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8555" yWindow="-16320" windowWidth="29040" windowHeight="15840" tabRatio="782" firstSheet="0" activeTab="0" autoFilterDateGrouping="1"/>
  </bookViews>
  <sheets>
    <sheet name="Info" sheetId="1" state="visible" r:id="rId1"/>
    <sheet name="WetEnd" sheetId="2" state="visible" r:id="rId2"/>
    <sheet name="Case" sheetId="3" state="visible" r:id="rId3"/>
    <sheet name="Impeller" sheetId="4" state="visible" r:id="rId4"/>
    <sheet name="Hardware" sheetId="5" state="visible" r:id="rId5"/>
    <sheet name="Wear Rings" sheetId="6" state="visible" r:id="rId6"/>
    <sheet name="Pedestal" sheetId="7" state="visible" r:id="rId7"/>
    <sheet name="PkgGland" sheetId="8" state="visible" r:id="rId8"/>
    <sheet name="Insert" sheetId="9" state="visible" r:id="rId9"/>
    <sheet name="Seals" sheetId="10" state="visible" r:id="rId10"/>
    <sheet name="Sleeves" sheetId="11" state="visible" r:id="rId11"/>
    <sheet name="Recirc" sheetId="12" state="visible" r:id="rId12"/>
    <sheet name="ElbowStand" sheetId="13" state="visible" r:id="rId13"/>
    <sheet name="Bases" sheetId="14" state="visible" r:id="rId14"/>
    <sheet name="DripPans" sheetId="15" state="visible" r:id="rId15"/>
    <sheet name="Impeller No Bronze" sheetId="16" state="visible" r:id="rId16"/>
  </sheets>
  <definedNames>
    <definedName name="_xlnm._FilterDatabase" localSheetId="1" hidden="1">'WetEnd'!$B$8:$L$176</definedName>
    <definedName name="_xlnm._FilterDatabase" localSheetId="2" hidden="1">'Case'!$B$6:$R$432</definedName>
    <definedName name="_xlnm.Print_Area" localSheetId="2">'Case'!$F$6:$P$6</definedName>
    <definedName name="_xlnm._FilterDatabase" localSheetId="3" hidden="1">'Impeller'!$B$6:$R$759</definedName>
    <definedName name="_xlnm._FilterDatabase" localSheetId="4" hidden="1">'Hardware'!$A$6:$X$136</definedName>
    <definedName name="_xlnm.Print_Area" localSheetId="4">'Hardware'!$I$132:$J$135</definedName>
    <definedName name="_xlnm._FilterDatabase" localSheetId="5" hidden="1">'Wear Rings'!$B$6:$P$167</definedName>
    <definedName name="_xlnm._FilterDatabase" localSheetId="6" hidden="1">'Pedestal'!$B$6:$U$68</definedName>
    <definedName name="_xlnm._FilterDatabase" localSheetId="8" hidden="1">'Insert'!$B$6:$S$771</definedName>
    <definedName name="_xlnm._FilterDatabase" localSheetId="10" hidden="1">'Sleeves'!$B$6:$R$51</definedName>
    <definedName name="_xlnm._FilterDatabase" localSheetId="11" hidden="1">'Recirc'!$D$6:$I$6</definedName>
    <definedName name="_xlnm._FilterDatabase" localSheetId="12" hidden="1">'ElbowStand'!$B$6:$R$361</definedName>
    <definedName name="_xlnm._FilterDatabase" localSheetId="13" hidden="1">'Bases'!$B$6:$Q$766</definedName>
    <definedName name="_xlnm._FilterDatabase" localSheetId="14" hidden="1">'DripPans'!$B$6:$Q$62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_(* #,##0_);_(* \(#,##0\);_(* &quot;-&quot;??_);_(@_)"/>
    <numFmt numFmtId="165" formatCode="&quot;$&quot;#,##0_);\(&quot;$&quot;#,##0\)"/>
    <numFmt numFmtId="166" formatCode="&quot;$&quot;#,##0"/>
  </numFmts>
  <fonts count="2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8"/>
      <sz val="10"/>
    </font>
    <font>
      <name val="Arial"/>
      <family val="2"/>
      <b val="1"/>
      <sz val="9"/>
    </font>
    <font>
      <name val="Arial"/>
      <family val="2"/>
      <color theme="0" tint="-0.0499893185216834"/>
      <sz val="10"/>
    </font>
    <font>
      <name val="Arial"/>
      <family val="2"/>
      <color theme="0" tint="-0.1499984740745262"/>
      <sz val="10"/>
    </font>
    <font>
      <name val="Arial"/>
      <family val="2"/>
      <b val="1"/>
      <color theme="1"/>
      <sz val="10"/>
    </font>
    <font>
      <name val="Calibri"/>
      <family val="2"/>
      <sz val="11"/>
    </font>
    <font>
      <name val="Calibri"/>
      <family val="2"/>
      <sz val="10"/>
    </font>
    <font>
      <name val="Arial"/>
      <family val="2"/>
      <color rgb="FFFF0000"/>
      <sz val="10"/>
    </font>
    <font>
      <name val="Arial"/>
      <family val="2"/>
      <color rgb="FF7030A0"/>
      <sz val="10"/>
    </font>
    <font>
      <b val="1"/>
    </font>
  </fonts>
  <fills count="14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00FF0000"/>
        <bgColor rgb="00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43" fontId="5" fillId="0" borderId="0"/>
  </cellStyleXfs>
  <cellXfs count="13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3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5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0" fillId="2" borderId="0" pivotButton="0" quotePrefix="0" xfId="0"/>
    <xf numFmtId="14" fontId="2" fillId="0" borderId="0" pivotButton="0" quotePrefix="0" xfId="0"/>
    <xf numFmtId="14" fontId="0" fillId="0" borderId="0" pivotButton="0" quotePrefix="0" xfId="0"/>
    <xf numFmtId="14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6" fillId="2" borderId="0" applyAlignment="1" pivotButton="0" quotePrefix="0" xfId="0">
      <alignment horizontal="left"/>
    </xf>
    <xf numFmtId="0" fontId="0" fillId="0" borderId="0" applyAlignment="1" pivotButton="0" quotePrefix="1" xfId="0">
      <alignment horizontal="right"/>
    </xf>
    <xf numFmtId="0" fontId="2" fillId="3" borderId="0" pivotButton="0" quotePrefix="0" xfId="0"/>
    <xf numFmtId="0" fontId="0" fillId="4" borderId="2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0" borderId="3" pivotButton="0" quotePrefix="0" xfId="0"/>
    <xf numFmtId="0" fontId="2" fillId="0" borderId="0" applyAlignment="1" pivotButton="0" quotePrefix="0" xfId="0">
      <alignment horizontal="left"/>
    </xf>
    <xf numFmtId="0" fontId="1" fillId="5" borderId="5" pivotButton="0" quotePrefix="0" xfId="0"/>
    <xf numFmtId="0" fontId="1" fillId="5" borderId="0" pivotButton="0" quotePrefix="0" xfId="0"/>
    <xf numFmtId="0" fontId="1" fillId="5" borderId="2" pivotButton="0" quotePrefix="0" xfId="0"/>
    <xf numFmtId="49" fontId="0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right"/>
    </xf>
    <xf numFmtId="0" fontId="7" fillId="3" borderId="0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0" borderId="0" pivotButton="0" quotePrefix="0" xfId="1"/>
    <xf numFmtId="164" fontId="1" fillId="2" borderId="0" applyAlignment="1" pivotButton="0" quotePrefix="0" xfId="1">
      <alignment horizontal="right"/>
    </xf>
    <xf numFmtId="164" fontId="2" fillId="2" borderId="0" applyAlignment="1" pivotButton="0" quotePrefix="0" xfId="1">
      <alignment horizontal="left"/>
    </xf>
    <xf numFmtId="0" fontId="2" fillId="2" borderId="0" pivotButton="0" quotePrefix="0" xfId="0"/>
    <xf numFmtId="0" fontId="2" fillId="2" borderId="0" applyAlignment="1" pivotButton="0" quotePrefix="0" xfId="0">
      <alignment horizontal="left"/>
    </xf>
    <xf numFmtId="0" fontId="0" fillId="0" borderId="0" pivotButton="0" quotePrefix="1" xfId="0"/>
    <xf numFmtId="0" fontId="11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6" borderId="0" pivotButton="0" quotePrefix="0" xfId="0"/>
    <xf numFmtId="0" fontId="0" fillId="4" borderId="2" applyAlignment="1" pivotButton="0" quotePrefix="0" xfId="0">
      <alignment horizontal="right"/>
    </xf>
    <xf numFmtId="0" fontId="1" fillId="5" borderId="0" applyAlignment="1" pivotButton="0" quotePrefix="0" xfId="0">
      <alignment horizontal="center"/>
    </xf>
    <xf numFmtId="0" fontId="1" fillId="5" borderId="3" applyAlignment="1" pivotButton="0" quotePrefix="0" xfId="0">
      <alignment horizontal="left" indent="1"/>
    </xf>
    <xf numFmtId="0" fontId="1" fillId="0" borderId="3" pivotButton="0" quotePrefix="0" xfId="0"/>
    <xf numFmtId="0" fontId="1" fillId="5" borderId="3" applyAlignment="1" pivotButton="0" quotePrefix="0" xfId="0">
      <alignment horizontal="right"/>
    </xf>
    <xf numFmtId="0" fontId="1" fillId="4" borderId="2" pivotButton="0" quotePrefix="0" xfId="0"/>
    <xf numFmtId="0" fontId="1" fillId="0" borderId="2" pivotButton="0" quotePrefix="0" xfId="0"/>
    <xf numFmtId="0" fontId="1" fillId="5" borderId="4" applyAlignment="1" pivotButton="0" quotePrefix="0" xfId="0">
      <alignment horizontal="left" indent="1"/>
    </xf>
    <xf numFmtId="0" fontId="1" fillId="5" borderId="5" applyAlignment="1" pivotButton="0" quotePrefix="0" xfId="0">
      <alignment horizontal="center"/>
    </xf>
    <xf numFmtId="0" fontId="1" fillId="0" borderId="5" pivotButton="0" quotePrefix="0" xfId="0"/>
    <xf numFmtId="0" fontId="1" fillId="5" borderId="1" applyAlignment="1" pivotButton="0" quotePrefix="0" xfId="0">
      <alignment horizontal="left" indent="1"/>
    </xf>
    <xf numFmtId="0" fontId="1" fillId="5" borderId="2" applyAlignment="1" pivotButton="0" quotePrefix="0" xfId="0">
      <alignment horizontal="center"/>
    </xf>
    <xf numFmtId="0" fontId="0" fillId="4" borderId="2" pivotButton="0" quotePrefix="0" xfId="0"/>
    <xf numFmtId="0" fontId="8" fillId="4" borderId="2" pivotButton="0" quotePrefix="0" xfId="0"/>
    <xf numFmtId="14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top"/>
    </xf>
    <xf numFmtId="0" fontId="0" fillId="5" borderId="0" pivotButton="0" quotePrefix="0" xfId="0"/>
    <xf numFmtId="0" fontId="0" fillId="5" borderId="5" pivotButton="0" quotePrefix="0" xfId="0"/>
    <xf numFmtId="0" fontId="0" fillId="5" borderId="2" pivotButton="0" quotePrefix="0" xfId="0"/>
    <xf numFmtId="0" fontId="2" fillId="7" borderId="0" applyAlignment="1" pivotButton="0" quotePrefix="0" xfId="0">
      <alignment horizontal="left"/>
    </xf>
    <xf numFmtId="0" fontId="0" fillId="7" borderId="0" pivotButton="0" quotePrefix="0" xfId="0"/>
    <xf numFmtId="0" fontId="2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left" wrapText="1"/>
    </xf>
    <xf numFmtId="0" fontId="7" fillId="4" borderId="2" pivotButton="0" quotePrefix="0" xfId="0"/>
    <xf numFmtId="0" fontId="1" fillId="5" borderId="0" applyAlignment="1" pivotButton="0" quotePrefix="0" xfId="0">
      <alignment horizontal="left" indent="1"/>
    </xf>
    <xf numFmtId="0" fontId="1" fillId="5" borderId="5" applyAlignment="1" pivotButton="0" quotePrefix="0" xfId="0">
      <alignment horizontal="left" indent="1"/>
    </xf>
    <xf numFmtId="0" fontId="1" fillId="5" borderId="2" applyAlignment="1" pivotButton="0" quotePrefix="0" xfId="0">
      <alignment horizontal="left" indent="1"/>
    </xf>
    <xf numFmtId="0" fontId="1" fillId="0" borderId="0" applyAlignment="1" pivotButton="0" quotePrefix="0" xfId="0">
      <alignment horizontal="right"/>
    </xf>
    <xf numFmtId="0" fontId="0" fillId="5" borderId="0" applyAlignment="1" pivotButton="0" quotePrefix="0" xfId="0">
      <alignment horizontal="right"/>
    </xf>
    <xf numFmtId="0" fontId="8" fillId="4" borderId="1" pivotButton="0" quotePrefix="0" xfId="0"/>
    <xf numFmtId="0" fontId="9" fillId="4" borderId="2" pivotButton="0" quotePrefix="0" xfId="0"/>
    <xf numFmtId="0" fontId="0" fillId="5" borderId="3" applyAlignment="1" pivotButton="0" quotePrefix="0" xfId="0">
      <alignment horizontal="left" indent="1"/>
    </xf>
    <xf numFmtId="0" fontId="0" fillId="5" borderId="4" applyAlignment="1" pivotButton="0" quotePrefix="0" xfId="0">
      <alignment horizontal="left" indent="1"/>
    </xf>
    <xf numFmtId="0" fontId="0" fillId="5" borderId="5" applyAlignment="1" pivotButton="0" quotePrefix="0" xfId="0">
      <alignment horizontal="center"/>
    </xf>
    <xf numFmtId="0" fontId="0" fillId="5" borderId="1" applyAlignment="1" pivotButton="0" quotePrefix="0" xfId="0">
      <alignment horizontal="left" indent="1"/>
    </xf>
    <xf numFmtId="0" fontId="0" fillId="5" borderId="3" applyAlignment="1" pivotButton="0" quotePrefix="0" xfId="0">
      <alignment horizontal="right"/>
    </xf>
    <xf numFmtId="49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5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5" borderId="0" applyAlignment="1" pivotButton="0" quotePrefix="0" xfId="0">
      <alignment horizontal="left" indent="1"/>
    </xf>
    <xf numFmtId="0" fontId="0" fillId="5" borderId="5" applyAlignment="1" pivotButton="0" quotePrefix="0" xfId="0">
      <alignment horizontal="left" indent="1"/>
    </xf>
    <xf numFmtId="16" fontId="0" fillId="0" borderId="0" pivotButton="0" quotePrefix="0" xfId="0"/>
    <xf numFmtId="0" fontId="12" fillId="8" borderId="6" pivotButton="0" quotePrefix="0" xfId="0"/>
    <xf numFmtId="0" fontId="1" fillId="0" borderId="0" applyAlignment="1" pivotButton="0" quotePrefix="0" xfId="0">
      <alignment horizontal="left" vertical="top"/>
    </xf>
    <xf numFmtId="14" fontId="1" fillId="0" borderId="0" applyAlignment="1" pivotButton="0" quotePrefix="0" xfId="0">
      <alignment horizontal="center"/>
    </xf>
    <xf numFmtId="0" fontId="13" fillId="4" borderId="2" pivotButton="0" quotePrefix="0" xfId="0"/>
    <xf numFmtId="0" fontId="0" fillId="9" borderId="0" pivotButton="0" quotePrefix="0" xfId="0"/>
    <xf numFmtId="0" fontId="1" fillId="9" borderId="0" applyAlignment="1" pivotButton="0" quotePrefix="0" xfId="0">
      <alignment horizontal="left"/>
    </xf>
    <xf numFmtId="0" fontId="12" fillId="10" borderId="0" pivotButton="0" quotePrefix="0" xfId="0"/>
    <xf numFmtId="0" fontId="0" fillId="0" borderId="0" applyAlignment="1" pivotButton="0" quotePrefix="0" xfId="0">
      <alignment horizontal="left" indent="1"/>
    </xf>
    <xf numFmtId="0" fontId="0" fillId="5" borderId="7" applyAlignment="1" pivotButton="0" quotePrefix="0" xfId="0">
      <alignment horizontal="right"/>
    </xf>
    <xf numFmtId="0" fontId="0" fillId="0" borderId="7" pivotButton="0" quotePrefix="0" xfId="0"/>
    <xf numFmtId="0" fontId="0" fillId="0" borderId="7" applyAlignment="1" pivotButton="0" quotePrefix="0" xfId="0">
      <alignment horizontal="right"/>
    </xf>
    <xf numFmtId="1" fontId="0" fillId="9" borderId="0" pivotButton="0" quotePrefix="0" xfId="0"/>
    <xf numFmtId="1" fontId="0" fillId="11" borderId="0" pivotButton="0" quotePrefix="0" xfId="0"/>
    <xf numFmtId="0" fontId="0" fillId="11" borderId="0" pivotButton="0" quotePrefix="0" xfId="0"/>
    <xf numFmtId="166" fontId="0" fillId="11" borderId="0" pivotButton="0" quotePrefix="0" xfId="0"/>
    <xf numFmtId="0" fontId="14" fillId="0" borderId="0" pivotButton="0" quotePrefix="0" xfId="0"/>
    <xf numFmtId="49" fontId="1" fillId="0" borderId="0" pivotButton="0" quotePrefix="0" xfId="0"/>
    <xf numFmtId="0" fontId="1" fillId="5" borderId="0" applyAlignment="1" pivotButton="0" quotePrefix="0" xfId="0">
      <alignment horizontal="right"/>
    </xf>
    <xf numFmtId="0" fontId="0" fillId="9" borderId="0" applyAlignment="1" pivotButton="0" quotePrefix="0" xfId="0">
      <alignment horizontal="center"/>
    </xf>
    <xf numFmtId="0" fontId="0" fillId="9" borderId="0" applyAlignment="1" pivotButton="0" quotePrefix="1" xfId="0">
      <alignment horizontal="center"/>
    </xf>
    <xf numFmtId="0" fontId="0" fillId="9" borderId="0" applyAlignment="1" pivotButton="0" quotePrefix="0" xfId="0">
      <alignment horizontal="left"/>
    </xf>
    <xf numFmtId="0" fontId="1" fillId="9" borderId="0" applyAlignment="1" pivotButton="0" quotePrefix="0" xfId="0">
      <alignment horizontal="left" vertical="center"/>
    </xf>
    <xf numFmtId="0" fontId="0" fillId="9" borderId="0" applyAlignment="1" pivotButton="0" quotePrefix="0" xfId="0">
      <alignment horizontal="left" vertical="center"/>
    </xf>
    <xf numFmtId="0" fontId="0" fillId="12" borderId="8" applyAlignment="1" pivotButton="0" quotePrefix="0" xfId="0">
      <alignment horizontal="center" vertical="center"/>
    </xf>
    <xf numFmtId="0" fontId="0" fillId="12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right"/>
    </xf>
    <xf numFmtId="0" fontId="1" fillId="2" borderId="0" pivotButton="0" quotePrefix="0" xfId="0"/>
    <xf numFmtId="0" fontId="2" fillId="0" borderId="0" applyAlignment="1" pivotButton="0" quotePrefix="0" xfId="0">
      <alignment horizontal="center" vertical="center"/>
    </xf>
    <xf numFmtId="49" fontId="0" fillId="0" borderId="0" applyAlignment="1" pivotButton="0" quotePrefix="1" xfId="0">
      <alignment horizontal="left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left"/>
    </xf>
    <xf numFmtId="0" fontId="17" fillId="0" borderId="0" pivotButton="0" quotePrefix="0" xfId="0"/>
    <xf numFmtId="0" fontId="0" fillId="9" borderId="3" pivotButton="0" quotePrefix="0" xfId="0"/>
    <xf numFmtId="0" fontId="1" fillId="9" borderId="0" pivotButton="0" quotePrefix="0" xfId="0"/>
    <xf numFmtId="0" fontId="1" fillId="9" borderId="3" pivotButton="0" quotePrefix="0" xfId="0"/>
    <xf numFmtId="0" fontId="1" fillId="9" borderId="0" applyAlignment="1" pivotButton="0" quotePrefix="0" xfId="0">
      <alignment horizontal="right"/>
    </xf>
    <xf numFmtId="14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8" fillId="0" borderId="0" pivotButton="0" quotePrefix="0" xfId="0"/>
    <xf numFmtId="0" fontId="1" fillId="0" borderId="0" applyAlignment="1" pivotButton="0" quotePrefix="0" xfId="0">
      <alignment wrapText="1"/>
    </xf>
    <xf numFmtId="0" fontId="0" fillId="6" borderId="0" applyAlignment="1" pivotButton="0" quotePrefix="0" xfId="0">
      <alignment horizontal="left" wrapText="1"/>
    </xf>
    <xf numFmtId="166" fontId="1" fillId="0" borderId="0" applyAlignment="1" pivotButton="0" quotePrefix="0" xfId="0">
      <alignment horizontal="right"/>
    </xf>
    <xf numFmtId="166" fontId="0" fillId="11" borderId="0" pivotButton="0" quotePrefix="0" xfId="0"/>
    <xf numFmtId="164" fontId="1" fillId="0" borderId="0" pivotButton="0" quotePrefix="0" xfId="1"/>
    <xf numFmtId="164" fontId="1" fillId="2" borderId="0" applyAlignment="1" pivotButton="0" quotePrefix="0" xfId="1">
      <alignment horizontal="right"/>
    </xf>
    <xf numFmtId="164" fontId="2" fillId="2" borderId="0" applyAlignment="1" pivotButton="0" quotePrefix="0" xfId="1">
      <alignment horizontal="left"/>
    </xf>
    <xf numFmtId="165" fontId="10" fillId="0" borderId="0" applyAlignment="1" pivotButton="0" quotePrefix="0" xfId="0">
      <alignment horizontal="center" vertical="center"/>
    </xf>
    <xf numFmtId="0" fontId="0" fillId="13" borderId="0" pivotButton="0" quotePrefix="0" xfId="0"/>
    <xf numFmtId="0" fontId="19" fillId="0" borderId="10" applyAlignment="1" pivotButton="0" quotePrefix="0" xfId="0">
      <alignment horizontal="center" vertical="top"/>
    </xf>
    <xf numFmtId="0" fontId="19" fillId="2" borderId="10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84"/>
  <sheetViews>
    <sheetView tabSelected="1" zoomScale="108" zoomScaleNormal="108" workbookViewId="0">
      <pane ySplit="11" topLeftCell="A173" activePane="bottomLeft" state="frozen"/>
      <selection pane="bottomLeft" activeCell="D192" sqref="D192"/>
    </sheetView>
  </sheetViews>
  <sheetFormatPr baseColWidth="8" defaultRowHeight="13.15"/>
  <cols>
    <col width="15.28515625" bestFit="1" customWidth="1" min="2" max="2"/>
    <col width="5.28515625" customWidth="1" min="3" max="3"/>
    <col width="87" bestFit="1" customWidth="1" min="4" max="4"/>
  </cols>
  <sheetData>
    <row r="1">
      <c r="A1" s="29" t="inlineStr">
        <is>
          <t xml:space="preserve">Cells colored red are NOT to be imported.  </t>
        </is>
      </c>
      <c r="B1" s="29" t="n"/>
      <c r="C1" s="29" t="n"/>
      <c r="D1" s="29" t="n"/>
      <c r="E1" s="4" t="n"/>
      <c r="F1" s="7" t="inlineStr">
        <is>
          <t>CodeX</t>
        </is>
      </c>
      <c r="G1" s="7" t="inlineStr">
        <is>
          <t>Max hp rating</t>
        </is>
      </c>
      <c r="H1" s="4" t="n"/>
    </row>
    <row r="2">
      <c r="A2" t="inlineStr">
        <is>
          <t>RFQ = Refer To Factory, indicating this is a valid selection but bom/price does not exist</t>
        </is>
      </c>
      <c r="F2" s="1" t="inlineStr">
        <is>
          <t>x0</t>
        </is>
      </c>
      <c r="G2" t="inlineStr">
        <is>
          <t>.11 hp/100rpm</t>
        </is>
      </c>
    </row>
    <row r="3">
      <c r="A3" t="inlineStr">
        <is>
          <t>NA = Not Available, indicating that this selection is not acceptable</t>
        </is>
      </c>
      <c r="F3" s="1" t="inlineStr">
        <is>
          <t>x3</t>
        </is>
      </c>
      <c r="G3" t="inlineStr">
        <is>
          <t>.81 hp/100rpm</t>
        </is>
      </c>
    </row>
    <row r="4">
      <c r="A4" t="inlineStr">
        <is>
          <t>BOMS tab is being used by Paco to generate SAP material numbers &amp; not used for CKB</t>
        </is>
      </c>
      <c r="F4" s="1" t="inlineStr">
        <is>
          <t>x4</t>
        </is>
      </c>
      <c r="G4" t="inlineStr">
        <is>
          <t>1.55 hp/100rpm</t>
        </is>
      </c>
    </row>
    <row r="5">
      <c r="A5" s="41" t="inlineStr">
        <is>
          <t>Couplings per Coupling Master-  VFD must be Falk T10 or Falk Spacer, all others Not suitable for VFD</t>
        </is>
      </c>
      <c r="B5" s="41" t="n"/>
      <c r="C5" s="41" t="n"/>
      <c r="D5" s="41" t="n"/>
      <c r="F5" s="1" t="inlineStr">
        <is>
          <t>xa</t>
        </is>
      </c>
      <c r="G5" t="inlineStr">
        <is>
          <t>3.02 hp/100rpm</t>
        </is>
      </c>
    </row>
    <row r="6">
      <c r="A6" s="41" t="inlineStr">
        <is>
          <t>For Type LF, The " pump weight" is equal to the sum of the wet end and pedestal weights</t>
        </is>
      </c>
      <c r="B6" s="41" t="n"/>
      <c r="C6" s="41" t="n"/>
      <c r="D6" s="41" t="n"/>
      <c r="F6" s="1" t="inlineStr">
        <is>
          <t>x5</t>
        </is>
      </c>
      <c r="G6" t="inlineStr">
        <is>
          <t>6.84 hp/100rpm</t>
        </is>
      </c>
    </row>
    <row r="7">
      <c r="A7" s="41" t="inlineStr">
        <is>
          <t>For Type LC, The "pump weight" is equal to the wet end weight + motor weight.   Motor weight to be shown as "Included".</t>
        </is>
      </c>
      <c r="B7" s="41" t="n"/>
      <c r="C7" s="41" t="n"/>
      <c r="D7" s="41" t="n"/>
      <c r="F7" s="1" t="inlineStr">
        <is>
          <t>x6</t>
        </is>
      </c>
      <c r="G7" t="inlineStr">
        <is>
          <t>10.32 hp/100rpm</t>
        </is>
      </c>
    </row>
    <row r="8" ht="25.9" customHeight="1">
      <c r="A8" s="128" t="inlineStr">
        <is>
          <t>For Type LCV, The "pump weight" is equal to the wet end weight + motor weight.   Motor weight to be shown as "Included". Base weight is equal to the "ElbowStand" weight.</t>
        </is>
      </c>
      <c r="F8" s="1" t="inlineStr">
        <is>
          <t>x8</t>
        </is>
      </c>
      <c r="G8" t="inlineStr">
        <is>
          <t>15.06 hp/100rpm</t>
        </is>
      </c>
    </row>
    <row r="9">
      <c r="A9" s="41" t="inlineStr">
        <is>
          <t>250# flange connections not available for any LCV.</t>
        </is>
      </c>
      <c r="B9" s="41" t="n"/>
      <c r="C9" s="41" t="n"/>
      <c r="D9" s="41" t="n"/>
    </row>
    <row r="11">
      <c r="A11" s="8" t="inlineStr">
        <is>
          <t>Revision</t>
        </is>
      </c>
      <c r="B11" s="7" t="inlineStr">
        <is>
          <t>Date</t>
        </is>
      </c>
      <c r="C11" s="7" t="inlineStr">
        <is>
          <t>By</t>
        </is>
      </c>
      <c r="D11" s="7" t="inlineStr">
        <is>
          <t>Description</t>
        </is>
      </c>
    </row>
    <row r="12">
      <c r="A12" s="1" t="n">
        <v>0</v>
      </c>
      <c r="B12" s="12" t="n">
        <v>39149</v>
      </c>
      <c r="C12" t="inlineStr">
        <is>
          <t>fbt</t>
        </is>
      </c>
      <c r="D12" t="inlineStr">
        <is>
          <t>New</t>
        </is>
      </c>
    </row>
    <row r="13">
      <c r="A13" s="1" t="n">
        <v>1</v>
      </c>
      <c r="B13" s="12" t="n">
        <v>39304</v>
      </c>
      <c r="C13" t="inlineStr">
        <is>
          <t>fbt</t>
        </is>
      </c>
      <c r="D13" t="inlineStr">
        <is>
          <t>unknown</t>
        </is>
      </c>
    </row>
    <row r="14">
      <c r="A14" s="1" t="n">
        <v>2</v>
      </c>
      <c r="B14" s="12" t="n">
        <v>39304</v>
      </c>
      <c r="C14" t="inlineStr">
        <is>
          <t>fbt</t>
        </is>
      </c>
      <c r="D14" t="inlineStr">
        <is>
          <t>unknown</t>
        </is>
      </c>
    </row>
    <row r="15">
      <c r="A15" s="1" t="n">
        <v>3</v>
      </c>
      <c r="B15" s="12" t="n">
        <v>39357</v>
      </c>
      <c r="C15" t="inlineStr">
        <is>
          <t>fbt</t>
        </is>
      </c>
      <c r="D15" t="inlineStr">
        <is>
          <t>Completed</t>
        </is>
      </c>
    </row>
    <row r="16">
      <c r="A16" s="1" t="n">
        <v>4</v>
      </c>
      <c r="B16" s="12" t="n">
        <v>39360</v>
      </c>
      <c r="C16" t="inlineStr">
        <is>
          <t>fbt</t>
        </is>
      </c>
      <c r="D16" t="inlineStr">
        <is>
          <t>mod wear rings</t>
        </is>
      </c>
    </row>
    <row r="17">
      <c r="A17" s="1" t="inlineStr">
        <is>
          <t>4a</t>
        </is>
      </c>
      <c r="B17" s="12" t="n">
        <v>39373</v>
      </c>
      <c r="C17" t="inlineStr">
        <is>
          <t>fbt</t>
        </is>
      </c>
      <c r="D17" t="inlineStr">
        <is>
          <t>mod x5 &amp; x6 pedestals per dh</t>
        </is>
      </c>
    </row>
    <row r="18">
      <c r="A18" s="1" t="n">
        <v>5</v>
      </c>
      <c r="B18" s="12" t="n">
        <v>39377</v>
      </c>
      <c r="C18" t="inlineStr">
        <is>
          <t>fbt</t>
        </is>
      </c>
      <c r="D18" t="inlineStr">
        <is>
          <t>added pump shaft dia on Pedestal tab</t>
        </is>
      </c>
    </row>
    <row r="19">
      <c r="A19" s="1" t="n">
        <v>5</v>
      </c>
      <c r="B19" s="12" t="n">
        <v>39377</v>
      </c>
      <c r="C19" t="inlineStr">
        <is>
          <t>fbt</t>
        </is>
      </c>
      <c r="D19" t="inlineStr">
        <is>
          <t>changed wear ring matl with case boms</t>
        </is>
      </c>
    </row>
    <row r="20">
      <c r="A20" s="1" t="n">
        <v>5</v>
      </c>
      <c r="B20" s="12" t="n">
        <v>39381</v>
      </c>
      <c r="C20" t="inlineStr">
        <is>
          <t>fbt</t>
        </is>
      </c>
      <c r="D20" t="inlineStr">
        <is>
          <t>added 7" X0 hardware boms</t>
        </is>
      </c>
    </row>
    <row r="21">
      <c r="A21" s="1" t="n">
        <v>6</v>
      </c>
      <c r="B21" s="12" t="n">
        <v>39384</v>
      </c>
      <c r="C21" t="inlineStr">
        <is>
          <t>fbt</t>
        </is>
      </c>
      <c r="D21" t="inlineStr">
        <is>
          <t>added recirc tab</t>
        </is>
      </c>
    </row>
    <row r="22">
      <c r="A22" s="1" t="n">
        <v>7</v>
      </c>
      <c r="B22" s="12" t="n">
        <v>39385</v>
      </c>
      <c r="C22" t="inlineStr">
        <is>
          <t>fbt</t>
        </is>
      </c>
      <c r="D22" t="inlineStr">
        <is>
          <t>Added base tab, SPECIAL NOTE: I copied header info from KP Base tab, DHH to double check!</t>
        </is>
      </c>
    </row>
    <row r="23">
      <c r="A23" s="1" t="n">
        <v>7</v>
      </c>
      <c r="B23" s="12" t="n">
        <v>39385</v>
      </c>
      <c r="C23" t="inlineStr">
        <is>
          <t>fbt</t>
        </is>
      </c>
      <c r="D23" t="inlineStr">
        <is>
          <t xml:space="preserve">Added Drip Pan tab, SPECIAL NOTE: I copied header info from KP Base tab, DHH to double check!, </t>
        </is>
      </c>
    </row>
    <row r="24">
      <c r="A24" s="1" t="n">
        <v>8</v>
      </c>
      <c r="B24" s="12" t="n">
        <v>39385</v>
      </c>
      <c r="C24" t="inlineStr">
        <is>
          <t>CJZ</t>
        </is>
      </c>
      <c r="D24" t="inlineStr">
        <is>
          <t>Added A1-PRICING tab and WetEnd Tab and Priced all worksheets</t>
        </is>
      </c>
    </row>
    <row r="25">
      <c r="A25" s="1" t="n">
        <v>8</v>
      </c>
      <c r="B25" s="12" t="n">
        <v>39385</v>
      </c>
      <c r="C25" t="inlineStr">
        <is>
          <t>CJZ</t>
        </is>
      </c>
      <c r="D25" t="inlineStr">
        <is>
          <t>Added all wear rings for 15509</t>
        </is>
      </c>
    </row>
    <row r="26">
      <c r="A26" s="1" t="n">
        <v>8</v>
      </c>
      <c r="B26" s="12" t="n">
        <v>39401</v>
      </c>
      <c r="C26" t="inlineStr">
        <is>
          <t>CJZ</t>
        </is>
      </c>
      <c r="D26" t="inlineStr">
        <is>
          <t>Added Lead Times on all items</t>
        </is>
      </c>
    </row>
    <row r="27">
      <c r="A27" s="1" t="n">
        <v>8</v>
      </c>
      <c r="B27" s="12" t="n">
        <v>39401</v>
      </c>
      <c r="C27" t="inlineStr">
        <is>
          <t>CJZ</t>
        </is>
      </c>
      <c r="D27" t="inlineStr">
        <is>
          <t>Corrected motor types on certain sleeve data</t>
        </is>
      </c>
    </row>
    <row r="28">
      <c r="A28" s="1" t="n">
        <v>8</v>
      </c>
      <c r="B28" s="12" t="n">
        <v>39401</v>
      </c>
      <c r="C28" t="inlineStr">
        <is>
          <t>CJZ</t>
        </is>
      </c>
      <c r="D28" t="inlineStr">
        <is>
          <t>Added weights to stands and drip pans</t>
        </is>
      </c>
    </row>
    <row r="29">
      <c r="A29" s="1" t="n">
        <v>8</v>
      </c>
      <c r="B29" s="12" t="n">
        <v>39401</v>
      </c>
      <c r="C29" t="inlineStr">
        <is>
          <t>CJZ</t>
        </is>
      </c>
      <c r="D29" t="inlineStr">
        <is>
          <t>Changed shaft options on pedestal to match product spreadsheet</t>
        </is>
      </c>
    </row>
    <row r="30">
      <c r="A30" s="1" t="n">
        <v>9</v>
      </c>
      <c r="B30" s="12" t="n">
        <v>39402</v>
      </c>
      <c r="C30" t="inlineStr">
        <is>
          <t>CJZ</t>
        </is>
      </c>
      <c r="D30" t="inlineStr">
        <is>
          <t>Added back the impeller tab (accidentally deleted) and priced impeller options</t>
        </is>
      </c>
    </row>
    <row r="31">
      <c r="A31" s="1" t="n">
        <v>10</v>
      </c>
      <c r="B31" s="12" t="n">
        <v>39405</v>
      </c>
      <c r="C31" t="inlineStr">
        <is>
          <t>CJZ</t>
        </is>
      </c>
      <c r="D31" s="40" t="inlineStr">
        <is>
          <t>Corrected lead times on inserts</t>
        </is>
      </c>
    </row>
    <row r="32">
      <c r="A32" s="1" t="n">
        <v>10</v>
      </c>
      <c r="B32" s="12" t="n">
        <v>39405</v>
      </c>
      <c r="C32" t="inlineStr">
        <is>
          <t>CJZ</t>
        </is>
      </c>
      <c r="D32" t="inlineStr">
        <is>
          <t>Added 15955 on Hardware Tabs</t>
        </is>
      </c>
    </row>
    <row r="33">
      <c r="A33" s="1" t="n">
        <v>11</v>
      </c>
      <c r="B33" s="12" t="n">
        <v>39406</v>
      </c>
      <c r="C33" t="inlineStr">
        <is>
          <t>CJZ</t>
        </is>
      </c>
      <c r="D33" s="40" t="inlineStr">
        <is>
          <t>Added Coupling VFD note to info tab</t>
        </is>
      </c>
    </row>
    <row r="34">
      <c r="A34" s="1" t="n">
        <v>11</v>
      </c>
      <c r="B34" s="12" t="n">
        <v>39406</v>
      </c>
      <c r="C34" t="inlineStr">
        <is>
          <t>CJZ</t>
        </is>
      </c>
      <c r="D34" s="40" t="inlineStr">
        <is>
          <t>Removed BOM column from wet end tab</t>
        </is>
      </c>
    </row>
    <row r="35">
      <c r="A35" s="1" t="n">
        <v>11</v>
      </c>
      <c r="B35" s="12" t="n">
        <v>39406</v>
      </c>
      <c r="C35" t="inlineStr">
        <is>
          <t>CJZ</t>
        </is>
      </c>
      <c r="D35" s="40" t="inlineStr">
        <is>
          <t>Add weights in WET END tab</t>
        </is>
      </c>
    </row>
    <row r="36">
      <c r="A36" s="1" t="n">
        <v>11</v>
      </c>
      <c r="B36" s="12" t="n">
        <v>39406</v>
      </c>
      <c r="C36" t="inlineStr">
        <is>
          <t>CJZ</t>
        </is>
      </c>
      <c r="D36" s="40" t="inlineStr">
        <is>
          <t>Impeller TAB – deleted column E and F</t>
        </is>
      </c>
    </row>
    <row r="37">
      <c r="A37" s="1" t="n">
        <v>11</v>
      </c>
      <c r="B37" s="12" t="n">
        <v>39406</v>
      </c>
      <c r="C37" t="inlineStr">
        <is>
          <t>CJZ</t>
        </is>
      </c>
      <c r="D37" s="40" t="inlineStr">
        <is>
          <t>Added note in info tab- 250#  flanges can not be selected for LCV</t>
        </is>
      </c>
    </row>
    <row r="38">
      <c r="A38" s="1" t="n">
        <v>12</v>
      </c>
      <c r="B38" s="12" t="inlineStr">
        <is>
          <t>?</t>
        </is>
      </c>
      <c r="C38" t="inlineStr">
        <is>
          <t>jf</t>
        </is>
      </c>
      <c r="D38" s="40" t="inlineStr">
        <is>
          <t>Returned from Don</t>
        </is>
      </c>
    </row>
    <row r="39">
      <c r="A39" s="1" t="n">
        <v>13</v>
      </c>
      <c r="B39" s="12" t="n">
        <v>39420</v>
      </c>
      <c r="C39" t="inlineStr">
        <is>
          <t>fbt</t>
        </is>
      </c>
      <c r="D39" s="40" t="inlineStr">
        <is>
          <t>Added packing gland and lantern ring tabs</t>
        </is>
      </c>
    </row>
    <row r="40">
      <c r="A40" s="1" t="n">
        <v>13</v>
      </c>
      <c r="B40" s="12" t="n">
        <v>39420</v>
      </c>
      <c r="C40" t="inlineStr">
        <is>
          <t>fbt</t>
        </is>
      </c>
      <c r="D40" s="40" t="inlineStr">
        <is>
          <t>Added missing impeller boms rows 387-398, &amp; deleted col E (duplicate models col)</t>
        </is>
      </c>
    </row>
    <row r="41">
      <c r="A41" s="1" t="n">
        <v>13</v>
      </c>
      <c r="B41" s="12" t="n">
        <v>39420</v>
      </c>
      <c r="C41" t="inlineStr">
        <is>
          <t>fbt</t>
        </is>
      </c>
      <c r="D41" s="40" t="inlineStr">
        <is>
          <t>Added missing X0 models to insert</t>
        </is>
      </c>
    </row>
    <row r="42">
      <c r="A42" s="1" t="n">
        <v>14</v>
      </c>
      <c r="B42" s="12" t="n">
        <v>39421</v>
      </c>
      <c r="C42" t="inlineStr">
        <is>
          <t>fbt</t>
        </is>
      </c>
      <c r="D42" s="40" t="inlineStr">
        <is>
          <t>Fixed connection size on Elbow/Stands</t>
        </is>
      </c>
    </row>
    <row r="43">
      <c r="A43" s="1" t="n">
        <v>14</v>
      </c>
      <c r="B43" s="12" t="n">
        <v>39421</v>
      </c>
      <c r="C43" t="inlineStr">
        <is>
          <t>fbt</t>
        </is>
      </c>
      <c r="D43" s="40" t="inlineStr">
        <is>
          <t>Added 5" X3 impellers, inserts</t>
        </is>
      </c>
    </row>
    <row r="44">
      <c r="A44" s="1" t="n">
        <v>14</v>
      </c>
      <c r="B44" s="12" t="n">
        <v>39421</v>
      </c>
      <c r="C44" t="inlineStr">
        <is>
          <t>fbt</t>
        </is>
      </c>
      <c r="D44" s="40" t="inlineStr">
        <is>
          <t>Added missing models to hardware</t>
        </is>
      </c>
    </row>
    <row r="45">
      <c r="A45" s="1" t="n">
        <v>14</v>
      </c>
      <c r="B45" s="12" t="n">
        <v>39421</v>
      </c>
      <c r="C45" t="inlineStr">
        <is>
          <t>fbt</t>
        </is>
      </c>
      <c r="D45" s="40" t="inlineStr">
        <is>
          <t>Corrected Connection size on Elbow/Stand</t>
        </is>
      </c>
    </row>
    <row r="46">
      <c r="A46" s="1" t="n">
        <v>14</v>
      </c>
      <c r="B46" s="12" t="n">
        <v>39421</v>
      </c>
      <c r="C46" t="inlineStr">
        <is>
          <t>fbt</t>
        </is>
      </c>
      <c r="D46" s="40" t="inlineStr">
        <is>
          <t>Added missing models to WetEnd</t>
        </is>
      </c>
    </row>
    <row r="47">
      <c r="A47" s="1" t="n">
        <v>14</v>
      </c>
      <c r="B47" s="12" t="n">
        <v>39421</v>
      </c>
      <c r="C47" t="inlineStr">
        <is>
          <t>fbt</t>
        </is>
      </c>
      <c r="D47" s="40" t="inlineStr">
        <is>
          <t>Added 1550-9 X3 wear rings</t>
        </is>
      </c>
    </row>
    <row r="48">
      <c r="A48" s="1" t="n">
        <v>14</v>
      </c>
      <c r="B48" s="12" t="n">
        <v>39421</v>
      </c>
      <c r="C48" t="inlineStr">
        <is>
          <t>fbt</t>
        </is>
      </c>
      <c r="D48" s="40" t="inlineStr">
        <is>
          <t>Changed existing 1550-9 wear rings as codeX X0</t>
        </is>
      </c>
    </row>
    <row r="49">
      <c r="A49" s="1" t="n">
        <v>15</v>
      </c>
      <c r="B49" s="12" t="n">
        <v>39422</v>
      </c>
      <c r="C49" t="inlineStr">
        <is>
          <t>CJZ</t>
        </is>
      </c>
      <c r="D49" s="40" t="inlineStr">
        <is>
          <t>Added pricing and lead times to packing gland and lantern ring tabs</t>
        </is>
      </c>
    </row>
    <row r="50">
      <c r="A50" s="1" t="n">
        <v>15</v>
      </c>
      <c r="B50" s="12" t="n">
        <v>39422</v>
      </c>
      <c r="C50" t="inlineStr">
        <is>
          <t>CJZ</t>
        </is>
      </c>
      <c r="D50" s="40" t="inlineStr">
        <is>
          <t>Added price &amp; leadtimes to missing impellers, rows 387-398</t>
        </is>
      </c>
    </row>
    <row r="51">
      <c r="A51" s="1" t="n">
        <v>15</v>
      </c>
      <c r="B51" s="12" t="n">
        <v>39422</v>
      </c>
      <c r="C51" t="inlineStr">
        <is>
          <t>CJZ</t>
        </is>
      </c>
      <c r="D51" s="40" t="inlineStr">
        <is>
          <t>Added pricing and lead times to missing models to WetEnd</t>
        </is>
      </c>
    </row>
    <row r="52">
      <c r="A52" s="1" t="n">
        <v>15</v>
      </c>
      <c r="B52" s="12" t="n">
        <v>39422</v>
      </c>
      <c r="C52" t="inlineStr">
        <is>
          <t>CJZ</t>
        </is>
      </c>
      <c r="D52" s="40" t="inlineStr">
        <is>
          <t>Added pricing and lead times to 1550-9 X3 wear rings</t>
        </is>
      </c>
    </row>
    <row r="53">
      <c r="A53" s="1" t="n">
        <v>16</v>
      </c>
      <c r="B53" s="12" t="n">
        <v>39423</v>
      </c>
      <c r="C53" t="inlineStr">
        <is>
          <t>CJZ</t>
        </is>
      </c>
      <c r="D53" s="40" t="inlineStr">
        <is>
          <t>Added weights to the pedestals</t>
        </is>
      </c>
    </row>
    <row r="54">
      <c r="A54" s="1" t="n">
        <v>16</v>
      </c>
      <c r="B54" s="12" t="n">
        <v>39423</v>
      </c>
      <c r="C54" t="inlineStr">
        <is>
          <t>CJZ</t>
        </is>
      </c>
      <c r="D54" s="40" t="inlineStr">
        <is>
          <t>Added note on info tab regarding LCV weight computation method</t>
        </is>
      </c>
    </row>
    <row r="55">
      <c r="A55" s="1" t="n">
        <v>17</v>
      </c>
      <c r="B55" s="12" t="n">
        <v>39455</v>
      </c>
      <c r="C55" t="inlineStr">
        <is>
          <t>jf</t>
        </is>
      </c>
      <c r="D55" s="40" t="inlineStr">
        <is>
          <t>Returned from Don</t>
        </is>
      </c>
    </row>
    <row r="56">
      <c r="A56" s="1" t="n">
        <v>18</v>
      </c>
      <c r="B56" s="12" t="n">
        <v>39455</v>
      </c>
      <c r="C56" t="inlineStr">
        <is>
          <t>fbt</t>
        </is>
      </c>
      <c r="D56" s="40" t="inlineStr">
        <is>
          <t>Corrected Insert X0 seal from 21S to 21 (cells "Insert"I7:I14)</t>
        </is>
      </c>
    </row>
    <row r="57">
      <c r="A57" s="1" t="n">
        <v>19</v>
      </c>
      <c r="B57" s="12" t="n">
        <v>39456</v>
      </c>
      <c r="C57" t="inlineStr">
        <is>
          <t>fbt</t>
        </is>
      </c>
      <c r="D57" s="40" t="inlineStr">
        <is>
          <t>Returned from Don, added 25957-LC X3 to hardware</t>
        </is>
      </c>
    </row>
    <row r="58">
      <c r="A58" t="n">
        <v>20</v>
      </c>
      <c r="B58" s="12" t="n">
        <v>39462</v>
      </c>
      <c r="C58" t="inlineStr">
        <is>
          <t>JIM</t>
        </is>
      </c>
      <c r="D58" s="40" t="inlineStr">
        <is>
          <t>returned from Don</t>
        </is>
      </c>
    </row>
    <row r="59">
      <c r="A59" t="n">
        <v>21</v>
      </c>
      <c r="B59" s="12" t="n">
        <v>39463</v>
      </c>
      <c r="C59" t="inlineStr">
        <is>
          <t>fbt</t>
        </is>
      </c>
      <c r="D59" s="40" t="inlineStr">
        <is>
          <t>Added 1270-9 X0 to Wet End pricing, updated price id as well</t>
        </is>
      </c>
    </row>
    <row r="60">
      <c r="A60" t="n">
        <v>21</v>
      </c>
      <c r="B60" s="12" t="n">
        <v>39463</v>
      </c>
      <c r="C60" t="inlineStr">
        <is>
          <t>fbt</t>
        </is>
      </c>
      <c r="D60" s="40" t="inlineStr">
        <is>
          <t>Corrected motor frames on insert</t>
        </is>
      </c>
    </row>
    <row r="61">
      <c r="A61" t="n">
        <v>22</v>
      </c>
      <c r="B61" s="12" t="n">
        <v>39492</v>
      </c>
      <c r="C61" t="inlineStr">
        <is>
          <t>JIM</t>
        </is>
      </c>
      <c r="D61" s="40" t="inlineStr">
        <is>
          <t>CHECKED BACK</t>
        </is>
      </c>
    </row>
    <row r="62">
      <c r="A62" t="n">
        <v>23</v>
      </c>
      <c r="B62" s="12" t="n">
        <v>39491</v>
      </c>
      <c r="C62" t="inlineStr">
        <is>
          <t>tch</t>
        </is>
      </c>
      <c r="D62" s="40" t="inlineStr">
        <is>
          <t>corrected LT067 lead times, sleeves tab to show 42 days and not 56 days</t>
        </is>
      </c>
    </row>
    <row r="63">
      <c r="A63" t="n">
        <v>24</v>
      </c>
      <c r="B63" s="12" t="n">
        <v>39492</v>
      </c>
      <c r="C63" t="inlineStr">
        <is>
          <t>tch</t>
        </is>
      </c>
      <c r="D63" s="40" t="inlineStr">
        <is>
          <t xml:space="preserve">corrected info tab to show rev 22 was a checked back process. </t>
        </is>
      </c>
    </row>
    <row r="64">
      <c r="A64" t="n">
        <v>25</v>
      </c>
      <c r="B64" s="12" t="n">
        <v>39511</v>
      </c>
      <c r="C64" t="inlineStr">
        <is>
          <t>jim</t>
        </is>
      </c>
      <c r="D64" s="40" t="inlineStr">
        <is>
          <t>Final return from Don</t>
        </is>
      </c>
    </row>
    <row r="65">
      <c r="A65" t="n">
        <v>26</v>
      </c>
      <c r="B65" s="12" t="n">
        <v>39511</v>
      </c>
      <c r="C65" t="inlineStr">
        <is>
          <t>fbt</t>
        </is>
      </c>
      <c r="D65" s="40" t="inlineStr">
        <is>
          <t>Adding missing  hardware, price id 198 thru 202</t>
        </is>
      </c>
    </row>
    <row r="66">
      <c r="A66" t="n">
        <v>27</v>
      </c>
      <c r="B66" s="12" t="n">
        <v>39518</v>
      </c>
      <c r="C66" t="inlineStr">
        <is>
          <t>fbt</t>
        </is>
      </c>
      <c r="D66" s="40" t="inlineStr">
        <is>
          <t>Added motor frames 404TCZ &amp; 405TCZ to Insert boms (cells L97,L100,L103,L106,L109,L112)</t>
        </is>
      </c>
    </row>
    <row r="67">
      <c r="A67" t="n">
        <v>28</v>
      </c>
      <c r="B67" s="12" t="n">
        <v>39552</v>
      </c>
      <c r="C67" t="inlineStr">
        <is>
          <t>fbt</t>
        </is>
      </c>
      <c r="D67" s="40" t="inlineStr">
        <is>
          <t>Changed 1015-3 hardware from X7 to X8</t>
        </is>
      </c>
    </row>
    <row r="68">
      <c r="A68" t="n">
        <v>28</v>
      </c>
      <c r="B68" s="12" t="n">
        <v>39552</v>
      </c>
      <c r="C68" t="inlineStr">
        <is>
          <t>fbt</t>
        </is>
      </c>
      <c r="D68" s="40" t="inlineStr">
        <is>
          <t>Changed ShaftMatl_Steel for 1015-3 to Stressproof Steel, AISI 1144 on Pedestal</t>
        </is>
      </c>
    </row>
    <row r="69" ht="26.45" customHeight="1">
      <c r="A69" t="n">
        <v>29</v>
      </c>
      <c r="B69" s="12" t="n">
        <v>39562</v>
      </c>
      <c r="C69" t="inlineStr">
        <is>
          <t>tch</t>
        </is>
      </c>
      <c r="D69" s="40" t="inlineStr">
        <is>
          <t>pedestal, shaft material req. Fred had the right shaft req for 80123, X5, 4140 shaft but Don let it equal to 4140 in CKB by saying ShaftMaterial_Steel, should have been ShaftMatl_Steel_4140</t>
        </is>
      </c>
    </row>
    <row r="70">
      <c r="A70" t="n">
        <v>30</v>
      </c>
      <c r="B70" s="12" t="n">
        <v>39616</v>
      </c>
      <c r="C70" t="inlineStr">
        <is>
          <t>fbt</t>
        </is>
      </c>
      <c r="D70" s="40" t="inlineStr">
        <is>
          <t>Added 40129 to insert boms</t>
        </is>
      </c>
    </row>
    <row r="71">
      <c r="A71" t="n">
        <v>31</v>
      </c>
      <c r="B71" s="12" t="n">
        <v>39645</v>
      </c>
      <c r="C71" t="inlineStr">
        <is>
          <t>fbt</t>
        </is>
      </c>
      <c r="D71" s="4" t="inlineStr">
        <is>
          <t>Price_BOM_L_Insert_30 changed bom from 96769366 to 96793367</t>
        </is>
      </c>
    </row>
    <row r="72">
      <c r="A72" t="n">
        <v>32</v>
      </c>
      <c r="B72" s="12" t="n">
        <v>39657</v>
      </c>
      <c r="C72" t="inlineStr">
        <is>
          <t>fbt</t>
        </is>
      </c>
      <c r="D72" s="40" t="inlineStr">
        <is>
          <t>Added wear ring boms, were RTF</t>
        </is>
      </c>
    </row>
    <row r="73">
      <c r="A73" t="n">
        <v>33</v>
      </c>
      <c r="B73" s="12" t="n">
        <v>39658</v>
      </c>
      <c r="C73" t="inlineStr">
        <is>
          <t>fbt</t>
        </is>
      </c>
      <c r="D73" s="40" t="inlineStr">
        <is>
          <t>Added some more case bom numbers</t>
        </is>
      </c>
    </row>
    <row r="74">
      <c r="A74" t="n">
        <v>34</v>
      </c>
      <c r="B74" s="12" t="n">
        <v>39660</v>
      </c>
      <c r="C74" t="inlineStr">
        <is>
          <t>fbt</t>
        </is>
      </c>
      <c r="D74" t="inlineStr">
        <is>
          <t>Added Price_BOM_L_Baseplates_976</t>
        </is>
      </c>
    </row>
    <row r="75">
      <c r="A75" t="n">
        <v>35</v>
      </c>
      <c r="B75" s="12" t="n">
        <v>39672</v>
      </c>
      <c r="C75" t="inlineStr">
        <is>
          <t>fbt</t>
        </is>
      </c>
      <c r="D75" s="40" t="inlineStr">
        <is>
          <t xml:space="preserve">Removed 10707-LF from X0 WetEnd </t>
        </is>
      </c>
    </row>
    <row r="76">
      <c r="A76" t="n">
        <v>35</v>
      </c>
      <c r="B76" s="12" t="n">
        <v>39672</v>
      </c>
      <c r="C76" t="inlineStr">
        <is>
          <t>fbt</t>
        </is>
      </c>
      <c r="D76" s="40" t="inlineStr">
        <is>
          <t>Added Price_L_WetEnd_61, Price_L_WetEnd_62, Price_L_WetEnd_63 &amp; associated IDs</t>
        </is>
      </c>
    </row>
    <row r="77">
      <c r="A77" t="n">
        <v>36</v>
      </c>
      <c r="B77" s="12" t="n">
        <v>39688</v>
      </c>
      <c r="C77" t="inlineStr">
        <is>
          <t>TCH</t>
        </is>
      </c>
      <c r="D77" s="40" t="inlineStr">
        <is>
          <t>added semicolon to 93 frame in base tab. Rule writte to read between semicolon</t>
        </is>
      </c>
    </row>
    <row r="78">
      <c r="A78" t="n">
        <v>37</v>
      </c>
      <c r="B78" s="12" t="n">
        <v>39729</v>
      </c>
      <c r="C78" t="inlineStr">
        <is>
          <t>fbt</t>
        </is>
      </c>
      <c r="D78" s="65" t="inlineStr">
        <is>
          <t>Changed models from a underscore to a dash in base tab for LC pumps.</t>
        </is>
      </c>
    </row>
    <row r="79">
      <c r="A79" t="n">
        <v>38</v>
      </c>
      <c r="B79" s="12" t="n">
        <v>39741</v>
      </c>
      <c r="C79" t="inlineStr">
        <is>
          <t>fbt</t>
        </is>
      </c>
      <c r="D79" s="65" t="inlineStr">
        <is>
          <t>Added CI 250# case boms, Price_BOM_L_Case_84 thru 87</t>
        </is>
      </c>
    </row>
    <row r="80">
      <c r="A80" t="n">
        <v>38</v>
      </c>
      <c r="B80" s="12" t="n">
        <v>39744</v>
      </c>
      <c r="C80" t="inlineStr">
        <is>
          <t>fbt</t>
        </is>
      </c>
      <c r="D80" s="65" t="inlineStr">
        <is>
          <t>Added JP Single seal to X3</t>
        </is>
      </c>
    </row>
    <row r="81">
      <c r="A81" t="n">
        <v>39</v>
      </c>
      <c r="B81" s="12" t="n">
        <v>39771</v>
      </c>
      <c r="C81" t="inlineStr">
        <is>
          <t>fbt</t>
        </is>
      </c>
      <c r="D81" s="65" t="inlineStr">
        <is>
          <t>Corrected some bom numbers</t>
        </is>
      </c>
    </row>
    <row r="82">
      <c r="A82" t="n">
        <v>39</v>
      </c>
      <c r="B82" s="12" t="n">
        <v>39772</v>
      </c>
      <c r="C82" t="inlineStr">
        <is>
          <t>fbt</t>
        </is>
      </c>
      <c r="D82" s="65" t="inlineStr">
        <is>
          <t>Changed leadtime from text to pointer</t>
        </is>
      </c>
    </row>
    <row r="83">
      <c r="A83" t="n">
        <v>39</v>
      </c>
      <c r="B83" s="12" t="n">
        <v>39797</v>
      </c>
      <c r="C83" t="inlineStr">
        <is>
          <t>fbt</t>
        </is>
      </c>
      <c r="D83" s="65" t="inlineStr">
        <is>
          <t>Add FlangeConfiguration ID to wear rings</t>
        </is>
      </c>
    </row>
    <row r="84" ht="12.75" customHeight="1">
      <c r="A84" t="n">
        <v>40</v>
      </c>
      <c r="B84" s="12" t="n">
        <v>39835</v>
      </c>
      <c r="C84" t="inlineStr">
        <is>
          <t>cjz</t>
        </is>
      </c>
      <c r="D84" s="65" t="inlineStr">
        <is>
          <t>broke out lc, lcv, lf onto separate records on Wet End Tab to allow lead time variation by product code</t>
        </is>
      </c>
    </row>
    <row r="85">
      <c r="A85" t="n">
        <v>41</v>
      </c>
      <c r="B85" s="12" t="n">
        <v>39841</v>
      </c>
      <c r="C85" t="inlineStr">
        <is>
          <t>fbt</t>
        </is>
      </c>
      <c r="D85" s="2" t="inlineStr">
        <is>
          <t>Added Price_BOM_L_Case_88 (5015-7 case with brz wr)</t>
        </is>
      </c>
    </row>
    <row r="86">
      <c r="A86" t="n">
        <v>41</v>
      </c>
      <c r="B86" s="12" t="n">
        <v>39842</v>
      </c>
      <c r="C86" t="inlineStr">
        <is>
          <t>fbt</t>
        </is>
      </c>
      <c r="D86" s="65" t="inlineStr">
        <is>
          <t>Added CodeX to case boms</t>
        </is>
      </c>
    </row>
    <row r="87">
      <c r="A87" t="n">
        <v>41</v>
      </c>
      <c r="B87" s="12" t="n">
        <v>39842</v>
      </c>
      <c r="C87" t="inlineStr">
        <is>
          <t>fbt</t>
        </is>
      </c>
      <c r="D87" s="2" t="inlineStr">
        <is>
          <t>Changed some case boms</t>
        </is>
      </c>
    </row>
    <row r="88">
      <c r="A88" t="n">
        <v>41</v>
      </c>
      <c r="B88" s="12" t="n">
        <v>39843</v>
      </c>
      <c r="C88" t="inlineStr">
        <is>
          <t>tch</t>
        </is>
      </c>
      <c r="D88" s="2" t="inlineStr">
        <is>
          <t>Changed A1-pricing tab</t>
        </is>
      </c>
    </row>
    <row r="89">
      <c r="A89" t="n">
        <v>42</v>
      </c>
      <c r="B89" s="12" t="n">
        <v>39850</v>
      </c>
      <c r="C89" t="inlineStr">
        <is>
          <t>tch</t>
        </is>
      </c>
      <c r="D89" s="2" t="inlineStr">
        <is>
          <t>added X4 to Case tab. Modified Wuxi kit support.</t>
        </is>
      </c>
    </row>
    <row r="90">
      <c r="A90" t="n">
        <v>43</v>
      </c>
      <c r="B90" s="12" t="n">
        <v>39855</v>
      </c>
      <c r="C90" t="inlineStr">
        <is>
          <t>tch</t>
        </is>
      </c>
      <c r="D90" s="2" t="inlineStr">
        <is>
          <t>impeller tab, revised non SS impellers to use Steel Cold drawn key instead of SS 316 key</t>
        </is>
      </c>
    </row>
    <row r="91">
      <c r="A91" s="5" t="inlineStr">
        <is>
          <t>43(1)</t>
        </is>
      </c>
      <c r="B91" s="12" t="n">
        <v>39870</v>
      </c>
      <c r="C91" t="inlineStr">
        <is>
          <t>fbt</t>
        </is>
      </c>
      <c r="D91" s="2" t="inlineStr">
        <is>
          <t>fixed 5" pumps and X3 insert</t>
        </is>
      </c>
    </row>
    <row r="92">
      <c r="A92" t="n">
        <v>44</v>
      </c>
      <c r="B92" s="12" t="n">
        <v>39962</v>
      </c>
      <c r="C92" t="inlineStr">
        <is>
          <t>fbt</t>
        </is>
      </c>
      <c r="D92" s="2" t="inlineStr">
        <is>
          <t>Changed some imp boms</t>
        </is>
      </c>
    </row>
    <row r="93">
      <c r="A93" s="5" t="inlineStr">
        <is>
          <t>44(1)</t>
        </is>
      </c>
      <c r="B93" s="12" t="n">
        <v>39983</v>
      </c>
      <c r="C93" t="inlineStr">
        <is>
          <t>fbt</t>
        </is>
      </c>
      <c r="D93" s="2" t="inlineStr">
        <is>
          <t>Bom on Price_BOM_L_WearRings_62 was 96769296</t>
        </is>
      </c>
    </row>
    <row r="94">
      <c r="A94" t="n">
        <v>45</v>
      </c>
      <c r="B94" s="12" t="n">
        <v>39993</v>
      </c>
      <c r="C94" t="inlineStr">
        <is>
          <t>fbt</t>
        </is>
      </c>
      <c r="D94" s="2" t="inlineStr">
        <is>
          <t>Added Z motors to insert &amp; sleeves where applicable</t>
        </is>
      </c>
    </row>
    <row r="95">
      <c r="A95" t="n">
        <v>46</v>
      </c>
      <c r="B95" s="12" t="n">
        <v>40008</v>
      </c>
      <c r="C95" t="inlineStr">
        <is>
          <t>fbt</t>
        </is>
      </c>
      <c r="D95" s="4" t="inlineStr">
        <is>
          <t>Changed motor frames on Price_BOM_L_Insert_10 to 254JMZ &amp; 256JMZ (were JM)</t>
        </is>
      </c>
    </row>
    <row r="96">
      <c r="A96" t="n">
        <v>47</v>
      </c>
      <c r="B96" s="12" t="n">
        <v>40016</v>
      </c>
      <c r="C96" t="inlineStr">
        <is>
          <t>fbt</t>
        </is>
      </c>
      <c r="D96" s="2" t="inlineStr">
        <is>
          <t>Adding new HW boms for KW kit pumps, and removed thos models from the std Gr5 boms</t>
        </is>
      </c>
    </row>
    <row r="97">
      <c r="A97" t="n">
        <v>48</v>
      </c>
      <c r="B97" s="12" t="n">
        <v>40045</v>
      </c>
      <c r="C97" t="inlineStr">
        <is>
          <t>fbt</t>
        </is>
      </c>
      <c r="D97" s="2" t="inlineStr">
        <is>
          <t>Changed B548 to B584 in case and wear ring tabs</t>
        </is>
      </c>
    </row>
    <row r="98">
      <c r="A98" t="n">
        <v>49</v>
      </c>
      <c r="B98" s="12" t="n">
        <v>40051</v>
      </c>
      <c r="C98" t="inlineStr">
        <is>
          <t>fbt</t>
        </is>
      </c>
      <c r="D98" s="2" t="inlineStr">
        <is>
          <t>Fixed X3, X4 balanced seals (1B vs 2B)</t>
        </is>
      </c>
    </row>
    <row r="99">
      <c r="A99" t="n">
        <v>50</v>
      </c>
      <c r="B99" s="12" t="n">
        <v>40070</v>
      </c>
      <c r="C99" t="inlineStr">
        <is>
          <t>fbt</t>
        </is>
      </c>
      <c r="D99" s="2" t="inlineStr">
        <is>
          <t>Added support for 15507 LC wear rings &amp; cases</t>
        </is>
      </c>
    </row>
    <row r="100">
      <c r="A100" t="n">
        <v>51</v>
      </c>
      <c r="B100" s="12" t="n">
        <v>40092</v>
      </c>
      <c r="C100" t="inlineStr">
        <is>
          <t>fbt</t>
        </is>
      </c>
      <c r="D100" s="2" t="inlineStr">
        <is>
          <t>Fixed some steel base part numbers for the 8015 with 82 pedestal</t>
        </is>
      </c>
    </row>
    <row r="101">
      <c r="A101" t="n">
        <v>52</v>
      </c>
      <c r="B101" s="12" t="n">
        <v>40150</v>
      </c>
      <c r="C101" t="inlineStr">
        <is>
          <t>tch</t>
        </is>
      </c>
      <c r="D101" s="2" t="inlineStr">
        <is>
          <t>ADDED 8015-5. TO Price_BOM_L_Insert_113-118, is available in 9P</t>
        </is>
      </c>
    </row>
    <row r="102">
      <c r="A102" s="5" t="inlineStr">
        <is>
          <t>52(1)</t>
        </is>
      </c>
      <c r="B102" s="12" t="n">
        <v>40204</v>
      </c>
      <c r="C102" t="inlineStr">
        <is>
          <t>fbt</t>
        </is>
      </c>
      <c r="D102" t="inlineStr">
        <is>
          <t>Added bom to some CI bases</t>
        </is>
      </c>
    </row>
    <row r="103">
      <c r="A103" s="5" t="inlineStr">
        <is>
          <t>52(2)</t>
        </is>
      </c>
      <c r="B103" s="12" t="n">
        <v>40238</v>
      </c>
      <c r="C103" t="inlineStr">
        <is>
          <t>fbt</t>
        </is>
      </c>
      <c r="D103" s="2" t="inlineStr">
        <is>
          <t>Changed wr bom 96769306 from B22 to C</t>
        </is>
      </c>
    </row>
    <row r="104">
      <c r="A104" s="5" t="inlineStr">
        <is>
          <t>52(2)</t>
        </is>
      </c>
      <c r="B104" s="12" t="n">
        <v>40238</v>
      </c>
      <c r="C104" t="inlineStr">
        <is>
          <t>fbt</t>
        </is>
      </c>
      <c r="D104" t="inlineStr">
        <is>
          <t>Changed boms on Price_BOM_L_Imp_181 &amp; 14</t>
        </is>
      </c>
    </row>
    <row r="105">
      <c r="A105" s="5" t="n">
        <v>53</v>
      </c>
      <c r="B105" s="12" t="n">
        <v>40239</v>
      </c>
      <c r="C105" t="inlineStr">
        <is>
          <t>fbt</t>
        </is>
      </c>
      <c r="D105" s="4" t="inlineStr">
        <is>
          <t>Changed motor type on Price_BOM_L_Insert_124 to :X:</t>
        </is>
      </c>
    </row>
    <row r="106">
      <c r="A106" s="5" t="n">
        <v>53</v>
      </c>
      <c r="B106" s="12" t="n">
        <v>40239</v>
      </c>
      <c r="C106" t="inlineStr">
        <is>
          <t>fbt</t>
        </is>
      </c>
      <c r="D106" s="2" t="inlineStr">
        <is>
          <t>Added inserts for X3 2012 &amp; 2512 to accomidate riser on JM foot</t>
        </is>
      </c>
    </row>
    <row r="107">
      <c r="A107" t="n">
        <v>54</v>
      </c>
      <c r="B107" s="12" t="n">
        <v>40263</v>
      </c>
      <c r="C107" t="inlineStr">
        <is>
          <t>fbt</t>
        </is>
      </c>
      <c r="D107" s="4" t="inlineStr">
        <is>
          <t xml:space="preserve">Fixed typo on X5 inserts with frame sizes :324TCZ:326TCZ:364TCZ:365TCZ:404TCZ:405TCZ: </t>
        </is>
      </c>
    </row>
    <row r="108">
      <c r="A108" s="5" t="n">
        <v>55</v>
      </c>
      <c r="B108" s="12" t="n">
        <v>40274</v>
      </c>
      <c r="C108" t="inlineStr">
        <is>
          <t>fbt</t>
        </is>
      </c>
      <c r="D108" t="inlineStr">
        <is>
          <t>Added 1595-1 to Price_BOM_L_Hardware_17 thru 26</t>
        </is>
      </c>
    </row>
    <row r="109">
      <c r="A109" s="5" t="inlineStr">
        <is>
          <t>55(1)</t>
        </is>
      </c>
      <c r="B109" s="12" t="n">
        <v>40276</v>
      </c>
      <c r="C109" t="inlineStr">
        <is>
          <t>fbt</t>
        </is>
      </c>
      <c r="D109" s="4" t="inlineStr">
        <is>
          <t>Changed Price_BOM_L_Sleeves_24 thru 30 to T2 dbl</t>
        </is>
      </c>
    </row>
    <row r="110">
      <c r="A110" s="5" t="n">
        <v>56</v>
      </c>
      <c r="B110" s="12" t="n">
        <v>40324</v>
      </c>
      <c r="C110" t="inlineStr">
        <is>
          <t>fbt</t>
        </is>
      </c>
      <c r="D110" t="inlineStr">
        <is>
          <t>Changed sleeve seal type description from for balanced seals to match SC_SealType.OptionList</t>
        </is>
      </c>
    </row>
    <row r="111">
      <c r="A111" s="5" t="n">
        <v>57</v>
      </c>
      <c r="B111" s="12" t="n">
        <v>40372</v>
      </c>
      <c r="C111" t="inlineStr">
        <is>
          <t>fbt</t>
        </is>
      </c>
      <c r="D111" t="inlineStr">
        <is>
          <t>Fixed some motor frame typos on Drip Pans</t>
        </is>
      </c>
    </row>
    <row r="112">
      <c r="A112" s="5" t="n">
        <v>57</v>
      </c>
      <c r="B112" s="12" t="n">
        <v>40372</v>
      </c>
      <c r="C112" t="inlineStr">
        <is>
          <t>fbt</t>
        </is>
      </c>
      <c r="D112" t="inlineStr">
        <is>
          <t>Starting to add B18 wear rings</t>
        </is>
      </c>
    </row>
    <row r="113">
      <c r="A113" s="5" t="n">
        <v>57</v>
      </c>
      <c r="B113" s="12" t="n">
        <v>40373</v>
      </c>
      <c r="C113" t="inlineStr">
        <is>
          <t>fbt</t>
        </is>
      </c>
      <c r="D113" t="inlineStr">
        <is>
          <t>Added some X3 and XA sleeves boms</t>
        </is>
      </c>
    </row>
    <row r="114">
      <c r="A114" s="5" t="n">
        <v>57</v>
      </c>
      <c r="B114" s="12" t="n">
        <v>40394</v>
      </c>
      <c r="C114" t="inlineStr">
        <is>
          <t>fbt</t>
        </is>
      </c>
      <c r="D114" t="inlineStr">
        <is>
          <t>Fixed frame size on Price_BOM_L_Baseplates_890</t>
        </is>
      </c>
    </row>
    <row r="115">
      <c r="A115" s="5" t="n">
        <v>58</v>
      </c>
      <c r="B115" s="12" t="n">
        <v>40456</v>
      </c>
      <c r="C115" t="inlineStr">
        <is>
          <t>fbt</t>
        </is>
      </c>
      <c r="D115" t="inlineStr">
        <is>
          <t>Added B18 wear rings</t>
        </is>
      </c>
    </row>
    <row r="116">
      <c r="A116" s="5" t="n">
        <v>58</v>
      </c>
      <c r="B116" s="12" t="n">
        <v>40484</v>
      </c>
      <c r="C116" t="inlineStr">
        <is>
          <t>fbt</t>
        </is>
      </c>
      <c r="D116" t="inlineStr">
        <is>
          <t>Added B22 impellers</t>
        </is>
      </c>
    </row>
    <row r="117">
      <c r="A117" s="5" t="n">
        <v>59</v>
      </c>
      <c r="B117" s="12" t="n">
        <v>40487</v>
      </c>
      <c r="C117" t="inlineStr">
        <is>
          <t>tch</t>
        </is>
      </c>
      <c r="D117" t="inlineStr">
        <is>
          <t>restructure impeller capscrew and key for X0</t>
        </is>
      </c>
    </row>
    <row r="118">
      <c r="A118" s="5" t="n">
        <v>60</v>
      </c>
      <c r="B118" s="12" t="n">
        <v>40520</v>
      </c>
      <c r="C118" t="inlineStr">
        <is>
          <t>fbt</t>
        </is>
      </c>
      <c r="D118" t="inlineStr">
        <is>
          <t>Added PriceID to Price_BOM_L_ElbowStand export as pointer-merge</t>
        </is>
      </c>
    </row>
    <row r="119">
      <c r="A119" s="5" t="n">
        <v>61</v>
      </c>
      <c r="B119" s="12" t="n">
        <v>40563</v>
      </c>
      <c r="C119" t="inlineStr">
        <is>
          <t>fbt</t>
        </is>
      </c>
      <c r="D119" t="inlineStr">
        <is>
          <t>Added ID for 3050-1 X0</t>
        </is>
      </c>
    </row>
    <row r="120">
      <c r="A120" s="5" t="inlineStr">
        <is>
          <t>61a</t>
        </is>
      </c>
      <c r="B120" s="12" t="n">
        <v>40661</v>
      </c>
      <c r="C120" t="inlineStr">
        <is>
          <t>fbt</t>
        </is>
      </c>
      <c r="D120" t="inlineStr">
        <is>
          <t>Removing all IDs for 3050-1 X0</t>
        </is>
      </c>
    </row>
    <row r="121">
      <c r="A121" s="5" t="n">
        <v>62</v>
      </c>
      <c r="B121" s="12" t="n">
        <v>40669</v>
      </c>
      <c r="C121" t="inlineStr">
        <is>
          <t>fbt</t>
        </is>
      </c>
      <c r="D121" t="inlineStr">
        <is>
          <t>Added separate 2050 case boms for X0 and X3</t>
        </is>
      </c>
    </row>
    <row r="122">
      <c r="A122" s="5" t="inlineStr">
        <is>
          <t>62a</t>
        </is>
      </c>
      <c r="B122" s="12" t="n">
        <v>40696</v>
      </c>
      <c r="C122" t="inlineStr">
        <is>
          <t>fbt</t>
        </is>
      </c>
      <c r="D122" s="2" t="inlineStr">
        <is>
          <t>changed Price_BOM_L_WearRings_451 (4070 X3) from 96921179 to 97526557</t>
        </is>
      </c>
    </row>
    <row r="123">
      <c r="A123" t="n">
        <v>63</v>
      </c>
      <c r="B123" s="12" t="n">
        <v>40717</v>
      </c>
      <c r="C123" t="inlineStr">
        <is>
          <t>fbt</t>
        </is>
      </c>
      <c r="D123" t="inlineStr">
        <is>
          <t>Add coated boms for case, imp and insert</t>
        </is>
      </c>
    </row>
    <row r="124">
      <c r="A124" s="5" t="n">
        <v>64</v>
      </c>
      <c r="B124" s="12" t="n">
        <v>40806</v>
      </c>
      <c r="C124" t="inlineStr">
        <is>
          <t>fbt</t>
        </is>
      </c>
      <c r="D124" t="inlineStr">
        <is>
          <t>forgot coated LCV Stands and Elbows</t>
        </is>
      </c>
    </row>
    <row r="125">
      <c r="A125" s="5" t="inlineStr">
        <is>
          <t>64a</t>
        </is>
      </c>
      <c r="B125" s="12" t="n">
        <v>40822</v>
      </c>
      <c r="C125" t="inlineStr">
        <is>
          <t>fbt</t>
        </is>
      </c>
      <c r="D125" s="4" t="inlineStr">
        <is>
          <t>Added bom to Price_BOM_L_Sleeves_63 98096193</t>
        </is>
      </c>
    </row>
    <row r="126">
      <c r="A126" s="5" t="inlineStr">
        <is>
          <t>64b</t>
        </is>
      </c>
      <c r="B126" s="12" t="n">
        <v>40823</v>
      </c>
      <c r="C126" t="inlineStr">
        <is>
          <t>fbt</t>
        </is>
      </c>
      <c r="D126" s="4" t="inlineStr">
        <is>
          <t>Added bom to 4012A &amp; 50957 case and insert coated boms</t>
        </is>
      </c>
    </row>
    <row r="127">
      <c r="A127" s="5" t="inlineStr">
        <is>
          <t>64c</t>
        </is>
      </c>
      <c r="B127" s="12" t="n">
        <v>40829</v>
      </c>
      <c r="C127" t="inlineStr">
        <is>
          <t>fbt</t>
        </is>
      </c>
      <c r="D127" t="inlineStr">
        <is>
          <t xml:space="preserve">Added bom 98099203  to Price_BOM_L_Case_96    </t>
        </is>
      </c>
    </row>
    <row r="128">
      <c r="A128" s="5" t="inlineStr">
        <is>
          <t>64d</t>
        </is>
      </c>
      <c r="B128" s="12" t="n">
        <v>40865</v>
      </c>
      <c r="C128" t="inlineStr">
        <is>
          <t>fbt</t>
        </is>
      </c>
      <c r="D128" t="inlineStr">
        <is>
          <t>Removing B14 WR</t>
        </is>
      </c>
    </row>
    <row r="129">
      <c r="A129" t="n">
        <v>65</v>
      </c>
      <c r="B129" s="12" t="n">
        <v>40878</v>
      </c>
      <c r="C129" t="inlineStr">
        <is>
          <t>fbt</t>
        </is>
      </c>
      <c r="D129" t="inlineStr">
        <is>
          <t>Removed 304SS sleeves per Issue #22459</t>
        </is>
      </c>
    </row>
    <row r="130">
      <c r="A130" t="n">
        <v>66</v>
      </c>
      <c r="B130" s="12" t="n">
        <v>40914</v>
      </c>
      <c r="C130" t="inlineStr">
        <is>
          <t>fbt</t>
        </is>
      </c>
      <c r="D130" t="inlineStr">
        <is>
          <t>Added 40157 X5 case boms</t>
        </is>
      </c>
    </row>
    <row r="131">
      <c r="A131" t="n">
        <v>67</v>
      </c>
      <c r="B131" s="12" t="n">
        <v>40932</v>
      </c>
      <c r="C131" t="inlineStr">
        <is>
          <t>fbt</t>
        </is>
      </c>
      <c r="D131" t="inlineStr">
        <is>
          <t>Added back in Price_BOM_L_WearRings_1 to support 4070 LC X4 back wear ring which is different than LF</t>
        </is>
      </c>
    </row>
    <row r="132">
      <c r="A132" t="n">
        <v>68</v>
      </c>
      <c r="B132" s="12" t="n">
        <v>40942</v>
      </c>
      <c r="C132" t="inlineStr">
        <is>
          <t>fbt</t>
        </is>
      </c>
      <c r="D132" t="inlineStr">
        <is>
          <t>Added sleeve bom 91843741  issue 22581</t>
        </is>
      </c>
    </row>
    <row r="133">
      <c r="A133" t="n">
        <v>69</v>
      </c>
      <c r="B133" s="12" t="n">
        <v>40946</v>
      </c>
      <c r="C133" t="inlineStr">
        <is>
          <t>fbt</t>
        </is>
      </c>
      <c r="D133" t="inlineStr">
        <is>
          <t>Removing B20, B23 &amp; B27 impellers, Issue 22571</t>
        </is>
      </c>
    </row>
    <row r="134">
      <c r="A134" t="n">
        <v>69</v>
      </c>
      <c r="B134" s="12" t="n">
        <v>40953</v>
      </c>
      <c r="C134" t="inlineStr">
        <is>
          <t>fbt</t>
        </is>
      </c>
      <c r="D134" t="inlineStr">
        <is>
          <t>Changed bom on Price_BOM_L_WearRings_451 from 96921179 to 97526557 Issue 22643</t>
        </is>
      </c>
    </row>
    <row r="135">
      <c r="A135" t="n">
        <v>70</v>
      </c>
      <c r="B135" s="12" t="n">
        <v>40961</v>
      </c>
      <c r="C135" t="inlineStr">
        <is>
          <t>fbt</t>
        </is>
      </c>
      <c r="D135" t="inlineStr">
        <is>
          <t>Adding bronze sleeves back in as an option for packing, Price_BOM_L_Sleeves_9,24,46,61,68,83,90,112,120</t>
        </is>
      </c>
    </row>
    <row r="136">
      <c r="A136" t="n">
        <v>71</v>
      </c>
      <c r="B136" s="12" t="n">
        <v>40981</v>
      </c>
      <c r="C136" t="inlineStr">
        <is>
          <t>fbt</t>
        </is>
      </c>
      <c r="D136" t="inlineStr">
        <is>
          <t>Added 4095 to Price_BOM_L_Baseplates_871</t>
        </is>
      </c>
    </row>
    <row r="137">
      <c r="A137" t="n">
        <v>71</v>
      </c>
      <c r="B137" s="12" t="n">
        <v>40981</v>
      </c>
      <c r="C137" t="inlineStr">
        <is>
          <t>fbt</t>
        </is>
      </c>
      <c r="D137" s="4" t="inlineStr">
        <is>
          <t>Added bom 96769359 to Price_BOM_L_Insert_24</t>
        </is>
      </c>
    </row>
    <row r="138">
      <c r="A138" t="n">
        <v>71</v>
      </c>
      <c r="B138" s="12" t="n">
        <v>40989</v>
      </c>
      <c r="C138" t="inlineStr">
        <is>
          <t>fbt</t>
        </is>
      </c>
      <c r="D138" s="4" t="inlineStr">
        <is>
          <t>Added bom 96769263 (IMP,L,50157,X5,B22) to Price_BOM_L_Imp_466, 1178 &amp; 1472</t>
        </is>
      </c>
    </row>
    <row r="139">
      <c r="A139" t="n">
        <v>71</v>
      </c>
      <c r="B139" s="12" t="n">
        <v>41019</v>
      </c>
      <c r="C139" t="inlineStr">
        <is>
          <t>fbt</t>
        </is>
      </c>
      <c r="D139" t="inlineStr">
        <is>
          <t>Added bom 98189804 to Price_BOM_L_Insert_23</t>
        </is>
      </c>
    </row>
    <row r="140">
      <c r="A140" t="n">
        <v>71</v>
      </c>
      <c r="B140" s="12" t="n">
        <v>41025</v>
      </c>
      <c r="C140" t="inlineStr">
        <is>
          <t>fbt</t>
        </is>
      </c>
      <c r="D140" t="inlineStr">
        <is>
          <t>Corrected motor frame from 184 to 184JM on Price_BOM_L_Baseplates_846</t>
        </is>
      </c>
    </row>
    <row r="141">
      <c r="A141" t="n">
        <v>72</v>
      </c>
      <c r="B141" s="12" t="n">
        <v>41045</v>
      </c>
      <c r="C141" t="inlineStr">
        <is>
          <t>fbt</t>
        </is>
      </c>
      <c r="D141" t="inlineStr">
        <is>
          <t>Removed 3" std radius elbows from 25XX LCV pumps and changed to xlxs format</t>
        </is>
      </c>
    </row>
    <row r="142">
      <c r="A142" t="n">
        <v>72</v>
      </c>
      <c r="B142" s="12" t="n">
        <v>41045</v>
      </c>
      <c r="C142" t="inlineStr">
        <is>
          <t>fbt</t>
        </is>
      </c>
      <c r="D142" t="inlineStr">
        <is>
          <t>Added boms to 1250-1/7 B21 and B22 impellers</t>
        </is>
      </c>
    </row>
    <row r="143">
      <c r="A143" t="n">
        <v>72</v>
      </c>
      <c r="B143" s="12" t="n">
        <v>41045</v>
      </c>
      <c r="C143" t="inlineStr">
        <is>
          <t>fbt</t>
        </is>
      </c>
      <c r="D143" t="inlineStr">
        <is>
          <t>Added bom to Price_BOM_L_Imp_31</t>
        </is>
      </c>
    </row>
    <row r="144">
      <c r="A144" t="n">
        <v>72</v>
      </c>
      <c r="B144" s="12" t="n">
        <v>41047</v>
      </c>
      <c r="C144" t="inlineStr">
        <is>
          <t>fbt</t>
        </is>
      </c>
      <c r="D144" s="4" t="inlineStr">
        <is>
          <t>Added bom to Price_BOM_L_Case_98</t>
        </is>
      </c>
    </row>
    <row r="145">
      <c r="A145" t="n">
        <v>73</v>
      </c>
      <c r="B145" s="85" t="n">
        <v>41087</v>
      </c>
      <c r="C145" t="inlineStr">
        <is>
          <t>jlk</t>
        </is>
      </c>
      <c r="D145" s="4" t="inlineStr">
        <is>
          <t>Added rules for exporting to Configurator and Quick Price.</t>
        </is>
      </c>
    </row>
    <row r="146">
      <c r="A146" t="n">
        <v>74</v>
      </c>
      <c r="B146" s="12" t="n">
        <v>41228</v>
      </c>
      <c r="C146" t="inlineStr">
        <is>
          <t>fbt</t>
        </is>
      </c>
      <c r="D146" s="4" t="inlineStr">
        <is>
          <t>Changed motor frames on drip pans from "Any" to actual frames</t>
        </is>
      </c>
    </row>
    <row r="147">
      <c r="A147" t="n">
        <v>74</v>
      </c>
      <c r="B147" s="12" t="n">
        <v>40951</v>
      </c>
      <c r="C147" t="inlineStr">
        <is>
          <t>fbt</t>
        </is>
      </c>
      <c r="D147" s="4" t="inlineStr">
        <is>
          <t>Added some coated boms</t>
        </is>
      </c>
    </row>
    <row r="148">
      <c r="A148" t="n">
        <v>74</v>
      </c>
      <c r="B148" s="12" t="n">
        <v>40953</v>
      </c>
      <c r="C148" t="inlineStr">
        <is>
          <t>fbt</t>
        </is>
      </c>
      <c r="D148" s="4" t="inlineStr">
        <is>
          <t xml:space="preserve">Changed leadtime on LC &amp; LF wet ends except X5, X6 X7 to 15 days </t>
        </is>
      </c>
    </row>
    <row r="149">
      <c r="A149" t="n">
        <v>75</v>
      </c>
      <c r="B149" s="12" t="n">
        <v>41340</v>
      </c>
      <c r="C149" t="inlineStr">
        <is>
          <t>fbt</t>
        </is>
      </c>
      <c r="D149" t="inlineStr">
        <is>
          <t>Changed leadtime on B22 impellers to 56 days, Issue 23405</t>
        </is>
      </c>
    </row>
    <row r="150">
      <c r="A150" t="n">
        <v>76</v>
      </c>
      <c r="B150" s="12" t="n">
        <v>41345</v>
      </c>
      <c r="C150" t="inlineStr">
        <is>
          <t>fbt</t>
        </is>
      </c>
      <c r="D150" t="inlineStr">
        <is>
          <t>Added coating case and insert boms from DRP issues</t>
        </is>
      </c>
    </row>
    <row r="151">
      <c r="A151" t="n">
        <v>77</v>
      </c>
      <c r="B151" s="12" t="n">
        <v>41373</v>
      </c>
      <c r="C151" s="4" t="inlineStr">
        <is>
          <t>fbt</t>
        </is>
      </c>
      <c r="D151" s="4" t="inlineStr">
        <is>
          <t>Added some coating cases Issue 23448,23447,23446</t>
        </is>
      </c>
    </row>
    <row r="152">
      <c r="A152" t="n">
        <v>77</v>
      </c>
      <c r="B152" s="12" t="n">
        <v>41457</v>
      </c>
      <c r="C152" s="4" t="inlineStr">
        <is>
          <t>fbt</t>
        </is>
      </c>
      <c r="D152" s="4" t="inlineStr">
        <is>
          <t>Added case bom 98508597</t>
        </is>
      </c>
    </row>
    <row r="153">
      <c r="A153" t="n">
        <v>77</v>
      </c>
      <c r="B153" s="12" t="n">
        <v>41473</v>
      </c>
      <c r="C153" s="4" t="inlineStr">
        <is>
          <t>fbt</t>
        </is>
      </c>
      <c r="D153" s="4" t="inlineStr">
        <is>
          <t>put 254JMZ/256JMZ as X3 CI base and not X4,Price_BOM_L_Baseplates_846 and 847</t>
        </is>
      </c>
    </row>
    <row r="154">
      <c r="A154" t="n">
        <v>77</v>
      </c>
      <c r="B154" s="12" t="n">
        <v>41505</v>
      </c>
      <c r="C154" s="4" t="inlineStr">
        <is>
          <t>fbt</t>
        </is>
      </c>
      <c r="D154" t="inlineStr">
        <is>
          <t>Added Price_BOM_LF_DripPans_56</t>
        </is>
      </c>
    </row>
    <row r="155">
      <c r="A155" t="n">
        <v>77</v>
      </c>
      <c r="B155" s="12" t="n">
        <v>41561</v>
      </c>
      <c r="C155" s="4" t="inlineStr">
        <is>
          <t>fbt</t>
        </is>
      </c>
      <c r="D155" t="inlineStr">
        <is>
          <t>Removed 2.5"LR elbow boms and dims</t>
        </is>
      </c>
    </row>
    <row r="156">
      <c r="A156" t="n">
        <v>78</v>
      </c>
      <c r="B156" s="12" t="n">
        <v>41571</v>
      </c>
      <c r="C156" s="4" t="inlineStr">
        <is>
          <t>fbt</t>
        </is>
      </c>
      <c r="D156" s="4" t="inlineStr">
        <is>
          <t>Added Packing gland, lantern rings, sleeves and recirc lines for LFE</t>
        </is>
      </c>
    </row>
    <row r="157">
      <c r="A157" t="n">
        <v>78</v>
      </c>
      <c r="B157" s="12" t="n">
        <v>41571</v>
      </c>
      <c r="C157" s="4" t="inlineStr">
        <is>
          <t>fbt</t>
        </is>
      </c>
      <c r="D157" s="4" t="inlineStr">
        <is>
          <t>Removed packing gland fro LCV</t>
        </is>
      </c>
    </row>
    <row r="158">
      <c r="A158" t="n">
        <v>1</v>
      </c>
      <c r="B158" s="12" t="n">
        <v>42606</v>
      </c>
      <c r="C158" s="4" t="inlineStr">
        <is>
          <t>DLH</t>
        </is>
      </c>
      <c r="D158" s="4" t="inlineStr">
        <is>
          <t>Created specific file for new ES CKB. Removed prices for options that are not used anymore.</t>
        </is>
      </c>
    </row>
    <row r="159">
      <c r="A159" t="n">
        <v>2</v>
      </c>
      <c r="B159" s="12" t="n">
        <v>42662</v>
      </c>
      <c r="C159" s="4" t="inlineStr">
        <is>
          <t>fbt</t>
        </is>
      </c>
      <c r="D159" t="inlineStr">
        <is>
          <t>changed Price_BOM_L_WearRings_116 from 97746569</t>
        </is>
      </c>
    </row>
    <row r="160">
      <c r="A160" t="n">
        <v>3</v>
      </c>
      <c r="B160" s="12" t="n">
        <v>42676</v>
      </c>
      <c r="C160" s="4" t="inlineStr">
        <is>
          <t>fbt</t>
        </is>
      </c>
      <c r="D160" t="inlineStr">
        <is>
          <t>fixing misc issues</t>
        </is>
      </c>
    </row>
    <row r="161">
      <c r="A161" t="n">
        <v>4</v>
      </c>
      <c r="B161" s="12" t="n">
        <v>42386</v>
      </c>
      <c r="C161" s="4" t="inlineStr">
        <is>
          <t>fbt</t>
        </is>
      </c>
      <c r="D161" t="inlineStr">
        <is>
          <t>removed 5015 LCV from F1 stands (always mounted on F2)</t>
        </is>
      </c>
    </row>
    <row r="162">
      <c r="A162" t="n">
        <v>5</v>
      </c>
      <c r="B162" s="12" t="n">
        <v>42753</v>
      </c>
      <c r="C162" s="4" t="inlineStr">
        <is>
          <t>fbt</t>
        </is>
      </c>
      <c r="D162" s="80" t="inlineStr">
        <is>
          <t>added col to bases (ShaftGap) to support spacer couplings better.  Need to fill in actual gap to match couplings, others can be 0 to make rules work</t>
        </is>
      </c>
    </row>
    <row r="163">
      <c r="A163" t="n">
        <v>6</v>
      </c>
      <c r="B163" s="12" t="n">
        <v>42407</v>
      </c>
      <c r="C163" s="4" t="inlineStr">
        <is>
          <t>jlk</t>
        </is>
      </c>
      <c r="D163" t="inlineStr">
        <is>
          <t>Changed ImpellerKey_None to None and changed ImpellerCapscrew_X0_None to None</t>
        </is>
      </c>
    </row>
    <row r="164">
      <c r="A164" t="n">
        <v>7</v>
      </c>
      <c r="B164" s="12" t="n">
        <v>36937</v>
      </c>
      <c r="C164" s="4" t="inlineStr">
        <is>
          <t>jag</t>
        </is>
      </c>
      <c r="D164" t="inlineStr">
        <is>
          <t>Changed LF STL Bases to LF2.0 Rail design, 96778134 to 99230599; 96778136 to 99230601; 96778137 to 99230599; 96778139 to 99230601; 996778141 to 99230600; 96778143 to 99230613; 96778144 to 99230600; 96778146 to 99230613</t>
        </is>
      </c>
    </row>
    <row r="165">
      <c r="A165" t="n">
        <v>8</v>
      </c>
      <c r="B165" s="12" t="n">
        <v>42783</v>
      </c>
      <c r="C165" s="4" t="inlineStr">
        <is>
          <t>jag</t>
        </is>
      </c>
      <c r="D165" t="inlineStr">
        <is>
          <t>Changed LF STL Bases 6P/Falk/404-5 from 96778090 to 99237941 and 6P/Falk/444-445 from 96778094 to 99237973</t>
        </is>
      </c>
    </row>
    <row r="166" ht="15" customHeight="1">
      <c r="A166" t="n">
        <v>9</v>
      </c>
      <c r="B166" s="12" t="n">
        <v>42856</v>
      </c>
      <c r="C166" s="4" t="inlineStr">
        <is>
          <t>jag</t>
        </is>
      </c>
      <c r="D166" s="116" t="inlineStr">
        <is>
          <t>Corrected error on base BOM, inserted correct 99104504, was 96778044, lines affected: Price_BOM_L_Baseplates_708, 709; Corrected error on base BOM, inserted correct 99104525, was 96778046, lines affected: Price_BOM_L_Baseplates_728, 729</t>
        </is>
      </c>
    </row>
    <row r="167" ht="13.9" customHeight="1">
      <c r="A167" t="n">
        <v>10</v>
      </c>
      <c r="B167" s="12" t="n">
        <v>42950</v>
      </c>
      <c r="C167" s="4" t="inlineStr">
        <is>
          <t>jag</t>
        </is>
      </c>
      <c r="D167" s="117" t="inlineStr">
        <is>
          <t>Corrected case bill for XA 60123 to 96699275 instead of 96699276</t>
        </is>
      </c>
    </row>
    <row r="168" ht="13.9" customHeight="1">
      <c r="A168" t="n">
        <v>11</v>
      </c>
      <c r="B168" s="12" t="n">
        <v>43034</v>
      </c>
      <c r="C168" s="4" t="inlineStr">
        <is>
          <t>jag</t>
        </is>
      </c>
      <c r="D168" s="117" t="inlineStr">
        <is>
          <t>added Insert 99352555 and sleeve 99352557</t>
        </is>
      </c>
    </row>
    <row r="169" ht="13.9" customHeight="1">
      <c r="A169" t="n">
        <v>12</v>
      </c>
      <c r="B169" s="12" t="n">
        <v>43049</v>
      </c>
      <c r="C169" s="4" t="inlineStr">
        <is>
          <t>JR</t>
        </is>
      </c>
      <c r="D169" s="117" t="inlineStr">
        <is>
          <t>Updated impeller skotchkote price ID's to match Standard Price ID's</t>
        </is>
      </c>
    </row>
    <row r="170">
      <c r="A170" t="n">
        <v>13</v>
      </c>
      <c r="B170" s="12" t="n">
        <v>43319</v>
      </c>
      <c r="C170" s="4" t="inlineStr">
        <is>
          <t>ACH</t>
        </is>
      </c>
      <c r="D170" s="4" t="inlineStr">
        <is>
          <t xml:space="preserve">Added :MechSealType21: to Price_BOM_L_Insert_123 &amp; Price_BOM_L_Sleeves_130 for 10153-LF. </t>
        </is>
      </c>
    </row>
    <row r="171">
      <c r="A171" t="n">
        <v>14</v>
      </c>
      <c r="B171" s="12" t="n">
        <v>43445</v>
      </c>
      <c r="C171" s="4" t="inlineStr">
        <is>
          <t>ACH</t>
        </is>
      </c>
      <c r="D171" s="4" t="inlineStr">
        <is>
          <t xml:space="preserve">Price_BOM_L_Baseplates_92 updated from 96778133 to 99230599 along with Weight (265 to 255) and LeadTime (LT027 to LT028) per Patrick Krol. </t>
        </is>
      </c>
    </row>
    <row r="172">
      <c r="A172" t="n">
        <v>15</v>
      </c>
      <c r="B172" s="12" t="n">
        <v>43501</v>
      </c>
      <c r="C172" s="4" t="inlineStr">
        <is>
          <t>ACH</t>
        </is>
      </c>
      <c r="D172" t="inlineStr">
        <is>
          <t>Updated Price_BOM_L_Imp_1263 PN from RTF to 98876138 per Dennis Manna.</t>
        </is>
      </c>
    </row>
    <row r="173">
      <c r="A173" t="n">
        <v>16</v>
      </c>
      <c r="B173" s="12" t="n">
        <v>43507</v>
      </c>
      <c r="C173" s="4" t="inlineStr">
        <is>
          <t>ACH</t>
        </is>
      </c>
      <c r="D173" s="4" t="inlineStr">
        <is>
          <t>Updated Price_BOM_L_Imp_1275 PN from RTF to 98876161 Per Dennis Manna.</t>
        </is>
      </c>
    </row>
    <row r="174">
      <c r="A174" t="n">
        <v>17</v>
      </c>
      <c r="B174" s="12" t="n">
        <v>43531</v>
      </c>
      <c r="C174" s="4" t="inlineStr">
        <is>
          <t>JR</t>
        </is>
      </c>
      <c r="D174" s="4" t="inlineStr">
        <is>
          <t>Replaced 97746569 part number on BOM # 112 instance with 96854568 Per Patrick K. under Wear Rings tab.</t>
        </is>
      </c>
    </row>
    <row r="175">
      <c r="A175" t="n">
        <v>18</v>
      </c>
      <c r="B175" s="12" t="n">
        <v>43609</v>
      </c>
      <c r="C175" s="4" t="inlineStr">
        <is>
          <t>JR</t>
        </is>
      </c>
      <c r="D175" s="4" t="inlineStr">
        <is>
          <t>Removed part number 96699262 from PSD as the Pattern is no longer available.</t>
        </is>
      </c>
    </row>
    <row r="176">
      <c r="A176" t="n">
        <v>19</v>
      </c>
      <c r="B176" s="12" t="n">
        <v>43641</v>
      </c>
      <c r="C176" s="4" t="inlineStr">
        <is>
          <t>grd</t>
        </is>
      </c>
      <c r="D176" s="4" t="inlineStr">
        <is>
          <t>Added part number 97526232 in the wear Ring tab for LF-40707 missing in GXS per Dennis</t>
        </is>
      </c>
    </row>
    <row r="177">
      <c r="A177" t="n">
        <v>20</v>
      </c>
      <c r="B177" s="12" t="n">
        <v>43698</v>
      </c>
      <c r="C177" s="126" t="inlineStr">
        <is>
          <t>TRH</t>
        </is>
      </c>
      <c r="D177" s="4" t="inlineStr">
        <is>
          <t>Added Vesconite Wear Rings to Wear Ring Tab.</t>
        </is>
      </c>
    </row>
    <row r="178">
      <c r="A178" t="n">
        <v>21</v>
      </c>
      <c r="B178" s="12" t="n">
        <v>43739</v>
      </c>
      <c r="C178" s="126" t="inlineStr">
        <is>
          <t>TRH</t>
        </is>
      </c>
      <c r="D178" s="4" t="inlineStr">
        <is>
          <t>Updated Case Tab with Vesconite(M4) Wear Ring Material.</t>
        </is>
      </c>
    </row>
    <row r="179">
      <c r="A179" t="n">
        <v>22</v>
      </c>
      <c r="B179" s="12" t="n">
        <v>43740</v>
      </c>
      <c r="C179" s="4" t="inlineStr">
        <is>
          <t>ACH</t>
        </is>
      </c>
      <c r="D179" s="4" t="inlineStr">
        <is>
          <t>Updated Price_BOM_L_Case_239 wear ring material "all" to match Price_BOM_L_Case_233 as well as adding colons to all wear ring material codes on Case Tab</t>
        </is>
      </c>
    </row>
    <row r="180">
      <c r="A180" t="n">
        <v>23</v>
      </c>
      <c r="B180" s="12" t="n">
        <v>43854</v>
      </c>
      <c r="C180" s="4" t="inlineStr">
        <is>
          <t>JAG</t>
        </is>
      </c>
      <c r="D180" s="4" t="inlineStr">
        <is>
          <t>Added 3050-7 to replace the 3050-1</t>
        </is>
      </c>
    </row>
    <row r="181" ht="39.6" customHeight="1">
      <c r="A181" t="n">
        <v>24</v>
      </c>
      <c r="B181" s="12" t="n">
        <v>43992</v>
      </c>
      <c r="C181" s="4" t="inlineStr">
        <is>
          <t>ACH</t>
        </is>
      </c>
      <c r="D181" s="127" t="inlineStr">
        <is>
          <t>Due to differing B18 WR BOMs, Price_BOM_L_WearRings_078 duplicated to 203 and updated models, BOM, &amp; Descriptions accordingly per Patrick Krol.
SAP reference: 99515256 (LC), 9946155 (LCV), 99193050 (LF)</t>
        </is>
      </c>
    </row>
    <row r="182">
      <c r="A182" t="n">
        <v>25</v>
      </c>
      <c r="B182" s="12" t="n">
        <v>44125</v>
      </c>
      <c r="C182" s="4" t="inlineStr">
        <is>
          <t>ACH</t>
        </is>
      </c>
      <c r="D182" s="4" t="inlineStr">
        <is>
          <t>On ElbowStand, corrected SuctionConnection to "5 LR" for 4" discharge models to allow selection.</t>
        </is>
      </c>
    </row>
    <row r="183">
      <c r="A183" t="n">
        <v>26</v>
      </c>
      <c r="B183" s="12" t="n">
        <v>44656</v>
      </c>
      <c r="C183" s="4" t="inlineStr">
        <is>
          <t>ACH</t>
        </is>
      </c>
      <c r="D183" s="4" t="inlineStr">
        <is>
          <t xml:space="preserve">Modified some lead time IDs on WetEnd, Case, &amp; Impeller tabs with Luaay Ahmad. </t>
        </is>
      </c>
    </row>
    <row r="184">
      <c r="A184" t="n">
        <v>27</v>
      </c>
      <c r="B184" s="12" t="n">
        <v>44739</v>
      </c>
      <c r="C184" s="4" t="inlineStr">
        <is>
          <t>ACH</t>
        </is>
      </c>
      <c r="D184" s="4" t="inlineStr">
        <is>
          <t>Modified some lead time IDs on WetEnd for LC &amp; LF; Per Joel Grigar, Stuart Bloomfield, &amp; Joey Lloyd, modified DI case from 80 to 65 on the Case &amp; Insert tabs.</t>
        </is>
      </c>
    </row>
  </sheetData>
  <mergeCells count="1">
    <mergeCell ref="A8:D8"/>
  </mergeCell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0.xml><?xml version="1.0" encoding="utf-8"?>
<worksheet xmlns="http://schemas.openxmlformats.org/spreadsheetml/2006/main">
  <sheetPr codeName="Sheet9">
    <outlinePr summaryBelow="1" summaryRight="1"/>
    <pageSetUpPr/>
  </sheetPr>
  <dimension ref="A1:I1"/>
  <sheetViews>
    <sheetView workbookViewId="0">
      <selection activeCell="M25" sqref="M25"/>
    </sheetView>
  </sheetViews>
  <sheetFormatPr baseColWidth="8" defaultColWidth="9.140625" defaultRowHeight="13.15"/>
  <cols>
    <col width="7.85546875" customWidth="1" style="6" min="1" max="1"/>
    <col width="9.140625" customWidth="1" style="6" min="2" max="16384"/>
  </cols>
  <sheetData>
    <row r="1" ht="22.9" customHeight="1">
      <c r="A1" s="16" t="inlineStr">
        <is>
          <t>Refer to Master Seal List for Material Selection</t>
        </is>
      </c>
      <c r="B1" s="113" t="n"/>
      <c r="C1" s="113" t="n"/>
      <c r="D1" s="113" t="n"/>
      <c r="E1" s="113" t="n"/>
      <c r="F1" s="113" t="n"/>
      <c r="G1" s="113" t="n"/>
      <c r="H1" s="113" t="n"/>
      <c r="I1" s="113" t="n"/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 codeName="Sheet10">
    <outlinePr summaryBelow="1" summaryRight="1"/>
    <pageSetUpPr fitToPage="1"/>
  </sheetPr>
  <dimension ref="A1:T52"/>
  <sheetViews>
    <sheetView topLeftCell="C1" zoomScaleNormal="108" workbookViewId="0">
      <pane ySplit="6" topLeftCell="A7" activePane="bottomLeft" state="frozen"/>
      <selection pane="bottomLeft" activeCell="I9" sqref="I9"/>
      <selection activeCell="A7" sqref="A7"/>
    </sheetView>
  </sheetViews>
  <sheetFormatPr baseColWidth="8" defaultColWidth="9.140625" defaultRowHeight="13.15" outlineLevelRow="1"/>
  <cols>
    <col width="22.140625" bestFit="1" customWidth="1" style="45" min="1" max="1"/>
    <col width="8.28515625" customWidth="1" style="4" min="2" max="2"/>
    <col width="24.7109375" bestFit="1" customWidth="1" style="4" min="3" max="3"/>
    <col width="4" bestFit="1" customWidth="1" style="4" min="4" max="4"/>
    <col width="24.7109375" customWidth="1" style="4" min="5" max="5"/>
    <col width="9" bestFit="1" customWidth="1" style="4" min="6" max="6"/>
    <col width="24.5703125" customWidth="1" style="4" min="7" max="7"/>
    <col width="20" bestFit="1" customWidth="1" style="4" min="8" max="8"/>
    <col width="75.85546875" customWidth="1" style="4" min="9" max="9"/>
    <col width="14.28515625" bestFit="1" customWidth="1" style="4" min="10" max="10"/>
    <col width="16.42578125" customWidth="1" style="4" min="11" max="11"/>
    <col width="15" bestFit="1" customWidth="1" style="4" min="12" max="12"/>
    <col width="7" bestFit="1" customWidth="1" style="4" min="13" max="13"/>
    <col width="4.7109375" bestFit="1" customWidth="1" style="4" min="14" max="14"/>
    <col width="10.28515625" bestFit="1" customWidth="1" style="4" min="15" max="15"/>
    <col width="46" customWidth="1" style="4" min="16" max="16"/>
    <col width="11.42578125" bestFit="1" customWidth="1" style="4" min="17" max="17"/>
    <col width="5.28515625" bestFit="1" customWidth="1" style="4" min="18" max="18"/>
    <col width="14.28515625" bestFit="1" customWidth="1" style="4" min="19" max="21"/>
    <col width="10.7109375" bestFit="1" customWidth="1" style="4" min="22" max="22"/>
    <col width="14.28515625" bestFit="1" customWidth="1" style="4" min="23" max="23"/>
    <col width="12.28515625" bestFit="1" customWidth="1" style="4" min="24" max="24"/>
    <col width="9.140625" customWidth="1" style="4" min="25" max="16384"/>
  </cols>
  <sheetData>
    <row r="1" ht="13.9" customFormat="1" customHeight="1" s="48" thickBot="1">
      <c r="A1" s="72" t="inlineStr">
        <is>
          <t>Export Set-up</t>
        </is>
      </c>
      <c r="B1" s="55" t="inlineStr">
        <is>
          <t>Z:\Lbom-ES_SleevesExport.xml</t>
        </is>
      </c>
      <c r="C1" s="66" t="n"/>
      <c r="D1" s="66" t="n"/>
      <c r="E1" s="66" t="n"/>
      <c r="F1" s="73" t="n"/>
      <c r="G1" s="73" t="n"/>
      <c r="H1" s="47" t="n"/>
      <c r="I1" s="47" t="n"/>
      <c r="J1" s="47" t="n"/>
      <c r="K1" s="47" t="n"/>
      <c r="L1" s="47" t="n"/>
      <c r="M1" s="47" t="n"/>
      <c r="N1" s="47" t="n"/>
      <c r="O1" s="47" t="n"/>
      <c r="P1" s="47" t="n"/>
      <c r="Q1" s="47" t="n"/>
      <c r="R1" s="47" t="n"/>
      <c r="T1" s="48" t="inlineStr">
        <is>
          <t>PSD v1.1</t>
        </is>
      </c>
    </row>
    <row r="2" outlineLevel="1" ht="13.9" customHeight="1" thickTop="1">
      <c r="A2" s="44" t="inlineStr">
        <is>
          <t>Price_BOM_L_Sleeves</t>
        </is>
      </c>
      <c r="B2" s="67" t="n"/>
      <c r="C2" s="20">
        <f>IF($A$6 = "Full Data","ID","")</f>
        <v/>
      </c>
      <c r="D2" s="20" t="n"/>
      <c r="E2" s="20">
        <f>IF($A$6 = "Quick Price","ID","")</f>
        <v/>
      </c>
      <c r="F2" s="43">
        <f>IF($A$6 = "Full Data","SealSize","")</f>
        <v/>
      </c>
      <c r="G2" s="43" t="n"/>
      <c r="H2" s="43">
        <f>IF($A$6 = "Full Data","SleeveMaterial","")</f>
        <v/>
      </c>
      <c r="I2" s="43" t="inlineStr">
        <is>
          <t>SealType</t>
        </is>
      </c>
      <c r="J2" s="43">
        <f>IF($A$6="Full Data","BOM","")</f>
        <v/>
      </c>
      <c r="K2" s="43">
        <f>IF($A$6="Full Data","ProductLine","")</f>
        <v/>
      </c>
      <c r="L2" s="43" t="inlineStr">
        <is>
          <t>MotorType</t>
        </is>
      </c>
      <c r="M2" s="43" t="inlineStr">
        <is>
          <t>CodeX</t>
        </is>
      </c>
      <c r="N2" s="43" t="n"/>
      <c r="O2" s="43" t="inlineStr">
        <is>
          <t>PriceID</t>
        </is>
      </c>
      <c r="P2" s="43" t="n"/>
      <c r="Q2" s="43">
        <f>IF($A$6 = "Full Data","LeadtimeID","")</f>
        <v/>
      </c>
      <c r="R2" s="43" t="n"/>
    </row>
    <row r="3" outlineLevel="1">
      <c r="A3" s="74">
        <f>IF($A$6="Full Data", "PumpOptions", "BasicOptionsDynamicDesc")</f>
        <v/>
      </c>
      <c r="B3" s="83" t="n"/>
      <c r="C3" s="20">
        <f>IF($A$6="Full Data","PriceList","")</f>
        <v/>
      </c>
      <c r="D3" s="20" t="n"/>
      <c r="E3" s="20">
        <f>IF($A$6 = "Quick Price","PriceList","")</f>
        <v/>
      </c>
      <c r="F3" s="43" t="n"/>
      <c r="G3" s="20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</row>
    <row r="4" outlineLevel="1" customFormat="1" s="51">
      <c r="A4" s="49" t="inlineStr">
        <is>
          <t>[Attribute type]</t>
        </is>
      </c>
      <c r="B4" s="68" t="n"/>
      <c r="C4" s="76">
        <f>IF($A$6="Full Data","pointer-merge","")</f>
        <v/>
      </c>
      <c r="D4" s="76" t="n"/>
      <c r="E4" s="76">
        <f>IF($A$6="Quick Price","pointer","")</f>
        <v/>
      </c>
      <c r="F4" s="50">
        <f>IF($A$6 = "Full Data","double","")</f>
        <v/>
      </c>
      <c r="G4" s="76" t="inlineStr">
        <is>
          <t>pointer</t>
        </is>
      </c>
      <c r="H4" s="50" t="inlineStr">
        <is>
          <t>text</t>
        </is>
      </c>
      <c r="I4" s="50" t="inlineStr">
        <is>
          <t>text</t>
        </is>
      </c>
      <c r="J4" s="50">
        <f>IF($A$6="Full Data","text","")</f>
        <v/>
      </c>
      <c r="K4" s="50">
        <f>IF($A$6="Full Data","text","")</f>
        <v/>
      </c>
      <c r="L4" s="50" t="inlineStr">
        <is>
          <t>text</t>
        </is>
      </c>
      <c r="M4" s="50" t="inlineStr">
        <is>
          <t>text</t>
        </is>
      </c>
      <c r="N4" s="50" t="n"/>
      <c r="O4" s="76">
        <f>IF($A$6="Full Data","pointer-merge","pointer")</f>
        <v/>
      </c>
      <c r="P4" s="50" t="n"/>
      <c r="Q4" s="76">
        <f>IF($A$6="Full Data","pointer-merge","")</f>
        <v/>
      </c>
      <c r="R4" s="50" t="n"/>
      <c r="S4" s="24" t="inlineStr">
        <is>
          <t>[END]</t>
        </is>
      </c>
    </row>
    <row r="5" outlineLevel="1" ht="13.9" customFormat="1" customHeight="1" s="48" thickBot="1">
      <c r="A5" s="52" t="inlineStr">
        <is>
          <t>[Attribute width]</t>
        </is>
      </c>
      <c r="B5" s="69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</row>
    <row r="6" ht="13.9" customHeight="1" thickTop="1">
      <c r="A6" s="45" t="inlineStr">
        <is>
          <t>Full Data</t>
        </is>
      </c>
      <c r="B6" s="14" t="inlineStr">
        <is>
          <t>QP</t>
        </is>
      </c>
      <c r="C6" s="7" t="inlineStr">
        <is>
          <t>ID</t>
        </is>
      </c>
      <c r="D6" s="7" t="n"/>
      <c r="E6" s="7" t="inlineStr">
        <is>
          <t>ID</t>
        </is>
      </c>
      <c r="F6" s="7" t="inlineStr">
        <is>
          <t>seal size</t>
        </is>
      </c>
      <c r="G6" s="7" t="inlineStr">
        <is>
          <t>OptionID</t>
        </is>
      </c>
      <c r="H6" s="7" t="inlineStr">
        <is>
          <t>sleeve material</t>
        </is>
      </c>
      <c r="I6" s="7" t="inlineStr">
        <is>
          <t>Seal Type</t>
        </is>
      </c>
      <c r="J6" s="11" t="inlineStr">
        <is>
          <t>part number</t>
        </is>
      </c>
      <c r="K6" s="11" t="inlineStr">
        <is>
          <t>ProductLine</t>
        </is>
      </c>
      <c r="L6" s="7" t="inlineStr">
        <is>
          <t>MotorType</t>
        </is>
      </c>
      <c r="M6" s="7" t="inlineStr">
        <is>
          <t>CodeX</t>
        </is>
      </c>
      <c r="N6" s="35" t="inlineStr">
        <is>
          <t>Sort</t>
        </is>
      </c>
      <c r="O6" s="23" t="inlineStr">
        <is>
          <t>Price ID</t>
        </is>
      </c>
      <c r="P6" s="36" t="inlineStr">
        <is>
          <t>Price Description</t>
        </is>
      </c>
      <c r="Q6" s="23" t="inlineStr">
        <is>
          <t>LeadtimeID</t>
        </is>
      </c>
      <c r="R6" s="10" t="inlineStr">
        <is>
          <t>Days</t>
        </is>
      </c>
    </row>
    <row r="7">
      <c r="A7" s="46" t="inlineStr">
        <is>
          <t>[START]</t>
        </is>
      </c>
      <c r="B7" s="70">
        <f>IF(G7="SlvMatl_Bronze","Y","N")</f>
        <v/>
      </c>
      <c r="C7" s="4">
        <f>"Price_BOM_L_Sleeves_"&amp;D7</f>
        <v/>
      </c>
      <c r="D7" s="4" t="n">
        <v>1</v>
      </c>
      <c r="E7" s="4">
        <f>IF(B7="Y",C7,"")</f>
        <v/>
      </c>
      <c r="F7" s="4" t="n">
        <v>0.625</v>
      </c>
      <c r="G7" s="4" t="inlineStr">
        <is>
          <t>SlvMatl_None</t>
        </is>
      </c>
      <c r="H7" s="4" t="inlineStr">
        <is>
          <t>No Sleeve (sleeveless)</t>
        </is>
      </c>
      <c r="I7" s="4" t="inlineStr">
        <is>
          <t>:MechSealType21:MechSealType2:</t>
        </is>
      </c>
      <c r="J7" s="13" t="inlineStr">
        <is>
          <t>NA</t>
        </is>
      </c>
      <c r="K7" s="13" t="inlineStr">
        <is>
          <t>:LC:LCV:</t>
        </is>
      </c>
      <c r="L7" s="4" t="inlineStr">
        <is>
          <t>:D:</t>
        </is>
      </c>
      <c r="M7" s="4" t="inlineStr">
        <is>
          <t>X0</t>
        </is>
      </c>
      <c r="N7" s="4" t="n">
        <v>1</v>
      </c>
      <c r="O7" t="inlineStr">
        <is>
          <t>A100545</t>
        </is>
      </c>
      <c r="P7" t="inlineStr">
        <is>
          <t>Adder for Type LC X0 sleeve</t>
        </is>
      </c>
      <c r="Q7" t="inlineStr">
        <is>
          <t>LT029</t>
        </is>
      </c>
      <c r="R7" t="n">
        <v>999</v>
      </c>
    </row>
    <row r="8">
      <c r="B8" s="70">
        <f>IF(G8="SlvMatl_Bronze","Y","N")</f>
        <v/>
      </c>
      <c r="C8" s="4">
        <f>"Price_BOM_L_Sleeves_"&amp;D8</f>
        <v/>
      </c>
      <c r="D8" s="4" t="n">
        <v>2</v>
      </c>
      <c r="E8" s="4">
        <f>IF(B8="Y",C8,"")</f>
        <v/>
      </c>
      <c r="F8" s="4" t="n">
        <v>1.25</v>
      </c>
      <c r="G8" s="4" t="inlineStr">
        <is>
          <t>SlvMatl_Bronze</t>
        </is>
      </c>
      <c r="H8" s="4" t="inlineStr">
        <is>
          <t>Bronze, III932, C89835</t>
        </is>
      </c>
      <c r="I8" t="inlineStr">
        <is>
          <t>:MechSealType21S:MechSealType1Unbal:</t>
        </is>
      </c>
      <c r="J8" s="1" t="inlineStr">
        <is>
          <t>91843842</t>
        </is>
      </c>
      <c r="K8" s="13" t="inlineStr">
        <is>
          <t>:LC:LCV:</t>
        </is>
      </c>
      <c r="L8" s="4" t="inlineStr">
        <is>
          <t>:V:X:</t>
        </is>
      </c>
      <c r="M8" s="4" t="inlineStr">
        <is>
          <t>X3</t>
        </is>
      </c>
      <c r="N8" s="4" t="n">
        <v>2</v>
      </c>
      <c r="O8" s="4" t="inlineStr">
        <is>
          <t>A100546</t>
        </is>
      </c>
      <c r="P8" t="inlineStr">
        <is>
          <t>Adder for Type LC X3 sleeve, B mtrl</t>
        </is>
      </c>
      <c r="Q8" s="4" t="inlineStr">
        <is>
          <t>LT027</t>
        </is>
      </c>
      <c r="R8" s="14" t="n">
        <v>0</v>
      </c>
    </row>
    <row r="9">
      <c r="B9" s="70">
        <f>IF(G9="SlvMatl_Bronze","Y","N")</f>
        <v/>
      </c>
      <c r="C9" s="4">
        <f>"Price_BOM_L_Sleeves_"&amp;D9</f>
        <v/>
      </c>
      <c r="D9" s="4" t="n">
        <v>5</v>
      </c>
      <c r="E9" s="4">
        <f>IF(B9="Y",C9,"")</f>
        <v/>
      </c>
      <c r="F9" s="4" t="n">
        <v>1.25</v>
      </c>
      <c r="G9" s="4" t="inlineStr">
        <is>
          <t>SlvMatl_SS_AISI-303</t>
        </is>
      </c>
      <c r="H9" s="4" t="inlineStr">
        <is>
          <t>SS AISI-303</t>
        </is>
      </c>
      <c r="I9" t="inlineStr">
        <is>
          <t>:MechSealType21S:MechSealType1Unbal:</t>
        </is>
      </c>
      <c r="J9" s="1" t="inlineStr">
        <is>
          <t>91843844</t>
        </is>
      </c>
      <c r="K9" s="13" t="inlineStr">
        <is>
          <t>:LC:LCV:</t>
        </is>
      </c>
      <c r="L9" s="4" t="inlineStr">
        <is>
          <t>:V:X:</t>
        </is>
      </c>
      <c r="M9" s="4" t="inlineStr">
        <is>
          <t>X3</t>
        </is>
      </c>
      <c r="N9" s="4" t="n">
        <v>5</v>
      </c>
      <c r="O9" s="4" t="inlineStr">
        <is>
          <t>A100549</t>
        </is>
      </c>
      <c r="P9" t="inlineStr">
        <is>
          <t>Adder for Type LC X3 sleeve, H303 mtrl</t>
        </is>
      </c>
      <c r="Q9" s="4" t="inlineStr">
        <is>
          <t>LT067</t>
        </is>
      </c>
      <c r="R9" s="14" t="n">
        <v>42</v>
      </c>
    </row>
    <row r="10">
      <c r="B10" s="70">
        <f>IF(G10="SlvMatl_Bronze","Y","N")</f>
        <v/>
      </c>
      <c r="C10" s="4">
        <f>"Price_BOM_L_Sleeves_"&amp;D10</f>
        <v/>
      </c>
      <c r="D10" s="4" t="n">
        <v>9</v>
      </c>
      <c r="E10" s="4">
        <f>IF(B10="Y",C10,"")</f>
        <v/>
      </c>
      <c r="F10" s="4" t="n">
        <v>1.25</v>
      </c>
      <c r="G10" s="4" t="inlineStr">
        <is>
          <t>SlvMatl_Bronze</t>
        </is>
      </c>
      <c r="H10" s="4" t="inlineStr">
        <is>
          <t>Bronze, III932, C89835</t>
        </is>
      </c>
      <c r="I10" t="inlineStr">
        <is>
          <t>:MechSealDoubleType21:MechSealDoubleType2:MechSealType21S:MechSealType1Unbal:Opt_Packing:</t>
        </is>
      </c>
      <c r="J10" s="1" t="inlineStr">
        <is>
          <t>91843618</t>
        </is>
      </c>
      <c r="K10" s="13" t="inlineStr">
        <is>
          <t>:LC:</t>
        </is>
      </c>
      <c r="L10" s="4" t="inlineStr">
        <is>
          <t>:F:I:Z:</t>
        </is>
      </c>
      <c r="M10" s="4" t="inlineStr">
        <is>
          <t>X3</t>
        </is>
      </c>
      <c r="N10" s="4" t="n">
        <v>9</v>
      </c>
      <c r="O10" s="4" t="inlineStr">
        <is>
          <t>A100553</t>
        </is>
      </c>
      <c r="P10" t="inlineStr">
        <is>
          <t>Adder for Type LC X3 sleeve, B mtrl, double seal</t>
        </is>
      </c>
      <c r="Q10" s="4" t="inlineStr">
        <is>
          <t>LT068</t>
        </is>
      </c>
      <c r="R10" s="14" t="n">
        <v>70</v>
      </c>
    </row>
    <row r="11">
      <c r="B11" s="70">
        <f>IF(G11="SlvMatl_Bronze","Y","N")</f>
        <v/>
      </c>
      <c r="C11" s="4">
        <f>"Price_BOM_L_Sleeves_"&amp;D11</f>
        <v/>
      </c>
      <c r="D11" s="4" t="n">
        <v>12</v>
      </c>
      <c r="E11" s="4">
        <f>IF(B11="Y",C11,"")</f>
        <v/>
      </c>
      <c r="F11" s="4" t="n">
        <v>1.25</v>
      </c>
      <c r="G11" s="4" t="inlineStr">
        <is>
          <t>SlvMatl_SS_AISI-303</t>
        </is>
      </c>
      <c r="H11" s="4" t="inlineStr">
        <is>
          <t>SS AISI-303</t>
        </is>
      </c>
      <c r="I11" t="inlineStr">
        <is>
          <t>:MechSealDoubleType21:MechSealDoubleType2:MechSealType21S:MechSealType1Unbal:Opt_Packing:</t>
        </is>
      </c>
      <c r="J11" s="1" t="inlineStr">
        <is>
          <t>91843625</t>
        </is>
      </c>
      <c r="K11" s="13" t="inlineStr">
        <is>
          <t>:LC:</t>
        </is>
      </c>
      <c r="L11" s="4" t="inlineStr">
        <is>
          <t>:F:I:Z:</t>
        </is>
      </c>
      <c r="M11" s="4" t="inlineStr">
        <is>
          <t>X3</t>
        </is>
      </c>
      <c r="N11" s="4" t="n">
        <v>12</v>
      </c>
      <c r="O11" s="4" t="inlineStr">
        <is>
          <t>A100556</t>
        </is>
      </c>
      <c r="P11" t="inlineStr">
        <is>
          <t>Adder for Type LC X3 sleeve, H303 mtrl, double seal</t>
        </is>
      </c>
      <c r="Q11" s="4" t="inlineStr">
        <is>
          <t>LT067</t>
        </is>
      </c>
      <c r="R11" s="14" t="n">
        <v>42</v>
      </c>
    </row>
    <row r="12">
      <c r="B12" s="70">
        <f>IF(G12="SlvMatl_Bronze","Y","N")</f>
        <v/>
      </c>
      <c r="C12" s="4">
        <f>"Price_BOM_L_Sleeves_"&amp;D12</f>
        <v/>
      </c>
      <c r="D12" s="4" t="n">
        <v>16</v>
      </c>
      <c r="E12" s="4">
        <f>IF(B12="Y",C12,"")</f>
        <v/>
      </c>
      <c r="F12" s="4" t="n">
        <v>1.25</v>
      </c>
      <c r="G12" s="4" t="inlineStr">
        <is>
          <t>SlvMatl_Bronze</t>
        </is>
      </c>
      <c r="H12" s="4" t="inlineStr">
        <is>
          <t>Bronze, III932, C89835</t>
        </is>
      </c>
      <c r="I12" t="inlineStr">
        <is>
          <t>:MechSealType2B:</t>
        </is>
      </c>
      <c r="J12" s="15" t="inlineStr">
        <is>
          <t>91866775</t>
        </is>
      </c>
      <c r="K12" s="13" t="inlineStr">
        <is>
          <t>:LC:LCV:</t>
        </is>
      </c>
      <c r="L12" s="4" t="inlineStr">
        <is>
          <t>:F:I:Z:</t>
        </is>
      </c>
      <c r="M12" s="4" t="inlineStr">
        <is>
          <t>X3</t>
        </is>
      </c>
      <c r="N12" s="4" t="n">
        <v>16</v>
      </c>
      <c r="O12" s="4" t="inlineStr">
        <is>
          <t>A100560</t>
        </is>
      </c>
      <c r="P12" t="inlineStr">
        <is>
          <t>Adder for Type LC X3 sleeve, B mtrl, with balanced seal</t>
        </is>
      </c>
      <c r="Q12" s="4" t="inlineStr">
        <is>
          <t>LT068</t>
        </is>
      </c>
      <c r="R12" s="14" t="n">
        <v>70</v>
      </c>
    </row>
    <row r="13">
      <c r="B13" s="70">
        <f>IF(G13="SlvMatl_Bronze","Y","N")</f>
        <v/>
      </c>
      <c r="C13" s="4">
        <f>"Price_BOM_L_Sleeves_"&amp;D13</f>
        <v/>
      </c>
      <c r="D13" s="4" t="n">
        <v>19</v>
      </c>
      <c r="E13" s="4">
        <f>IF(B13="Y",C13,"")</f>
        <v/>
      </c>
      <c r="F13" s="4" t="n">
        <v>1.25</v>
      </c>
      <c r="G13" s="4" t="inlineStr">
        <is>
          <t>SlvMatl_SS_AISI-303</t>
        </is>
      </c>
      <c r="H13" s="4" t="inlineStr">
        <is>
          <t>SS AISI-303</t>
        </is>
      </c>
      <c r="I13" t="inlineStr">
        <is>
          <t>:MechSealType2B:</t>
        </is>
      </c>
      <c r="J13" s="1" t="inlineStr">
        <is>
          <t>RTF</t>
        </is>
      </c>
      <c r="K13" s="13" t="inlineStr">
        <is>
          <t>:LC:LCV:</t>
        </is>
      </c>
      <c r="L13" s="4" t="inlineStr">
        <is>
          <t>:F:I:Z:</t>
        </is>
      </c>
      <c r="M13" s="4" t="inlineStr">
        <is>
          <t>X3</t>
        </is>
      </c>
      <c r="N13" s="4" t="n">
        <v>19</v>
      </c>
      <c r="O13" s="4" t="inlineStr">
        <is>
          <t>A100563</t>
        </is>
      </c>
      <c r="P13" t="inlineStr">
        <is>
          <t>Adder for Type LC X3 sleeve, H303 mtrl, with balanced seal</t>
        </is>
      </c>
      <c r="Q13" s="4" t="inlineStr">
        <is>
          <t>LT067</t>
        </is>
      </c>
      <c r="R13" s="14" t="n">
        <v>42</v>
      </c>
    </row>
    <row r="14">
      <c r="B14" s="70">
        <f>IF(G14="SlvMatl_Bronze","Y","N")</f>
        <v/>
      </c>
      <c r="C14" s="4">
        <f>"Price_BOM_L_Sleeves_"&amp;D14</f>
        <v/>
      </c>
      <c r="D14" s="4" t="n">
        <v>23</v>
      </c>
      <c r="E14" s="4">
        <f>IF(B14="Y",C14,"")</f>
        <v/>
      </c>
      <c r="F14" s="4" t="n">
        <v>1.25</v>
      </c>
      <c r="G14" s="4" t="inlineStr">
        <is>
          <t>SlvMatl_SS_AISI-416_Hardened</t>
        </is>
      </c>
      <c r="H14" s="4" t="inlineStr">
        <is>
          <t>SS AISI-416 (hard)</t>
        </is>
      </c>
      <c r="I14" t="inlineStr">
        <is>
          <t>:Opt_Packing:</t>
        </is>
      </c>
      <c r="J14" s="1" t="n">
        <v>91843627</v>
      </c>
      <c r="K14" s="13" t="inlineStr">
        <is>
          <t>:LC:LCV:</t>
        </is>
      </c>
      <c r="L14" s="4" t="inlineStr">
        <is>
          <t>:F:I:Z:</t>
        </is>
      </c>
      <c r="M14" s="4" t="inlineStr">
        <is>
          <t>X3</t>
        </is>
      </c>
      <c r="N14" s="4" t="n">
        <v>23</v>
      </c>
      <c r="O14" s="4" t="inlineStr">
        <is>
          <t>A100567</t>
        </is>
      </c>
      <c r="P14" t="inlineStr">
        <is>
          <t>Adder for Type LC X3 sleeve, H416 (hardened) mtrl</t>
        </is>
      </c>
      <c r="Q14" s="4" t="inlineStr">
        <is>
          <t>LT068</t>
        </is>
      </c>
      <c r="R14" s="14" t="n">
        <v>70</v>
      </c>
    </row>
    <row r="15">
      <c r="B15" s="70">
        <f>IF(G15="SlvMatl_Bronze","Y","N")</f>
        <v/>
      </c>
      <c r="C15" s="4">
        <f>"Price_BOM_L_Sleeves_"&amp;D15</f>
        <v/>
      </c>
      <c r="D15" s="4" t="n">
        <v>24</v>
      </c>
      <c r="E15" s="4">
        <f>IF(B15="Y",C15,"")</f>
        <v/>
      </c>
      <c r="F15" s="4" t="n">
        <v>1.25</v>
      </c>
      <c r="G15" s="4" t="inlineStr">
        <is>
          <t>SlvMatl_Bronze</t>
        </is>
      </c>
      <c r="H15" s="4" t="inlineStr">
        <is>
          <t>Bronze, III932, C89835</t>
        </is>
      </c>
      <c r="I15" t="inlineStr">
        <is>
          <t>:MechSealType21S:MechSealType1Unbal:MechSealDoubleType2:Opt_Packing:</t>
        </is>
      </c>
      <c r="J15" s="15" t="inlineStr">
        <is>
          <t>91843687</t>
        </is>
      </c>
      <c r="K15" s="88" t="inlineStr">
        <is>
          <t>:LF:LFE:</t>
        </is>
      </c>
      <c r="L15" s="4" t="inlineStr">
        <is>
          <t>:A:B:MLEH:</t>
        </is>
      </c>
      <c r="M15" s="4" t="inlineStr">
        <is>
          <t>X3</t>
        </is>
      </c>
      <c r="N15" s="4" t="n">
        <v>24</v>
      </c>
      <c r="O15" s="4" t="inlineStr">
        <is>
          <t>A100568</t>
        </is>
      </c>
      <c r="P15" t="inlineStr">
        <is>
          <t>Adder for Type LF X3 sleeve, B mtrl</t>
        </is>
      </c>
      <c r="Q15" s="4" t="inlineStr">
        <is>
          <t>LT027</t>
        </is>
      </c>
      <c r="R15" s="14" t="n">
        <v>0</v>
      </c>
    </row>
    <row r="16">
      <c r="B16" s="70">
        <f>IF(G16="SlvMatl_Bronze","Y","N")</f>
        <v/>
      </c>
      <c r="C16" s="4">
        <f>"Price_BOM_L_Sleeves_"&amp;D16</f>
        <v/>
      </c>
      <c r="D16" s="4" t="n">
        <v>27</v>
      </c>
      <c r="E16" s="4">
        <f>IF(B16="Y",C16,"")</f>
        <v/>
      </c>
      <c r="F16" s="4" t="n">
        <v>1.25</v>
      </c>
      <c r="G16" s="4" t="inlineStr">
        <is>
          <t>SlvMatl_SS_AISI-303</t>
        </is>
      </c>
      <c r="H16" s="4" t="inlineStr">
        <is>
          <t>SS AISI-303</t>
        </is>
      </c>
      <c r="I16" t="inlineStr">
        <is>
          <t>:MechSealType21S:MechSealType1Unbal:MechSealDoubleType2:Opt_Packing:</t>
        </is>
      </c>
      <c r="J16" s="1" t="inlineStr">
        <is>
          <t>91843690</t>
        </is>
      </c>
      <c r="K16" s="88" t="inlineStr">
        <is>
          <t>:LF:LFE:</t>
        </is>
      </c>
      <c r="L16" s="4" t="inlineStr">
        <is>
          <t>:A:B:MLEH:</t>
        </is>
      </c>
      <c r="M16" s="4" t="inlineStr">
        <is>
          <t>X3</t>
        </is>
      </c>
      <c r="N16" s="4" t="n">
        <v>27</v>
      </c>
      <c r="O16" s="4" t="inlineStr">
        <is>
          <t>A100571</t>
        </is>
      </c>
      <c r="P16" t="inlineStr">
        <is>
          <t>Adder for Type LF X3 sleeve, H303 mtrl</t>
        </is>
      </c>
      <c r="Q16" s="4" t="inlineStr">
        <is>
          <t>LT067</t>
        </is>
      </c>
      <c r="R16" s="14" t="n">
        <v>42</v>
      </c>
    </row>
    <row r="17">
      <c r="B17" s="70">
        <f>IF(G17="SlvMatl_Bronze","Y","N")</f>
        <v/>
      </c>
      <c r="C17" s="4">
        <f>"Price_BOM_L_Sleeves_"&amp;D17</f>
        <v/>
      </c>
      <c r="D17" s="4" t="n">
        <v>31</v>
      </c>
      <c r="E17" s="4">
        <f>IF(B17="Y",C17,"")</f>
        <v/>
      </c>
      <c r="F17" s="4" t="n">
        <v>1.25</v>
      </c>
      <c r="G17" s="4" t="inlineStr">
        <is>
          <t>SlvMatl_SS_AISI-416_Hardened</t>
        </is>
      </c>
      <c r="H17" s="4" t="inlineStr">
        <is>
          <t>SS AISI-416 (hard)</t>
        </is>
      </c>
      <c r="I17" t="inlineStr">
        <is>
          <t>:Opt_Packing:</t>
        </is>
      </c>
      <c r="J17" s="1" t="inlineStr">
        <is>
          <t>91843692</t>
        </is>
      </c>
      <c r="K17" s="88" t="inlineStr">
        <is>
          <t>:LF:LFE:</t>
        </is>
      </c>
      <c r="L17" s="4" t="inlineStr">
        <is>
          <t>:A:B:MLEH:</t>
        </is>
      </c>
      <c r="M17" s="4" t="inlineStr">
        <is>
          <t>X3</t>
        </is>
      </c>
      <c r="N17" s="4" t="n">
        <v>31</v>
      </c>
      <c r="O17" s="4" t="inlineStr">
        <is>
          <t>A100575</t>
        </is>
      </c>
      <c r="P17" t="inlineStr">
        <is>
          <t>Adder for Type LF X3 sleeve, H416 (hardened) mtrl</t>
        </is>
      </c>
      <c r="Q17" s="4" t="inlineStr">
        <is>
          <t>LT068</t>
        </is>
      </c>
      <c r="R17" s="14" t="n">
        <v>70</v>
      </c>
    </row>
    <row r="18">
      <c r="B18" s="70">
        <f>IF(G18="SlvMatl_Bronze","Y","N")</f>
        <v/>
      </c>
      <c r="C18" s="4">
        <f>"Price_BOM_L_Sleeves_"&amp;D18</f>
        <v/>
      </c>
      <c r="D18" s="4" t="n">
        <v>32</v>
      </c>
      <c r="E18" s="4">
        <f>IF(B18="Y",C18,"")</f>
        <v/>
      </c>
      <c r="F18" s="4" t="n">
        <v>1.25</v>
      </c>
      <c r="G18" s="4" t="inlineStr">
        <is>
          <t>SlvMatl_Bronze</t>
        </is>
      </c>
      <c r="H18" s="4" t="inlineStr">
        <is>
          <t>Bronze, III932, C89835</t>
        </is>
      </c>
      <c r="I18" t="inlineStr">
        <is>
          <t>:MechSealType2B:</t>
        </is>
      </c>
      <c r="J18" s="15" t="inlineStr">
        <is>
          <t>91866774</t>
        </is>
      </c>
      <c r="K18" s="88" t="inlineStr">
        <is>
          <t>:LF:LFE:</t>
        </is>
      </c>
      <c r="L18" s="4" t="inlineStr">
        <is>
          <t>:A:B:MLEH:</t>
        </is>
      </c>
      <c r="M18" s="4" t="inlineStr">
        <is>
          <t>X3</t>
        </is>
      </c>
      <c r="N18" s="4" t="n">
        <v>32</v>
      </c>
      <c r="O18" s="4" t="inlineStr">
        <is>
          <t>A100576</t>
        </is>
      </c>
      <c r="P18" t="inlineStr">
        <is>
          <t>Adder for Type LF X3 sleeve, B mtrl, with balanced seal</t>
        </is>
      </c>
      <c r="Q18" s="4" t="inlineStr">
        <is>
          <t>LT068</t>
        </is>
      </c>
      <c r="R18" s="14" t="n">
        <v>70</v>
      </c>
    </row>
    <row r="19">
      <c r="B19" s="70">
        <f>IF(G19="SlvMatl_Bronze","Y","N")</f>
        <v/>
      </c>
      <c r="C19" s="4">
        <f>"Price_BOM_L_Sleeves_"&amp;D19</f>
        <v/>
      </c>
      <c r="D19" s="4" t="n">
        <v>35</v>
      </c>
      <c r="E19" s="4">
        <f>IF(B19="Y",C19,"")</f>
        <v/>
      </c>
      <c r="F19" s="4" t="n">
        <v>1.25</v>
      </c>
      <c r="G19" s="4" t="inlineStr">
        <is>
          <t>SlvMatl_SS_AISI-303</t>
        </is>
      </c>
      <c r="H19" s="4" t="inlineStr">
        <is>
          <t>SS AISI-303</t>
        </is>
      </c>
      <c r="I19" t="inlineStr">
        <is>
          <t>:MechSealType2B:</t>
        </is>
      </c>
      <c r="J19" s="13" t="inlineStr">
        <is>
          <t>RTF</t>
        </is>
      </c>
      <c r="K19" s="88" t="inlineStr">
        <is>
          <t>:LF:LFE:</t>
        </is>
      </c>
      <c r="L19" s="4" t="inlineStr">
        <is>
          <t>:A:B:MLEH:</t>
        </is>
      </c>
      <c r="M19" s="4" t="inlineStr">
        <is>
          <t>X3</t>
        </is>
      </c>
      <c r="N19" s="4" t="n">
        <v>35</v>
      </c>
      <c r="O19" s="4" t="inlineStr">
        <is>
          <t>A100579</t>
        </is>
      </c>
      <c r="P19" t="inlineStr">
        <is>
          <t>Adder for Type LF X3 sleeve, H303 mtrl, with balanced seal</t>
        </is>
      </c>
      <c r="Q19" s="4" t="inlineStr">
        <is>
          <t>LT067</t>
        </is>
      </c>
      <c r="R19" s="14" t="n">
        <v>42</v>
      </c>
    </row>
    <row r="20">
      <c r="B20" s="70">
        <f>IF(G20="SlvMatl_Bronze","Y","N")</f>
        <v/>
      </c>
      <c r="C20" s="4">
        <f>"Price_BOM_L_Sleeves_"&amp;D20</f>
        <v/>
      </c>
      <c r="D20" s="4" t="n">
        <v>39</v>
      </c>
      <c r="E20" s="4">
        <f>IF(B20="Y",C20,"")</f>
        <v/>
      </c>
      <c r="F20" s="4" t="n">
        <v>1.75</v>
      </c>
      <c r="G20" s="4" t="inlineStr">
        <is>
          <t>SlvMatl_Bronze</t>
        </is>
      </c>
      <c r="H20" s="4" t="inlineStr">
        <is>
          <t>Bronze, III932, C89835</t>
        </is>
      </c>
      <c r="I20" t="inlineStr">
        <is>
          <t>:MechSealType21S:MechSealType1Unbal:MechSealDoubleType1:</t>
        </is>
      </c>
      <c r="J20" s="1" t="inlineStr">
        <is>
          <t>91843803</t>
        </is>
      </c>
      <c r="K20" s="13" t="inlineStr">
        <is>
          <t>:LC:LCV:</t>
        </is>
      </c>
      <c r="L20" s="4" t="inlineStr">
        <is>
          <t>:W:Y:</t>
        </is>
      </c>
      <c r="M20" s="4" t="inlineStr">
        <is>
          <t>X4</t>
        </is>
      </c>
      <c r="N20" s="4" t="n">
        <v>39</v>
      </c>
      <c r="O20" s="4" t="inlineStr">
        <is>
          <t>A100583</t>
        </is>
      </c>
      <c r="P20" t="inlineStr">
        <is>
          <t>Adder for Type LC X4 sleeve, B mtrl</t>
        </is>
      </c>
      <c r="Q20" s="4" t="inlineStr">
        <is>
          <t>LT027</t>
        </is>
      </c>
      <c r="R20" s="14" t="n">
        <v>0</v>
      </c>
    </row>
    <row r="21">
      <c r="B21" s="70">
        <f>IF(G21="SlvMatl_Bronze","Y","N")</f>
        <v/>
      </c>
      <c r="C21" s="4">
        <f>"Price_BOM_L_Sleeves_"&amp;D21</f>
        <v/>
      </c>
      <c r="D21" s="4" t="n">
        <v>42</v>
      </c>
      <c r="E21" s="4">
        <f>IF(B21="Y",C21,"")</f>
        <v/>
      </c>
      <c r="F21" s="4" t="n">
        <v>1.75</v>
      </c>
      <c r="G21" s="4" t="inlineStr">
        <is>
          <t>SlvMatl_SS_AISI-303</t>
        </is>
      </c>
      <c r="H21" s="4" t="inlineStr">
        <is>
          <t>SS AISI-303</t>
        </is>
      </c>
      <c r="I21" t="inlineStr">
        <is>
          <t>:MechSealType21S:MechSealType1Unbal:MechSealDoubleType1:</t>
        </is>
      </c>
      <c r="J21" s="1" t="inlineStr">
        <is>
          <t>91843804</t>
        </is>
      </c>
      <c r="K21" s="13" t="inlineStr">
        <is>
          <t>:LC:LCV:</t>
        </is>
      </c>
      <c r="L21" s="4" t="inlineStr">
        <is>
          <t>:W:Y:</t>
        </is>
      </c>
      <c r="M21" s="4" t="inlineStr">
        <is>
          <t>X4</t>
        </is>
      </c>
      <c r="N21" s="4" t="n">
        <v>42</v>
      </c>
      <c r="O21" s="4" t="inlineStr">
        <is>
          <t>A100586</t>
        </is>
      </c>
      <c r="P21" t="inlineStr">
        <is>
          <t>Adder for Type LC X4 sleeve, H303 mtrl</t>
        </is>
      </c>
      <c r="Q21" s="4" t="inlineStr">
        <is>
          <t>LT067</t>
        </is>
      </c>
      <c r="R21" s="14" t="n">
        <v>42</v>
      </c>
    </row>
    <row r="22">
      <c r="B22" s="70">
        <f>IF(G22="SlvMatl_Bronze","Y","N")</f>
        <v/>
      </c>
      <c r="C22" s="4">
        <f>"Price_BOM_L_Sleeves_"&amp;D22</f>
        <v/>
      </c>
      <c r="D22" s="4" t="n">
        <v>46</v>
      </c>
      <c r="E22" s="4">
        <f>IF(B22="Y",C22,"")</f>
        <v/>
      </c>
      <c r="F22" s="4" t="n">
        <v>1.75</v>
      </c>
      <c r="G22" s="4" t="inlineStr">
        <is>
          <t>SlvMatl_Bronze</t>
        </is>
      </c>
      <c r="H22" s="4" t="inlineStr">
        <is>
          <t>Bronze, III932, C89835</t>
        </is>
      </c>
      <c r="I22" t="inlineStr">
        <is>
          <t>:MechSealType21S:MechSealType1Unbal:MechSealDoubleType1:Opt_Packing:</t>
        </is>
      </c>
      <c r="J22" s="1" t="inlineStr">
        <is>
          <t>91843632</t>
        </is>
      </c>
      <c r="K22" s="88" t="inlineStr">
        <is>
          <t>:LC:LCV:LF:LFE:</t>
        </is>
      </c>
      <c r="L22" s="4" t="inlineStr">
        <is>
          <t>:G:K:A:B:MLEH:</t>
        </is>
      </c>
      <c r="M22" s="4" t="inlineStr">
        <is>
          <t>X4</t>
        </is>
      </c>
      <c r="N22" s="4" t="n">
        <v>46</v>
      </c>
      <c r="O22" s="4" t="inlineStr">
        <is>
          <t>A100590</t>
        </is>
      </c>
      <c r="P22" t="inlineStr">
        <is>
          <t>Adder for Type L X4 sleeve, B mtrl</t>
        </is>
      </c>
      <c r="Q22" s="4" t="inlineStr">
        <is>
          <t>LT027</t>
        </is>
      </c>
      <c r="R22" s="14" t="n">
        <v>0</v>
      </c>
    </row>
    <row r="23">
      <c r="B23" s="70">
        <f>IF(G23="SlvMatl_Bronze","Y","N")</f>
        <v/>
      </c>
      <c r="C23" s="4">
        <f>"Price_BOM_L_Sleeves_"&amp;D23</f>
        <v/>
      </c>
      <c r="D23" s="4" t="n">
        <v>49</v>
      </c>
      <c r="E23" s="4">
        <f>IF(B23="Y",C23,"")</f>
        <v/>
      </c>
      <c r="F23" s="4" t="n">
        <v>1.75</v>
      </c>
      <c r="G23" s="4" t="inlineStr">
        <is>
          <t>SlvMatl_SS_AISI-303</t>
        </is>
      </c>
      <c r="H23" s="4" t="inlineStr">
        <is>
          <t>SS AISI-303</t>
        </is>
      </c>
      <c r="I23" t="inlineStr">
        <is>
          <t>:MechSealType21S:MechSealType1Unbal:MechSealDoubleType1:Opt_Packing:</t>
        </is>
      </c>
      <c r="J23" s="1" t="inlineStr">
        <is>
          <t>91843636</t>
        </is>
      </c>
      <c r="K23" s="88" t="inlineStr">
        <is>
          <t>:LC:LCV:LF:LFE:</t>
        </is>
      </c>
      <c r="L23" s="4" t="inlineStr">
        <is>
          <t>:G:K:A:B:MLEH:</t>
        </is>
      </c>
      <c r="M23" s="4" t="inlineStr">
        <is>
          <t>X4</t>
        </is>
      </c>
      <c r="N23" s="4" t="n">
        <v>49</v>
      </c>
      <c r="O23" s="4" t="inlineStr">
        <is>
          <t>A100593</t>
        </is>
      </c>
      <c r="P23" t="inlineStr">
        <is>
          <t>Adder for Type L X4 sleeve, H303 mtrl</t>
        </is>
      </c>
      <c r="Q23" s="4" t="inlineStr">
        <is>
          <t>LT067</t>
        </is>
      </c>
      <c r="R23" s="14" t="n">
        <v>42</v>
      </c>
    </row>
    <row r="24">
      <c r="B24" s="70">
        <f>IF(G24="SlvMatl_Bronze","Y","N")</f>
        <v/>
      </c>
      <c r="C24" s="4">
        <f>"Price_BOM_L_Sleeves_"&amp;D24</f>
        <v/>
      </c>
      <c r="D24" s="4" t="n">
        <v>53</v>
      </c>
      <c r="E24" s="4">
        <f>IF(B24="Y",C24,"")</f>
        <v/>
      </c>
      <c r="F24" s="4" t="n">
        <v>1.75</v>
      </c>
      <c r="G24" s="4" t="inlineStr">
        <is>
          <t>SlvMatl_Bronze</t>
        </is>
      </c>
      <c r="H24" s="4" t="inlineStr">
        <is>
          <t>Bronze, III932, C89835</t>
        </is>
      </c>
      <c r="I24" t="inlineStr">
        <is>
          <t>:MechSealType1Bal:</t>
        </is>
      </c>
      <c r="J24" s="15" t="inlineStr">
        <is>
          <t>91866776</t>
        </is>
      </c>
      <c r="K24" s="88" t="inlineStr">
        <is>
          <t>:LC:LCV:LF:LFE:</t>
        </is>
      </c>
      <c r="L24" s="4" t="inlineStr">
        <is>
          <t>:G:K:A:B:MLEH:</t>
        </is>
      </c>
      <c r="M24" s="4" t="inlineStr">
        <is>
          <t>X4</t>
        </is>
      </c>
      <c r="N24" s="4" t="n">
        <v>53</v>
      </c>
      <c r="O24" s="4" t="inlineStr">
        <is>
          <t>A100597</t>
        </is>
      </c>
      <c r="P24" t="inlineStr">
        <is>
          <t>Adder for Type L X4 sleeve, B mtrl, with balanced seal</t>
        </is>
      </c>
      <c r="Q24" s="4" t="inlineStr">
        <is>
          <t>LT068</t>
        </is>
      </c>
      <c r="R24" s="14" t="n">
        <v>70</v>
      </c>
    </row>
    <row r="25">
      <c r="B25" s="70">
        <f>IF(G25="SlvMatl_Bronze","Y","N")</f>
        <v/>
      </c>
      <c r="C25" s="4">
        <f>"Price_BOM_L_Sleeves_"&amp;D25</f>
        <v/>
      </c>
      <c r="D25" s="4" t="n">
        <v>56</v>
      </c>
      <c r="E25" s="4">
        <f>IF(B25="Y",C25,"")</f>
        <v/>
      </c>
      <c r="F25" s="4" t="n">
        <v>1.75</v>
      </c>
      <c r="G25" s="4" t="inlineStr">
        <is>
          <t>SlvMatl_SS_AISI-303</t>
        </is>
      </c>
      <c r="H25" s="4" t="inlineStr">
        <is>
          <t>SS AISI-303</t>
        </is>
      </c>
      <c r="I25" t="inlineStr">
        <is>
          <t>:MechSealType1Bal:</t>
        </is>
      </c>
      <c r="J25" s="13" t="inlineStr">
        <is>
          <t>RTF</t>
        </is>
      </c>
      <c r="K25" s="88" t="inlineStr">
        <is>
          <t>:LC:LCV:LF:LFE:</t>
        </is>
      </c>
      <c r="L25" s="4" t="inlineStr">
        <is>
          <t>:G:K:A:B:MLEH:</t>
        </is>
      </c>
      <c r="M25" s="4" t="inlineStr">
        <is>
          <t>X4</t>
        </is>
      </c>
      <c r="N25" s="4" t="n">
        <v>56</v>
      </c>
      <c r="O25" s="4" t="inlineStr">
        <is>
          <t>A100600</t>
        </is>
      </c>
      <c r="P25" t="inlineStr">
        <is>
          <t>Adder for Type L X4 sleeve, H303 mtrl, with balanced seal</t>
        </is>
      </c>
      <c r="Q25" s="4" t="inlineStr">
        <is>
          <t>LT067</t>
        </is>
      </c>
      <c r="R25" s="14" t="n">
        <v>42</v>
      </c>
    </row>
    <row r="26">
      <c r="B26" s="70">
        <f>IF(G26="SlvMatl_Bronze","Y","N")</f>
        <v/>
      </c>
      <c r="C26" s="4">
        <f>"Price_BOM_L_Sleeves_"&amp;D26</f>
        <v/>
      </c>
      <c r="D26" s="4" t="n">
        <v>60</v>
      </c>
      <c r="E26" s="4">
        <f>IF(B26="Y",C26,"")</f>
        <v/>
      </c>
      <c r="F26" s="4" t="n">
        <v>1.75</v>
      </c>
      <c r="G26" s="4" t="inlineStr">
        <is>
          <t>SlvMatl_SS_AISI-416_Hardened</t>
        </is>
      </c>
      <c r="H26" s="4" t="inlineStr">
        <is>
          <t>SS AISI-416 (hard)</t>
        </is>
      </c>
      <c r="I26" t="inlineStr">
        <is>
          <t>:Opt_Packing:</t>
        </is>
      </c>
      <c r="J26" s="1" t="inlineStr">
        <is>
          <t>91843638</t>
        </is>
      </c>
      <c r="K26" s="88" t="inlineStr">
        <is>
          <t>:LC:LCV:LF:LFE:</t>
        </is>
      </c>
      <c r="L26" s="4" t="inlineStr">
        <is>
          <t>:G:K:A:B:MLEH:</t>
        </is>
      </c>
      <c r="M26" s="4" t="inlineStr">
        <is>
          <t>X4</t>
        </is>
      </c>
      <c r="N26" s="4" t="n">
        <v>60</v>
      </c>
      <c r="O26" s="4" t="inlineStr">
        <is>
          <t>A100604</t>
        </is>
      </c>
      <c r="P26" t="inlineStr">
        <is>
          <t>Adder for Type L X4 sleeve, H416 (hardened) mtrl</t>
        </is>
      </c>
      <c r="Q26" s="4" t="inlineStr">
        <is>
          <t>LT068</t>
        </is>
      </c>
      <c r="R26" s="14" t="n">
        <v>70</v>
      </c>
    </row>
    <row r="27">
      <c r="B27" s="70">
        <f>IF(G27="SlvMatl_Bronze","Y","N")</f>
        <v/>
      </c>
      <c r="C27" s="4">
        <f>"Price_BOM_L_Sleeves_"&amp;D27</f>
        <v/>
      </c>
      <c r="D27" s="4" t="n">
        <v>61</v>
      </c>
      <c r="E27" s="4">
        <f>IF(B27="Y",C27,"")</f>
        <v/>
      </c>
      <c r="F27" s="4" t="n">
        <v>1.75</v>
      </c>
      <c r="G27" s="4" t="inlineStr">
        <is>
          <t>SlvMatl_Bronze</t>
        </is>
      </c>
      <c r="H27" s="4" t="inlineStr">
        <is>
          <t>Bronze, III932, C89835</t>
        </is>
      </c>
      <c r="I27" t="inlineStr">
        <is>
          <t>:MechSealType21S:MechSealType1Unbal:MechSealDoubleType1:Opt_Packing:</t>
        </is>
      </c>
      <c r="J27" s="1" t="inlineStr">
        <is>
          <t>91843858</t>
        </is>
      </c>
      <c r="K27" s="13" t="inlineStr">
        <is>
          <t>:LC:LCV:</t>
        </is>
      </c>
      <c r="L27" s="4" t="inlineStr">
        <is>
          <t>:W:Y:</t>
        </is>
      </c>
      <c r="M27" s="4" t="inlineStr">
        <is>
          <t>XA</t>
        </is>
      </c>
      <c r="N27" s="4" t="n">
        <v>61</v>
      </c>
      <c r="O27" s="4" t="inlineStr">
        <is>
          <t>A100605</t>
        </is>
      </c>
      <c r="P27" t="inlineStr">
        <is>
          <t>Adder for Type LC XA sleeve, B mtrl</t>
        </is>
      </c>
      <c r="Q27" s="4" t="inlineStr">
        <is>
          <t>LT027</t>
        </is>
      </c>
      <c r="R27" s="14" t="n">
        <v>0</v>
      </c>
      <c r="S27" s="4" t="inlineStr">
        <is>
          <t>Drag</t>
        </is>
      </c>
    </row>
    <row r="28">
      <c r="B28" s="70">
        <f>IF(G28="SlvMatl_Bronze","Y","N")</f>
        <v/>
      </c>
      <c r="C28" s="4">
        <f>"Price_BOM_L_Sleeves_"&amp;D28</f>
        <v/>
      </c>
      <c r="D28" s="4" t="n">
        <v>64</v>
      </c>
      <c r="E28" s="4">
        <f>IF(B28="Y",C28,"")</f>
        <v/>
      </c>
      <c r="F28" s="4" t="n">
        <v>1.75</v>
      </c>
      <c r="G28" s="4" t="inlineStr">
        <is>
          <t>SlvMatl_SS_AISI-303</t>
        </is>
      </c>
      <c r="H28" s="4" t="inlineStr">
        <is>
          <t>SS AISI-303</t>
        </is>
      </c>
      <c r="I28" t="inlineStr">
        <is>
          <t>:MechSealType21S:MechSealType1Unbal:MechSealDoubleType1:</t>
        </is>
      </c>
      <c r="J28" s="1" t="inlineStr">
        <is>
          <t>91843859</t>
        </is>
      </c>
      <c r="K28" s="13" t="inlineStr">
        <is>
          <t>:LC:LCV:</t>
        </is>
      </c>
      <c r="L28" s="4" t="inlineStr">
        <is>
          <t>:W:Y:</t>
        </is>
      </c>
      <c r="M28" s="4" t="inlineStr">
        <is>
          <t>XA</t>
        </is>
      </c>
      <c r="N28" s="4" t="n">
        <v>64</v>
      </c>
      <c r="O28" s="4" t="inlineStr">
        <is>
          <t>A100608</t>
        </is>
      </c>
      <c r="P28" t="inlineStr">
        <is>
          <t>Adder for Type LC XA sleeve, H303 mtrl</t>
        </is>
      </c>
      <c r="Q28" s="4" t="inlineStr">
        <is>
          <t>LT067</t>
        </is>
      </c>
      <c r="R28" s="14" t="n">
        <v>42</v>
      </c>
    </row>
    <row r="29">
      <c r="B29" s="70">
        <f>IF(G29="SlvMatl_Bronze","Y","N")</f>
        <v/>
      </c>
      <c r="C29" s="4">
        <f>"Price_BOM_L_Sleeves_"&amp;D29</f>
        <v/>
      </c>
      <c r="D29" s="4" t="n">
        <v>68</v>
      </c>
      <c r="E29" s="4">
        <f>IF(B29="Y",C29,"")</f>
        <v/>
      </c>
      <c r="F29" s="4" t="n">
        <v>1.75</v>
      </c>
      <c r="G29" s="4" t="inlineStr">
        <is>
          <t>SlvMatl_Bronze</t>
        </is>
      </c>
      <c r="H29" s="4" t="inlineStr">
        <is>
          <t>Bronze, III932, C89835</t>
        </is>
      </c>
      <c r="I29" t="inlineStr">
        <is>
          <t>:MechSealType21S:MechSealType1Unbal:MechSealDoubleType1:Opt_Packing:</t>
        </is>
      </c>
      <c r="J29" s="1" t="inlineStr">
        <is>
          <t>91843812</t>
        </is>
      </c>
      <c r="K29" s="88" t="inlineStr">
        <is>
          <t>:LC:LCV:LF:LFE:</t>
        </is>
      </c>
      <c r="L29" s="4" t="inlineStr">
        <is>
          <t>:G:K:A:B:MLEH:</t>
        </is>
      </c>
      <c r="M29" s="4" t="inlineStr">
        <is>
          <t>XA</t>
        </is>
      </c>
      <c r="N29" s="4" t="n">
        <v>68</v>
      </c>
      <c r="O29" s="4" t="inlineStr">
        <is>
          <t>A100612</t>
        </is>
      </c>
      <c r="P29" t="inlineStr">
        <is>
          <t>Adder for Type L XA sleeve, B mtrl</t>
        </is>
      </c>
      <c r="Q29" s="4" t="inlineStr">
        <is>
          <t>LT027</t>
        </is>
      </c>
      <c r="R29" s="14" t="n">
        <v>0</v>
      </c>
    </row>
    <row r="30">
      <c r="B30" s="70">
        <f>IF(G30="SlvMatl_Bronze","Y","N")</f>
        <v/>
      </c>
      <c r="C30" s="4">
        <f>"Price_BOM_L_Sleeves_"&amp;D30</f>
        <v/>
      </c>
      <c r="D30" s="4" t="n">
        <v>71</v>
      </c>
      <c r="E30" s="4">
        <f>IF(B30="Y",C30,"")</f>
        <v/>
      </c>
      <c r="F30" s="4" t="n">
        <v>1.75</v>
      </c>
      <c r="G30" s="4" t="inlineStr">
        <is>
          <t>SlvMatl_SS_AISI-303</t>
        </is>
      </c>
      <c r="H30" s="4" t="inlineStr">
        <is>
          <t>SS AISI-303</t>
        </is>
      </c>
      <c r="I30" t="inlineStr">
        <is>
          <t>:MechSealType21S:MechSealType1Unbal:MechSealDoubleType1:Opt_Packing:</t>
        </is>
      </c>
      <c r="J30" s="1" t="inlineStr">
        <is>
          <t>91843814</t>
        </is>
      </c>
      <c r="K30" s="88" t="inlineStr">
        <is>
          <t>:LC:LCV:LF:LFE:</t>
        </is>
      </c>
      <c r="L30" s="4" t="inlineStr">
        <is>
          <t>:G:K:A:B:MLEH:</t>
        </is>
      </c>
      <c r="M30" s="4" t="inlineStr">
        <is>
          <t>XA</t>
        </is>
      </c>
      <c r="N30" s="4" t="n">
        <v>71</v>
      </c>
      <c r="O30" s="4" t="inlineStr">
        <is>
          <t>A100615</t>
        </is>
      </c>
      <c r="P30" t="inlineStr">
        <is>
          <t>Adder for Type L XA sleeve, H303 mtrl</t>
        </is>
      </c>
      <c r="Q30" s="4" t="inlineStr">
        <is>
          <t>LT067</t>
        </is>
      </c>
      <c r="R30" s="14" t="n">
        <v>42</v>
      </c>
    </row>
    <row r="31">
      <c r="B31" s="70">
        <f>IF(G31="SlvMatl_Bronze","Y","N")</f>
        <v/>
      </c>
      <c r="C31" s="4">
        <f>"Price_BOM_L_Sleeves_"&amp;D31</f>
        <v/>
      </c>
      <c r="D31" s="4" t="n">
        <v>75</v>
      </c>
      <c r="E31" s="4">
        <f>IF(B31="Y",C31,"")</f>
        <v/>
      </c>
      <c r="F31" s="4" t="n">
        <v>1.75</v>
      </c>
      <c r="G31" s="4" t="inlineStr">
        <is>
          <t>SlvMatl_Bronze</t>
        </is>
      </c>
      <c r="H31" s="4" t="inlineStr">
        <is>
          <t>Bronze, III932, C89835</t>
        </is>
      </c>
      <c r="I31" t="inlineStr">
        <is>
          <t>:MechSealType2B:</t>
        </is>
      </c>
      <c r="J31" s="15" t="inlineStr">
        <is>
          <t>91866777</t>
        </is>
      </c>
      <c r="K31" s="88" t="inlineStr">
        <is>
          <t>:LC:LCV:LF:LFE:</t>
        </is>
      </c>
      <c r="L31" s="4" t="inlineStr">
        <is>
          <t>:G:K:A:B:MLEH:</t>
        </is>
      </c>
      <c r="M31" s="4" t="inlineStr">
        <is>
          <t>XA</t>
        </is>
      </c>
      <c r="N31" s="4" t="n">
        <v>75</v>
      </c>
      <c r="O31" s="4" t="inlineStr">
        <is>
          <t>A100619</t>
        </is>
      </c>
      <c r="P31" t="inlineStr">
        <is>
          <t>Adder for Type L XA sleeve, B mtrl, with balanced seal</t>
        </is>
      </c>
      <c r="Q31" s="4" t="inlineStr">
        <is>
          <t>LT068</t>
        </is>
      </c>
      <c r="R31" s="14" t="n">
        <v>70</v>
      </c>
    </row>
    <row r="32">
      <c r="B32" s="70">
        <f>IF(G32="SlvMatl_Bronze","Y","N")</f>
        <v/>
      </c>
      <c r="C32" s="4">
        <f>"Price_BOM_L_Sleeves_"&amp;D32</f>
        <v/>
      </c>
      <c r="D32" s="4" t="n">
        <v>78</v>
      </c>
      <c r="E32" s="4">
        <f>IF(B32="Y",C32,"")</f>
        <v/>
      </c>
      <c r="F32" s="4" t="n">
        <v>1.75</v>
      </c>
      <c r="G32" s="4" t="inlineStr">
        <is>
          <t>SlvMatl_SS_AISI-303</t>
        </is>
      </c>
      <c r="H32" s="4" t="inlineStr">
        <is>
          <t>SS AISI-303</t>
        </is>
      </c>
      <c r="I32" t="inlineStr">
        <is>
          <t>:MechSealType2B:</t>
        </is>
      </c>
      <c r="J32" s="13" t="inlineStr">
        <is>
          <t>RTF</t>
        </is>
      </c>
      <c r="K32" s="88" t="inlineStr">
        <is>
          <t>:LC:LCV:LF:LFE:</t>
        </is>
      </c>
      <c r="L32" s="4" t="inlineStr">
        <is>
          <t>:G:K:A:B:MLEH:</t>
        </is>
      </c>
      <c r="M32" s="4" t="inlineStr">
        <is>
          <t>XA</t>
        </is>
      </c>
      <c r="N32" s="4" t="n">
        <v>78</v>
      </c>
      <c r="O32" s="4" t="inlineStr">
        <is>
          <t>A100622</t>
        </is>
      </c>
      <c r="P32" t="inlineStr">
        <is>
          <t>Adder for Type L XA sleeve, H303 mtrl, with balanced seal</t>
        </is>
      </c>
      <c r="Q32" s="4" t="inlineStr">
        <is>
          <t>LT067</t>
        </is>
      </c>
      <c r="R32" s="14" t="n">
        <v>42</v>
      </c>
    </row>
    <row r="33">
      <c r="B33" s="70">
        <f>IF(G33="SlvMatl_Bronze","Y","N")</f>
        <v/>
      </c>
      <c r="C33" s="4">
        <f>"Price_BOM_L_Sleeves_"&amp;D33</f>
        <v/>
      </c>
      <c r="D33" s="4" t="n">
        <v>82</v>
      </c>
      <c r="E33" s="4">
        <f>IF(B33="Y",C33,"")</f>
        <v/>
      </c>
      <c r="F33" s="4" t="n">
        <v>1.75</v>
      </c>
      <c r="G33" s="4" t="inlineStr">
        <is>
          <t>SlvMatl_SS_AISI-416_Hardened</t>
        </is>
      </c>
      <c r="H33" s="4" t="inlineStr">
        <is>
          <t>SS AISI-416 (hard)</t>
        </is>
      </c>
      <c r="I33" t="inlineStr">
        <is>
          <t>:Opt_Packing:</t>
        </is>
      </c>
      <c r="J33" s="1" t="inlineStr">
        <is>
          <t>91843816</t>
        </is>
      </c>
      <c r="K33" s="88" t="inlineStr">
        <is>
          <t>:LC:LCV:LF:LFE:</t>
        </is>
      </c>
      <c r="L33" s="4" t="inlineStr">
        <is>
          <t>:G:K:A:B:MLEH:</t>
        </is>
      </c>
      <c r="M33" s="4" t="inlineStr">
        <is>
          <t>XA</t>
        </is>
      </c>
      <c r="N33" s="4" t="n">
        <v>82</v>
      </c>
      <c r="O33" s="4" t="inlineStr">
        <is>
          <t>A100626</t>
        </is>
      </c>
      <c r="P33" t="inlineStr">
        <is>
          <t>Adder for Type L XA sleeve, H416 (hardened) mtrl</t>
        </is>
      </c>
      <c r="Q33" s="4" t="inlineStr">
        <is>
          <t>LT068</t>
        </is>
      </c>
      <c r="R33" s="14" t="n">
        <v>70</v>
      </c>
    </row>
    <row r="34">
      <c r="B34" s="70">
        <f>IF(G34="SlvMatl_Bronze","Y","N")</f>
        <v/>
      </c>
      <c r="C34" s="4">
        <f>"Price_BOM_L_Sleeves_"&amp;D34</f>
        <v/>
      </c>
      <c r="D34" s="4" t="n">
        <v>83</v>
      </c>
      <c r="E34" s="4">
        <f>IF(B34="Y",C34,"")</f>
        <v/>
      </c>
      <c r="F34" s="4" t="n">
        <v>2.25</v>
      </c>
      <c r="G34" s="4" t="inlineStr">
        <is>
          <t>SlvMatl_Bronze</t>
        </is>
      </c>
      <c r="H34" s="4" t="inlineStr">
        <is>
          <t>Bronze, III932, C89835</t>
        </is>
      </c>
      <c r="I34" t="inlineStr">
        <is>
          <t>:MechSealType21S:MechSealType1Unbal:</t>
        </is>
      </c>
      <c r="J34" s="1" t="inlineStr">
        <is>
          <t>91843739</t>
        </is>
      </c>
      <c r="K34" s="13" t="inlineStr">
        <is>
          <t>:LC:LCV:LF:</t>
        </is>
      </c>
      <c r="L34" s="4" t="inlineStr">
        <is>
          <t>:B:L:N:</t>
        </is>
      </c>
      <c r="M34" s="4" t="inlineStr">
        <is>
          <t>X5</t>
        </is>
      </c>
      <c r="N34" s="4" t="n">
        <v>83</v>
      </c>
      <c r="O34" s="4" t="inlineStr">
        <is>
          <t>A100627</t>
        </is>
      </c>
      <c r="P34" t="inlineStr">
        <is>
          <t>Adder for Type L X5 sleeve, B mtrl</t>
        </is>
      </c>
      <c r="Q34" s="4" t="inlineStr">
        <is>
          <t>LT027</t>
        </is>
      </c>
      <c r="R34" s="14" t="n">
        <v>0</v>
      </c>
    </row>
    <row r="35">
      <c r="B35" s="70">
        <f>IF(G35="SlvMatl_Bronze","Y","N")</f>
        <v/>
      </c>
      <c r="C35" s="4">
        <f>"Price_BOM_L_Sleeves_"&amp;D35</f>
        <v/>
      </c>
      <c r="D35" s="4" t="n">
        <v>86</v>
      </c>
      <c r="E35" s="4">
        <f>IF(B35="Y",C35,"")</f>
        <v/>
      </c>
      <c r="F35" s="4" t="n">
        <v>2.25</v>
      </c>
      <c r="G35" s="4" t="inlineStr">
        <is>
          <t>SlvMatl_SS_AISI-303</t>
        </is>
      </c>
      <c r="H35" s="4" t="inlineStr">
        <is>
          <t>SS AISI-303</t>
        </is>
      </c>
      <c r="I35" t="inlineStr">
        <is>
          <t>:MechSealType21S:MechSealType1Unbal:</t>
        </is>
      </c>
      <c r="J35" s="1" t="inlineStr">
        <is>
          <t>91843740</t>
        </is>
      </c>
      <c r="K35" s="13" t="inlineStr">
        <is>
          <t>:LC:LCV:LF:</t>
        </is>
      </c>
      <c r="L35" s="4" t="inlineStr">
        <is>
          <t>:B:L:N:</t>
        </is>
      </c>
      <c r="M35" s="4" t="inlineStr">
        <is>
          <t>X5</t>
        </is>
      </c>
      <c r="N35" s="4" t="n">
        <v>86</v>
      </c>
      <c r="O35" s="4" t="inlineStr">
        <is>
          <t>A100630</t>
        </is>
      </c>
      <c r="P35" t="inlineStr">
        <is>
          <t>Adder for Type L X5 sleeve, H303 mtrl</t>
        </is>
      </c>
      <c r="Q35" s="4" t="inlineStr">
        <is>
          <t>LT067</t>
        </is>
      </c>
      <c r="R35" s="14" t="n">
        <v>42</v>
      </c>
    </row>
    <row r="36">
      <c r="B36" s="70">
        <f>IF(G36="SlvMatl_Bronze","Y","N")</f>
        <v/>
      </c>
      <c r="C36" s="4">
        <f>"Price_BOM_L_Sleeves_"&amp;D36</f>
        <v/>
      </c>
      <c r="D36" s="4" t="n">
        <v>90</v>
      </c>
      <c r="E36" s="4">
        <f>IF(B36="Y",C36,"")</f>
        <v/>
      </c>
      <c r="F36" s="4" t="n">
        <v>2.25</v>
      </c>
      <c r="G36" s="4" t="inlineStr">
        <is>
          <t>SlvMatl_Bronze</t>
        </is>
      </c>
      <c r="H36" s="4" t="inlineStr">
        <is>
          <t>Bronze, III932, C89835</t>
        </is>
      </c>
      <c r="I36" t="inlineStr">
        <is>
          <t>:MechSealDoubleType1:Opt_Packing:</t>
        </is>
      </c>
      <c r="J36" s="1" t="inlineStr">
        <is>
          <t>91843724</t>
        </is>
      </c>
      <c r="K36" s="13" t="inlineStr">
        <is>
          <t>:LC:LCV:LF:</t>
        </is>
      </c>
      <c r="L36" s="4" t="inlineStr">
        <is>
          <t>:B:L:N:</t>
        </is>
      </c>
      <c r="M36" s="4" t="inlineStr">
        <is>
          <t>X5</t>
        </is>
      </c>
      <c r="N36" s="4" t="n">
        <v>90</v>
      </c>
      <c r="O36" s="4" t="inlineStr">
        <is>
          <t>A100634</t>
        </is>
      </c>
      <c r="P36" t="inlineStr">
        <is>
          <t>Adder for Type L X5 sleeve, B mtrl, double seal</t>
        </is>
      </c>
      <c r="Q36" s="4" t="inlineStr">
        <is>
          <t>LT068</t>
        </is>
      </c>
      <c r="R36" s="14" t="n">
        <v>70</v>
      </c>
    </row>
    <row r="37">
      <c r="B37" s="70">
        <f>IF(G37="SlvMatl_Bronze","Y","N")</f>
        <v/>
      </c>
      <c r="C37" s="4">
        <f>"Price_BOM_L_Sleeves_"&amp;D37</f>
        <v/>
      </c>
      <c r="D37" s="4" t="n">
        <v>93</v>
      </c>
      <c r="E37" s="4">
        <f>IF(B37="Y",C37,"")</f>
        <v/>
      </c>
      <c r="F37" s="4" t="n">
        <v>2.25</v>
      </c>
      <c r="G37" s="4" t="inlineStr">
        <is>
          <t>SlvMatl_SS_AISI-303</t>
        </is>
      </c>
      <c r="H37" s="4" t="inlineStr">
        <is>
          <t>SS AISI-303</t>
        </is>
      </c>
      <c r="I37" t="inlineStr">
        <is>
          <t>:MechSealDoubleType1:Opt_Packing:</t>
        </is>
      </c>
      <c r="J37" s="1" t="inlineStr">
        <is>
          <t>91843726</t>
        </is>
      </c>
      <c r="K37" s="13" t="inlineStr">
        <is>
          <t>:LC:LCV:LF:</t>
        </is>
      </c>
      <c r="L37" s="4" t="inlineStr">
        <is>
          <t>:B:L:N:</t>
        </is>
      </c>
      <c r="M37" s="4" t="inlineStr">
        <is>
          <t>X5</t>
        </is>
      </c>
      <c r="N37" s="4" t="n">
        <v>93</v>
      </c>
      <c r="O37" s="4" t="inlineStr">
        <is>
          <t>A100637</t>
        </is>
      </c>
      <c r="P37" t="inlineStr">
        <is>
          <t>Adder for Type L X5 sleeve, H303 mtrl, double seal</t>
        </is>
      </c>
      <c r="Q37" s="4" t="inlineStr">
        <is>
          <t>LT067</t>
        </is>
      </c>
      <c r="R37" s="14" t="n">
        <v>42</v>
      </c>
    </row>
    <row r="38">
      <c r="B38" s="70">
        <f>IF(G38="SlvMatl_Bronze","Y","N")</f>
        <v/>
      </c>
      <c r="C38" s="4">
        <f>"Price_BOM_L_Sleeves_"&amp;D38</f>
        <v/>
      </c>
      <c r="D38" s="4" t="n">
        <v>97</v>
      </c>
      <c r="E38" s="4">
        <f>IF(B38="Y",C38,"")</f>
        <v/>
      </c>
      <c r="F38" s="4" t="n">
        <v>2.25</v>
      </c>
      <c r="G38" s="4" t="inlineStr">
        <is>
          <t>SlvMatl_SS_AISI-416_Hardened</t>
        </is>
      </c>
      <c r="H38" s="4" t="inlineStr">
        <is>
          <t>SS AISI-416 (hard)</t>
        </is>
      </c>
      <c r="I38" t="inlineStr">
        <is>
          <t>:Opt_Packing:</t>
        </is>
      </c>
      <c r="J38" s="1" t="inlineStr">
        <is>
          <t>91843727</t>
        </is>
      </c>
      <c r="K38" s="13" t="inlineStr">
        <is>
          <t>:LC:LCV:LF:</t>
        </is>
      </c>
      <c r="L38" s="4" t="inlineStr">
        <is>
          <t>:B:L:N:</t>
        </is>
      </c>
      <c r="M38" s="4" t="inlineStr">
        <is>
          <t>X5</t>
        </is>
      </c>
      <c r="N38" s="4" t="n">
        <v>97</v>
      </c>
      <c r="O38" s="4" t="inlineStr">
        <is>
          <t>A100641</t>
        </is>
      </c>
      <c r="P38" t="inlineStr">
        <is>
          <t>Adder for Type L X5 sleeve, H416 (hardened) mtrl</t>
        </is>
      </c>
      <c r="Q38" s="4" t="inlineStr">
        <is>
          <t>LT068</t>
        </is>
      </c>
      <c r="R38" s="14" t="n">
        <v>70</v>
      </c>
    </row>
    <row r="39">
      <c r="B39" s="70">
        <f>IF(G39="SlvMatl_Bronze","Y","N")</f>
        <v/>
      </c>
      <c r="C39" s="4">
        <f>"Price_BOM_L_Sleeves_"&amp;D39</f>
        <v/>
      </c>
      <c r="D39" s="4" t="n">
        <v>98</v>
      </c>
      <c r="E39" s="4">
        <f>IF(B39="Y",C39,"")</f>
        <v/>
      </c>
      <c r="F39" s="4" t="n">
        <v>2.25</v>
      </c>
      <c r="G39" s="4" t="inlineStr">
        <is>
          <t>SlvMatl_Bronze</t>
        </is>
      </c>
      <c r="H39" s="4" t="inlineStr">
        <is>
          <t>Bronze, III932, C89835</t>
        </is>
      </c>
      <c r="I39" t="inlineStr">
        <is>
          <t>:MechSealType1Bal:</t>
        </is>
      </c>
      <c r="J39" s="15" t="inlineStr">
        <is>
          <t>91864234</t>
        </is>
      </c>
      <c r="K39" s="13" t="inlineStr">
        <is>
          <t>:LC:LCV:LF:</t>
        </is>
      </c>
      <c r="L39" s="4" t="inlineStr">
        <is>
          <t>:B:L:N:</t>
        </is>
      </c>
      <c r="M39" s="4" t="inlineStr">
        <is>
          <t>X5</t>
        </is>
      </c>
      <c r="N39" s="4" t="n">
        <v>98</v>
      </c>
      <c r="O39" s="4" t="inlineStr">
        <is>
          <t>A100642</t>
        </is>
      </c>
      <c r="P39" t="inlineStr">
        <is>
          <t>Adder for Type L X5 sleeve, B mtrl, with balanced seal</t>
        </is>
      </c>
      <c r="Q39" s="4" t="inlineStr">
        <is>
          <t>LT068</t>
        </is>
      </c>
      <c r="R39" s="14" t="n">
        <v>70</v>
      </c>
    </row>
    <row r="40">
      <c r="B40" s="70">
        <f>IF(G40="SlvMatl_Bronze","Y","N")</f>
        <v/>
      </c>
      <c r="C40" s="4">
        <f>"Price_BOM_L_Sleeves_"&amp;D40</f>
        <v/>
      </c>
      <c r="D40" s="4" t="n">
        <v>101</v>
      </c>
      <c r="E40" s="4">
        <f>IF(B40="Y",C40,"")</f>
        <v/>
      </c>
      <c r="F40" s="4" t="n">
        <v>2.25</v>
      </c>
      <c r="G40" s="4" t="inlineStr">
        <is>
          <t>SlvMatl_SS_AISI-303</t>
        </is>
      </c>
      <c r="H40" s="4" t="inlineStr">
        <is>
          <t>SS AISI-303</t>
        </is>
      </c>
      <c r="I40" t="inlineStr">
        <is>
          <t>:MechSealType1Bal:</t>
        </is>
      </c>
      <c r="J40" s="15" t="inlineStr">
        <is>
          <t>91866772</t>
        </is>
      </c>
      <c r="K40" s="13" t="inlineStr">
        <is>
          <t>:LC:LCV:LF:</t>
        </is>
      </c>
      <c r="L40" s="4" t="inlineStr">
        <is>
          <t>:B:L:N:</t>
        </is>
      </c>
      <c r="M40" s="4" t="inlineStr">
        <is>
          <t>X5</t>
        </is>
      </c>
      <c r="N40" s="4" t="n">
        <v>101</v>
      </c>
      <c r="O40" s="4" t="inlineStr">
        <is>
          <t>A100645</t>
        </is>
      </c>
      <c r="P40" t="inlineStr">
        <is>
          <t>Adder for Type L X5 sleeve, H303 mtrl, with balanced seal</t>
        </is>
      </c>
      <c r="Q40" s="4" t="inlineStr">
        <is>
          <t>LT067</t>
        </is>
      </c>
      <c r="R40" s="14" t="n">
        <v>42</v>
      </c>
    </row>
    <row r="41">
      <c r="B41" s="70">
        <f>IF(G41="SlvMatl_Bronze","Y","N")</f>
        <v/>
      </c>
      <c r="C41" s="4">
        <f>"Price_BOM_L_Sleeves_"&amp;D41</f>
        <v/>
      </c>
      <c r="D41" s="4" t="n">
        <v>105</v>
      </c>
      <c r="E41" s="4">
        <f>IF(B41="Y",C41,"")</f>
        <v/>
      </c>
      <c r="F41" s="4" t="n">
        <v>2.75</v>
      </c>
      <c r="G41" s="4" t="inlineStr">
        <is>
          <t>SlvMatl_Bronze</t>
        </is>
      </c>
      <c r="H41" s="4" t="inlineStr">
        <is>
          <t>Bronze, III932, C89835</t>
        </is>
      </c>
      <c r="I41" t="inlineStr">
        <is>
          <t>:MechSealType21S:MechSealType1Unbal:</t>
        </is>
      </c>
      <c r="J41" s="1" t="inlineStr">
        <is>
          <t>91843757</t>
        </is>
      </c>
      <c r="K41" s="13" t="inlineStr">
        <is>
          <t>:LF:</t>
        </is>
      </c>
      <c r="L41" s="4" t="inlineStr">
        <is>
          <t>:B:</t>
        </is>
      </c>
      <c r="M41" s="4" t="inlineStr">
        <is>
          <t>X6</t>
        </is>
      </c>
      <c r="N41" s="4" t="n">
        <v>105</v>
      </c>
      <c r="O41" s="4" t="inlineStr">
        <is>
          <t>A100649</t>
        </is>
      </c>
      <c r="P41" t="inlineStr">
        <is>
          <t>Adder for Type LF X6 sleeve, B mtrl</t>
        </is>
      </c>
      <c r="Q41" s="4" t="inlineStr">
        <is>
          <t>LT027</t>
        </is>
      </c>
      <c r="R41" s="14" t="n">
        <v>0</v>
      </c>
    </row>
    <row r="42">
      <c r="B42" s="70">
        <f>IF(G42="SlvMatl_Bronze","Y","N")</f>
        <v/>
      </c>
      <c r="C42" s="4">
        <f>"Price_BOM_L_Sleeves_"&amp;D42</f>
        <v/>
      </c>
      <c r="D42" s="4" t="n">
        <v>108</v>
      </c>
      <c r="E42" s="4">
        <f>IF(B42="Y",C42,"")</f>
        <v/>
      </c>
      <c r="F42" s="4" t="n">
        <v>2.75</v>
      </c>
      <c r="G42" s="4" t="inlineStr">
        <is>
          <t>SlvMatl_SS_AISI-303</t>
        </is>
      </c>
      <c r="H42" s="4" t="inlineStr">
        <is>
          <t>SS AISI-303</t>
        </is>
      </c>
      <c r="I42" t="inlineStr">
        <is>
          <t>:MechSealType21S:MechSealType1Unbal:</t>
        </is>
      </c>
      <c r="J42" s="1" t="inlineStr">
        <is>
          <t>91843759</t>
        </is>
      </c>
      <c r="K42" s="13" t="inlineStr">
        <is>
          <t>:LF:</t>
        </is>
      </c>
      <c r="L42" s="4" t="inlineStr">
        <is>
          <t>:B:</t>
        </is>
      </c>
      <c r="M42" s="4" t="inlineStr">
        <is>
          <t>X6</t>
        </is>
      </c>
      <c r="N42" s="4" t="n">
        <v>108</v>
      </c>
      <c r="O42" s="4" t="inlineStr">
        <is>
          <t>A100652</t>
        </is>
      </c>
      <c r="P42" t="inlineStr">
        <is>
          <t>Adder for Type LF X6 sleeve, H303 mtrl</t>
        </is>
      </c>
      <c r="Q42" s="4" t="inlineStr">
        <is>
          <t>LT067</t>
        </is>
      </c>
      <c r="R42" s="14" t="n">
        <v>42</v>
      </c>
    </row>
    <row r="43">
      <c r="B43" s="70">
        <f>IF(G43="SlvMatl_Bronze","Y","N")</f>
        <v/>
      </c>
      <c r="C43" s="4">
        <f>"Price_BOM_L_Sleeves_"&amp;D43</f>
        <v/>
      </c>
      <c r="D43" s="4" t="n">
        <v>112</v>
      </c>
      <c r="E43" s="4">
        <f>IF(B43="Y",C43,"")</f>
        <v/>
      </c>
      <c r="F43" s="4" t="n">
        <v>2.75</v>
      </c>
      <c r="G43" s="4" t="inlineStr">
        <is>
          <t>SlvMatl_Bronze</t>
        </is>
      </c>
      <c r="H43" s="4" t="inlineStr">
        <is>
          <t>Bronze, III932, C89835</t>
        </is>
      </c>
      <c r="I43" t="inlineStr">
        <is>
          <t>:MechSealDoubleType1:Opt_Packing:</t>
        </is>
      </c>
      <c r="J43" s="1" t="inlineStr">
        <is>
          <t>91843744</t>
        </is>
      </c>
      <c r="K43" s="13" t="inlineStr">
        <is>
          <t>:LF:</t>
        </is>
      </c>
      <c r="L43" s="4" t="inlineStr">
        <is>
          <t>:B:</t>
        </is>
      </c>
      <c r="M43" s="4" t="inlineStr">
        <is>
          <t>X6</t>
        </is>
      </c>
      <c r="N43" s="4" t="n">
        <v>112</v>
      </c>
      <c r="O43" s="4" t="inlineStr">
        <is>
          <t>A100656</t>
        </is>
      </c>
      <c r="P43" t="inlineStr">
        <is>
          <t>Adder for Type LF X6 sleeve, B mtrl, double seal</t>
        </is>
      </c>
      <c r="Q43" s="4" t="inlineStr">
        <is>
          <t>LT068</t>
        </is>
      </c>
      <c r="R43" s="14" t="n">
        <v>70</v>
      </c>
    </row>
    <row r="44">
      <c r="B44" s="70">
        <f>IF(G44="SlvMatl_Bronze","Y","N")</f>
        <v/>
      </c>
      <c r="C44" s="4">
        <f>"Price_BOM_L_Sleeves_"&amp;D44</f>
        <v/>
      </c>
      <c r="D44" s="4" t="n">
        <v>115</v>
      </c>
      <c r="E44" s="4">
        <f>IF(B44="Y",C44,"")</f>
        <v/>
      </c>
      <c r="F44" s="4" t="n">
        <v>2.75</v>
      </c>
      <c r="G44" s="4" t="inlineStr">
        <is>
          <t>SlvMatl_SS_AISI-303</t>
        </is>
      </c>
      <c r="H44" s="4" t="inlineStr">
        <is>
          <t>SS AISI-303</t>
        </is>
      </c>
      <c r="I44" t="inlineStr">
        <is>
          <t>:MechSealDoubleType1:Opt_Packing:</t>
        </is>
      </c>
      <c r="J44" s="1" t="inlineStr">
        <is>
          <t>91843747</t>
        </is>
      </c>
      <c r="K44" s="13" t="inlineStr">
        <is>
          <t>:LF:</t>
        </is>
      </c>
      <c r="L44" s="4" t="inlineStr">
        <is>
          <t>:B:</t>
        </is>
      </c>
      <c r="M44" s="4" t="inlineStr">
        <is>
          <t>X6</t>
        </is>
      </c>
      <c r="N44" s="4" t="n">
        <v>115</v>
      </c>
      <c r="O44" s="4" t="inlineStr">
        <is>
          <t>A100659</t>
        </is>
      </c>
      <c r="P44" t="inlineStr">
        <is>
          <t>Adder for Type LF X6 sleeve, H303 mtrl, double seal</t>
        </is>
      </c>
      <c r="Q44" s="4" t="inlineStr">
        <is>
          <t>LT067</t>
        </is>
      </c>
      <c r="R44" s="14" t="n">
        <v>42</v>
      </c>
    </row>
    <row r="45">
      <c r="B45" s="70">
        <f>IF(G45="SlvMatl_Bronze","Y","N")</f>
        <v/>
      </c>
      <c r="C45" s="4">
        <f>"Price_BOM_L_Sleeves_"&amp;D45</f>
        <v/>
      </c>
      <c r="D45" s="4" t="n">
        <v>119</v>
      </c>
      <c r="E45" s="4">
        <f>IF(B45="Y",C45,"")</f>
        <v/>
      </c>
      <c r="F45" s="4" t="n">
        <v>2.75</v>
      </c>
      <c r="G45" s="4" t="inlineStr">
        <is>
          <t>SlvMatl_SS_AISI-416_Hardened</t>
        </is>
      </c>
      <c r="H45" s="4" t="inlineStr">
        <is>
          <t>SS AISI-416 (hard)</t>
        </is>
      </c>
      <c r="I45" t="inlineStr">
        <is>
          <t>:Opt_Packing:</t>
        </is>
      </c>
      <c r="J45" s="1" t="inlineStr">
        <is>
          <t>91843748</t>
        </is>
      </c>
      <c r="K45" s="13" t="inlineStr">
        <is>
          <t>:LF:</t>
        </is>
      </c>
      <c r="L45" s="4" t="inlineStr">
        <is>
          <t>:B:</t>
        </is>
      </c>
      <c r="M45" s="4" t="inlineStr">
        <is>
          <t>X6</t>
        </is>
      </c>
      <c r="N45" s="4" t="n">
        <v>119</v>
      </c>
      <c r="O45" s="4" t="inlineStr">
        <is>
          <t>A100663</t>
        </is>
      </c>
      <c r="P45" t="inlineStr">
        <is>
          <t>Adder for Type LF X6 sleeve, H416 (hardened) mtrl</t>
        </is>
      </c>
      <c r="Q45" s="4" t="inlineStr">
        <is>
          <t>LT068</t>
        </is>
      </c>
      <c r="R45" s="14" t="n">
        <v>70</v>
      </c>
    </row>
    <row r="46">
      <c r="B46" s="70">
        <f>IF(G46="SlvMatl_Bronze","Y","N")</f>
        <v/>
      </c>
      <c r="C46" s="4">
        <f>"Price_BOM_L_Sleeves_"&amp;D46</f>
        <v/>
      </c>
      <c r="D46" s="4" t="n">
        <v>120</v>
      </c>
      <c r="E46" s="4">
        <f>IF(B46="Y",C46,"")</f>
        <v/>
      </c>
      <c r="F46" s="4" t="n">
        <v>3.5</v>
      </c>
      <c r="G46" s="4" t="inlineStr">
        <is>
          <t>SlvMatl_Bronze</t>
        </is>
      </c>
      <c r="H46" s="4" t="inlineStr">
        <is>
          <t>Bronze, III932, C89835</t>
        </is>
      </c>
      <c r="I46" t="inlineStr">
        <is>
          <t>:MechSealDoubleType2:Opt_Packing:</t>
        </is>
      </c>
      <c r="J46" s="1" t="inlineStr">
        <is>
          <t>91843791</t>
        </is>
      </c>
      <c r="K46" s="13" t="inlineStr">
        <is>
          <t>:LF:</t>
        </is>
      </c>
      <c r="L46" s="4" t="inlineStr">
        <is>
          <t>:B:</t>
        </is>
      </c>
      <c r="M46" s="4" t="inlineStr">
        <is>
          <t>X8</t>
        </is>
      </c>
      <c r="N46" s="4" t="n">
        <v>120</v>
      </c>
      <c r="O46" s="4" t="inlineStr">
        <is>
          <t>A100664</t>
        </is>
      </c>
      <c r="P46" t="inlineStr">
        <is>
          <t>Adder for Type LF X8 sleeve, B mtrl</t>
        </is>
      </c>
      <c r="Q46" s="4" t="inlineStr">
        <is>
          <t>LT027</t>
        </is>
      </c>
      <c r="R46" s="14" t="n">
        <v>0</v>
      </c>
    </row>
    <row r="47">
      <c r="B47" s="70">
        <f>IF(G47="SlvMatl_Bronze","Y","N")</f>
        <v/>
      </c>
      <c r="C47" s="4">
        <f>"Price_BOM_L_Sleeves_"&amp;D47</f>
        <v/>
      </c>
      <c r="D47" s="4" t="n">
        <v>123</v>
      </c>
      <c r="E47" s="4">
        <f>IF(B47="Y",C47,"")</f>
        <v/>
      </c>
      <c r="F47" s="4" t="n">
        <v>3.5</v>
      </c>
      <c r="G47" s="4" t="inlineStr">
        <is>
          <t>SlvMatl_SS_AISI-303</t>
        </is>
      </c>
      <c r="H47" s="4" t="inlineStr">
        <is>
          <t>SS AISI-303</t>
        </is>
      </c>
      <c r="I47" t="inlineStr">
        <is>
          <t>:MechSealDoubleType2:Opt_Packing:</t>
        </is>
      </c>
      <c r="J47" s="1" t="inlineStr">
        <is>
          <t>91843794</t>
        </is>
      </c>
      <c r="K47" s="13" t="inlineStr">
        <is>
          <t>:LF:</t>
        </is>
      </c>
      <c r="L47" s="4" t="inlineStr">
        <is>
          <t>:B:</t>
        </is>
      </c>
      <c r="M47" s="4" t="inlineStr">
        <is>
          <t>X8</t>
        </is>
      </c>
      <c r="N47" s="4" t="n">
        <v>123</v>
      </c>
      <c r="O47" s="4" t="inlineStr">
        <is>
          <t>A100667</t>
        </is>
      </c>
      <c r="P47" t="inlineStr">
        <is>
          <t>Adder for Type LF X8 sleeve, H303 mtrl</t>
        </is>
      </c>
      <c r="Q47" s="4" t="inlineStr">
        <is>
          <t>LT067</t>
        </is>
      </c>
      <c r="R47" s="14" t="n">
        <v>42</v>
      </c>
    </row>
    <row r="48">
      <c r="B48" s="70">
        <f>IF(G48="SlvMatl_Bronze","Y","N")</f>
        <v/>
      </c>
      <c r="C48" s="4">
        <f>"Price_BOM_L_Sleeves_"&amp;D48</f>
        <v/>
      </c>
      <c r="D48" s="4" t="n">
        <v>127</v>
      </c>
      <c r="E48" s="4">
        <f>IF(B48="Y",C48,"")</f>
        <v/>
      </c>
      <c r="F48" s="4" t="n">
        <v>3.5</v>
      </c>
      <c r="G48" s="4" t="inlineStr">
        <is>
          <t>SlvMatl_SS_AISI-416_Hardened</t>
        </is>
      </c>
      <c r="H48" s="4" t="inlineStr">
        <is>
          <t>SS AISI-416 (hard)</t>
        </is>
      </c>
      <c r="I48" t="inlineStr">
        <is>
          <t>:Opt_Packing:</t>
        </is>
      </c>
      <c r="J48" s="1" t="inlineStr">
        <is>
          <t>91843795</t>
        </is>
      </c>
      <c r="K48" s="13" t="inlineStr">
        <is>
          <t>:LF:</t>
        </is>
      </c>
      <c r="L48" s="4" t="inlineStr">
        <is>
          <t>:B:</t>
        </is>
      </c>
      <c r="M48" s="4" t="inlineStr">
        <is>
          <t>X8</t>
        </is>
      </c>
      <c r="N48" s="4" t="n">
        <v>127</v>
      </c>
      <c r="O48" s="4" t="inlineStr">
        <is>
          <t>A100671</t>
        </is>
      </c>
      <c r="P48" t="inlineStr">
        <is>
          <t>Adder for Type LF X8 sleeve, H416 (hardened) mtrl</t>
        </is>
      </c>
      <c r="Q48" s="4" t="inlineStr">
        <is>
          <t>LT068</t>
        </is>
      </c>
      <c r="R48" s="14" t="n">
        <v>70</v>
      </c>
    </row>
    <row r="49">
      <c r="B49" s="70">
        <f>IF(G49="SlvMatl_Bronze","Y","N")</f>
        <v/>
      </c>
      <c r="C49" s="4">
        <f>"Price_BOM_L_Sleeves_"&amp;D49</f>
        <v/>
      </c>
      <c r="D49" s="4" t="n">
        <v>129</v>
      </c>
      <c r="E49" s="4">
        <f>IF(B49="Y",C49,"")</f>
        <v/>
      </c>
      <c r="F49" s="4" t="n">
        <v>1.75</v>
      </c>
      <c r="G49" s="4" t="inlineStr">
        <is>
          <t>SlvMatl_Bronze</t>
        </is>
      </c>
      <c r="H49" s="4" t="inlineStr">
        <is>
          <t>Bronze, III932, C89835</t>
        </is>
      </c>
      <c r="I49" t="inlineStr">
        <is>
          <t>:MechSealType2B:</t>
        </is>
      </c>
      <c r="J49" s="14" t="n">
        <v>91866776</v>
      </c>
      <c r="K49" s="88" t="inlineStr">
        <is>
          <t>:LC:LCV:LF:LFE:</t>
        </is>
      </c>
      <c r="L49" s="4" t="inlineStr">
        <is>
          <t>:G:K:A:B:MLEH:</t>
        </is>
      </c>
      <c r="M49" s="4" t="inlineStr">
        <is>
          <t>X4</t>
        </is>
      </c>
      <c r="N49" s="4" t="n">
        <v>129</v>
      </c>
      <c r="O49" s="4" t="inlineStr">
        <is>
          <t>A100619</t>
        </is>
      </c>
      <c r="P49" s="4" t="inlineStr">
        <is>
          <t>SLEEVE B/M,L,84 BRZ 2B</t>
        </is>
      </c>
      <c r="Q49" s="4" t="inlineStr">
        <is>
          <t>LT068</t>
        </is>
      </c>
    </row>
    <row r="50" customFormat="1" s="121">
      <c r="A50" s="122" t="n"/>
      <c r="B50" s="123">
        <f>IF(G50="SlvMatl_Bronze","Y","N")</f>
        <v/>
      </c>
      <c r="C50" s="121">
        <f>"Price_BOM_L_Sleeves_"&amp;D50</f>
        <v/>
      </c>
      <c r="D50" s="121" t="n">
        <v>130</v>
      </c>
      <c r="E50" s="121">
        <f>IF(B50="Y",C50,"")</f>
        <v/>
      </c>
      <c r="F50" s="121" t="n">
        <v>3.5</v>
      </c>
      <c r="G50" s="121" t="inlineStr">
        <is>
          <t>SlvMatl_Bronze</t>
        </is>
      </c>
      <c r="H50" s="121" t="inlineStr">
        <is>
          <t>Bronze, III932, C89835</t>
        </is>
      </c>
      <c r="I50" s="121" t="inlineStr">
        <is>
          <t>:MechSealType2::MechSealType21:</t>
        </is>
      </c>
      <c r="J50" s="104" t="n">
        <v>99352557</v>
      </c>
      <c r="K50" s="124" t="inlineStr">
        <is>
          <t>:LF:</t>
        </is>
      </c>
      <c r="L50" s="121" t="inlineStr">
        <is>
          <t>:B:</t>
        </is>
      </c>
      <c r="M50" s="121" t="inlineStr">
        <is>
          <t>X8</t>
        </is>
      </c>
      <c r="N50" s="121" t="n">
        <v>120</v>
      </c>
      <c r="O50" s="121" t="inlineStr">
        <is>
          <t>A100664</t>
        </is>
      </c>
      <c r="P50" s="90" t="inlineStr">
        <is>
          <t>Adder for Type LF X8 sleeve, B mtrl</t>
        </is>
      </c>
      <c r="Q50" s="121" t="inlineStr">
        <is>
          <t>LT027</t>
        </is>
      </c>
      <c r="R50" s="125" t="n">
        <v>0</v>
      </c>
    </row>
    <row r="51">
      <c r="A51" s="46" t="inlineStr">
        <is>
          <t>[END]</t>
        </is>
      </c>
      <c r="D51" s="4">
        <f>RIGHT(C51, 3)</f>
        <v/>
      </c>
    </row>
    <row r="52">
      <c r="J52" s="14" t="n"/>
      <c r="K52" s="88" t="n"/>
    </row>
  </sheetData>
  <autoFilter ref="B6:R51"/>
  <dataValidations disablePrompts="1" count="4">
    <dataValidation sqref="F4 R4 H4:P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A6" showErrorMessage="1" showInputMessage="1" allowBlank="1" type="list">
      <formula1>"Full Data, Quick Price"</formula1>
    </dataValidation>
    <dataValidation sqref="C4:D4 G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27" firstPageNumber="0" horizontalDpi="300" verticalDpi="300"/>
</worksheet>
</file>

<file path=xl/worksheets/sheet12.xml><?xml version="1.0" encoding="utf-8"?>
<worksheet xmlns="http://schemas.openxmlformats.org/spreadsheetml/2006/main">
  <sheetPr codeName="Sheet11">
    <outlinePr summaryBelow="1" summaryRight="1"/>
    <pageSetUpPr/>
  </sheetPr>
  <dimension ref="A1:R121"/>
  <sheetViews>
    <sheetView workbookViewId="0">
      <selection activeCell="F32" sqref="F32"/>
    </sheetView>
  </sheetViews>
  <sheetFormatPr baseColWidth="8" defaultRowHeight="13.15" outlineLevelRow="1"/>
  <cols>
    <col width="20.7109375" customWidth="1" style="22" min="1" max="1"/>
    <col width="25.85546875" bestFit="1" customWidth="1" min="2" max="2"/>
    <col width="14.28515625" customWidth="1" min="3" max="3"/>
    <col width="41.42578125" bestFit="1" customWidth="1" min="5" max="5"/>
    <col width="30.5703125" bestFit="1" customWidth="1" min="6" max="6"/>
    <col width="9" bestFit="1" customWidth="1" min="7" max="7"/>
  </cols>
  <sheetData>
    <row r="1" ht="13.9" customFormat="1" customHeight="1" s="30" thickBot="1">
      <c r="A1" s="72" t="inlineStr">
        <is>
          <t>Export Set-up</t>
        </is>
      </c>
      <c r="B1" s="86" t="n"/>
      <c r="C1" s="73" t="n"/>
      <c r="D1" s="54" t="n"/>
      <c r="E1" s="54" t="n"/>
      <c r="F1" s="54" t="n"/>
      <c r="G1" s="54" t="n"/>
      <c r="H1" s="54" t="n"/>
      <c r="I1" s="54" t="n"/>
      <c r="R1" s="30" t="inlineStr">
        <is>
          <t>PSD v1.1</t>
        </is>
      </c>
    </row>
    <row r="2" outlineLevel="1" ht="13.9" customHeight="1" thickTop="1">
      <c r="A2" s="74" t="inlineStr">
        <is>
          <t>Price_BOM_L_RecircLines</t>
        </is>
      </c>
      <c r="B2" s="20" t="inlineStr">
        <is>
          <t>ID</t>
        </is>
      </c>
      <c r="C2" s="43" t="inlineStr">
        <is>
          <t>ProductLine</t>
        </is>
      </c>
      <c r="D2" s="43" t="inlineStr">
        <is>
          <t>CodeX</t>
        </is>
      </c>
      <c r="E2" s="43" t="n"/>
      <c r="F2" s="20" t="inlineStr">
        <is>
          <t>RecircLineMaterial</t>
        </is>
      </c>
      <c r="G2" s="20" t="inlineStr">
        <is>
          <t>BOM</t>
        </is>
      </c>
      <c r="H2" s="20" t="inlineStr">
        <is>
          <t>PriceID</t>
        </is>
      </c>
      <c r="I2" s="20" t="inlineStr">
        <is>
          <t>LeadtimeID</t>
        </is>
      </c>
    </row>
    <row r="3" outlineLevel="1">
      <c r="A3" s="74" t="inlineStr">
        <is>
          <t>PumpOptions</t>
        </is>
      </c>
      <c r="B3" s="20" t="inlineStr">
        <is>
          <t>PriceList</t>
        </is>
      </c>
      <c r="C3" s="43" t="n"/>
      <c r="D3" s="43" t="n"/>
      <c r="E3" s="20" t="inlineStr">
        <is>
          <t>ID</t>
        </is>
      </c>
      <c r="F3" s="20" t="n"/>
      <c r="G3" s="20" t="n"/>
      <c r="H3" s="20" t="n"/>
      <c r="I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50" t="inlineStr">
        <is>
          <t>text</t>
        </is>
      </c>
      <c r="D4" s="50" t="inlineStr">
        <is>
          <t>text</t>
        </is>
      </c>
      <c r="E4" s="76" t="inlineStr">
        <is>
          <t>pointer-merge</t>
        </is>
      </c>
      <c r="F4" s="50" t="inlineStr">
        <is>
          <t>text</t>
        </is>
      </c>
      <c r="G4" s="50" t="inlineStr">
        <is>
          <t>text</t>
        </is>
      </c>
      <c r="H4" s="76" t="inlineStr">
        <is>
          <t>pointer-merge</t>
        </is>
      </c>
      <c r="I4" s="76" t="inlineStr">
        <is>
          <t>pointer-merge</t>
        </is>
      </c>
      <c r="J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</row>
    <row r="6" ht="13.9" customHeight="1" thickTop="1">
      <c r="B6" s="7" t="inlineStr">
        <is>
          <t>ID</t>
        </is>
      </c>
      <c r="C6" s="7" t="inlineStr">
        <is>
          <t>ProductLine</t>
        </is>
      </c>
      <c r="D6" s="7" t="inlineStr">
        <is>
          <t>CodeX</t>
        </is>
      </c>
      <c r="E6" s="7" t="inlineStr">
        <is>
          <t>OptionID</t>
        </is>
      </c>
      <c r="F6" s="7" t="inlineStr">
        <is>
          <t>Recirculation Lines</t>
        </is>
      </c>
      <c r="G6" s="7" t="inlineStr">
        <is>
          <t>BOM</t>
        </is>
      </c>
      <c r="H6" s="23" t="inlineStr">
        <is>
          <t>Price ID</t>
        </is>
      </c>
      <c r="I6" s="7" t="inlineStr">
        <is>
          <t>LeadtimeID</t>
        </is>
      </c>
    </row>
    <row r="7">
      <c r="A7" s="78" t="inlineStr">
        <is>
          <t>[START]</t>
        </is>
      </c>
      <c r="B7" s="4" t="inlineStr">
        <is>
          <t>Price_BOM_L_RecircLines_1</t>
        </is>
      </c>
      <c r="C7" t="inlineStr">
        <is>
          <t>:LC:</t>
        </is>
      </c>
      <c r="D7" s="2" t="inlineStr">
        <is>
          <t>X0</t>
        </is>
      </c>
      <c r="E7" s="2" t="inlineStr">
        <is>
          <t>RecirculationLines_None</t>
        </is>
      </c>
      <c r="F7" s="2" t="inlineStr">
        <is>
          <t>No Recirc lines</t>
        </is>
      </c>
      <c r="G7" s="5" t="inlineStr">
        <is>
          <t>n/a</t>
        </is>
      </c>
      <c r="H7" t="inlineStr">
        <is>
          <t>A100673</t>
        </is>
      </c>
      <c r="I7" t="inlineStr">
        <is>
          <t>LT027</t>
        </is>
      </c>
    </row>
    <row r="8">
      <c r="B8" s="4" t="inlineStr">
        <is>
          <t>Price_BOM_L_RecircLines_2</t>
        </is>
      </c>
      <c r="C8" s="4" t="inlineStr">
        <is>
          <t>:LC:LF:LFE:</t>
        </is>
      </c>
      <c r="D8" s="2" t="inlineStr">
        <is>
          <t>X3</t>
        </is>
      </c>
      <c r="E8" s="2" t="inlineStr">
        <is>
          <t>RecirculationLines_None</t>
        </is>
      </c>
      <c r="F8" s="2" t="inlineStr">
        <is>
          <t>No Recirc lines</t>
        </is>
      </c>
      <c r="G8" s="5" t="inlineStr">
        <is>
          <t>n/a</t>
        </is>
      </c>
      <c r="H8" t="inlineStr">
        <is>
          <t>A100673</t>
        </is>
      </c>
      <c r="I8" t="inlineStr">
        <is>
          <t>LT027</t>
        </is>
      </c>
    </row>
    <row r="9">
      <c r="B9" s="4" t="inlineStr">
        <is>
          <t>Price_BOM_L_RecircLines_3</t>
        </is>
      </c>
      <c r="C9" s="4" t="inlineStr">
        <is>
          <t>:LC:LF:LFE:</t>
        </is>
      </c>
      <c r="D9" s="2" t="inlineStr">
        <is>
          <t>X4</t>
        </is>
      </c>
      <c r="E9" s="2" t="inlineStr">
        <is>
          <t>RecirculationLines_None</t>
        </is>
      </c>
      <c r="F9" s="2" t="inlineStr">
        <is>
          <t>No Recirc lines</t>
        </is>
      </c>
      <c r="G9" s="5" t="inlineStr">
        <is>
          <t>n/a</t>
        </is>
      </c>
      <c r="H9" t="inlineStr">
        <is>
          <t>A100673</t>
        </is>
      </c>
      <c r="I9" t="inlineStr">
        <is>
          <t>LT027</t>
        </is>
      </c>
    </row>
    <row r="10">
      <c r="B10" s="4" t="inlineStr">
        <is>
          <t>Price_BOM_L_RecircLines_4</t>
        </is>
      </c>
      <c r="C10" s="4" t="inlineStr">
        <is>
          <t>:LC:LF:LFE:</t>
        </is>
      </c>
      <c r="D10" s="2" t="inlineStr">
        <is>
          <t>XA</t>
        </is>
      </c>
      <c r="E10" s="2" t="inlineStr">
        <is>
          <t>RecirculationLines_None</t>
        </is>
      </c>
      <c r="F10" s="2" t="inlineStr">
        <is>
          <t>No Recirc lines</t>
        </is>
      </c>
      <c r="G10" s="5" t="inlineStr">
        <is>
          <t>n/a</t>
        </is>
      </c>
      <c r="H10" t="inlineStr">
        <is>
          <t>A100673</t>
        </is>
      </c>
      <c r="I10" t="inlineStr">
        <is>
          <t>LT027</t>
        </is>
      </c>
    </row>
    <row r="11">
      <c r="B11" s="4" t="inlineStr">
        <is>
          <t>Price_BOM_L_RecircLines_5</t>
        </is>
      </c>
      <c r="C11" s="4" t="inlineStr">
        <is>
          <t>:LC:LF:LFE:</t>
        </is>
      </c>
      <c r="D11" s="2" t="inlineStr">
        <is>
          <t>X5</t>
        </is>
      </c>
      <c r="E11" s="2" t="inlineStr">
        <is>
          <t>RecirculationLines_None</t>
        </is>
      </c>
      <c r="F11" s="2" t="inlineStr">
        <is>
          <t>No Recirc lines</t>
        </is>
      </c>
      <c r="G11" s="5" t="inlineStr">
        <is>
          <t>n/a</t>
        </is>
      </c>
      <c r="H11" t="inlineStr">
        <is>
          <t>A100673</t>
        </is>
      </c>
      <c r="I11" t="inlineStr">
        <is>
          <t>LT027</t>
        </is>
      </c>
    </row>
    <row r="12">
      <c r="B12" s="4" t="inlineStr">
        <is>
          <t>Price_BOM_L_RecircLines_6</t>
        </is>
      </c>
      <c r="C12" s="4" t="inlineStr">
        <is>
          <t>:LC:LF:LFE:</t>
        </is>
      </c>
      <c r="D12" s="2" t="inlineStr">
        <is>
          <t>X6</t>
        </is>
      </c>
      <c r="E12" s="2" t="inlineStr">
        <is>
          <t>RecirculationLines_None</t>
        </is>
      </c>
      <c r="F12" s="2" t="inlineStr">
        <is>
          <t>No Recirc lines</t>
        </is>
      </c>
      <c r="G12" s="5" t="inlineStr">
        <is>
          <t>n/a</t>
        </is>
      </c>
      <c r="H12" t="inlineStr">
        <is>
          <t>A100673</t>
        </is>
      </c>
      <c r="I12" t="inlineStr">
        <is>
          <t>LT027</t>
        </is>
      </c>
    </row>
    <row r="13">
      <c r="B13" s="4" t="inlineStr">
        <is>
          <t>Price_BOM_L_RecircLines_7</t>
        </is>
      </c>
      <c r="C13" s="4" t="inlineStr">
        <is>
          <t>:LC:LF:LFE:</t>
        </is>
      </c>
      <c r="D13" s="2" t="inlineStr">
        <is>
          <t>X8</t>
        </is>
      </c>
      <c r="E13" s="2" t="inlineStr">
        <is>
          <t>RecirculationLines_None</t>
        </is>
      </c>
      <c r="F13" s="2" t="inlineStr">
        <is>
          <t>No Recirc lines</t>
        </is>
      </c>
      <c r="G13" s="5" t="inlineStr">
        <is>
          <t>n/a</t>
        </is>
      </c>
      <c r="H13" t="inlineStr">
        <is>
          <t>A100673</t>
        </is>
      </c>
      <c r="I13" t="inlineStr">
        <is>
          <t>LT027</t>
        </is>
      </c>
    </row>
    <row r="14">
      <c r="B14" s="4" t="inlineStr">
        <is>
          <t>Price_BOM_L_RecircLines_8</t>
        </is>
      </c>
      <c r="C14" s="9" t="inlineStr">
        <is>
          <t>:LC:LCV:</t>
        </is>
      </c>
      <c r="D14" s="2" t="inlineStr">
        <is>
          <t>X0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5" t="inlineStr">
        <is>
          <t>91847438</t>
        </is>
      </c>
      <c r="H14" t="inlineStr">
        <is>
          <t>A100674</t>
        </is>
      </c>
      <c r="I14" s="4" t="inlineStr">
        <is>
          <t>LT249</t>
        </is>
      </c>
    </row>
    <row r="15">
      <c r="B15" s="4" t="inlineStr">
        <is>
          <t>Price_BOM_L_RecircLines_9</t>
        </is>
      </c>
      <c r="C15" s="87" t="inlineStr">
        <is>
          <t>:LC:LCV:LF:LFE:</t>
        </is>
      </c>
      <c r="D15" s="2" t="inlineStr">
        <is>
          <t>X3</t>
        </is>
      </c>
      <c r="E15" s="2" t="inlineStr">
        <is>
          <t>RecirculationLines_NylonTubing_BrassFittings</t>
        </is>
      </c>
      <c r="F15" s="2" t="inlineStr">
        <is>
          <t>Nylon Tubing with Brass Fittings</t>
        </is>
      </c>
      <c r="G15" s="15" t="inlineStr">
        <is>
          <t>91847438</t>
        </is>
      </c>
      <c r="H15" t="inlineStr">
        <is>
          <t>A100674</t>
        </is>
      </c>
      <c r="I15" s="4" t="inlineStr">
        <is>
          <t>LT249</t>
        </is>
      </c>
    </row>
    <row r="16">
      <c r="B16" s="4" t="inlineStr">
        <is>
          <t>Price_BOM_L_RecircLines_10</t>
        </is>
      </c>
      <c r="C16" s="87" t="inlineStr">
        <is>
          <t>:LC:LCV:LF:LFE:</t>
        </is>
      </c>
      <c r="D16" s="2" t="inlineStr">
        <is>
          <t>X4</t>
        </is>
      </c>
      <c r="E16" s="2" t="inlineStr">
        <is>
          <t>RecirculationLines_NylonTubing_BrassFittings</t>
        </is>
      </c>
      <c r="F16" s="2" t="inlineStr">
        <is>
          <t>Nylon Tubing with Brass Fittings</t>
        </is>
      </c>
      <c r="G16" s="15" t="inlineStr">
        <is>
          <t>91847438</t>
        </is>
      </c>
      <c r="H16" t="inlineStr">
        <is>
          <t>A100674</t>
        </is>
      </c>
      <c r="I16" s="4" t="inlineStr">
        <is>
          <t>LT249</t>
        </is>
      </c>
    </row>
    <row r="17">
      <c r="B17" s="4" t="inlineStr">
        <is>
          <t>Price_BOM_L_RecircLines_11</t>
        </is>
      </c>
      <c r="C17" s="87" t="inlineStr">
        <is>
          <t>:LC:LCV:LF:LFE:</t>
        </is>
      </c>
      <c r="D17" s="2" t="inlineStr">
        <is>
          <t>XA</t>
        </is>
      </c>
      <c r="E17" s="2" t="inlineStr">
        <is>
          <t>RecirculationLines_NylonTubing_BrassFittings</t>
        </is>
      </c>
      <c r="F17" s="2" t="inlineStr">
        <is>
          <t>Nylon Tubing with Brass Fittings</t>
        </is>
      </c>
      <c r="G17" s="15" t="inlineStr">
        <is>
          <t>91847438</t>
        </is>
      </c>
      <c r="H17" t="inlineStr">
        <is>
          <t>A100674</t>
        </is>
      </c>
      <c r="I17" s="4" t="inlineStr">
        <is>
          <t>LT249</t>
        </is>
      </c>
    </row>
    <row r="18">
      <c r="B18" s="4" t="inlineStr">
        <is>
          <t>Price_BOM_L_RecircLines_12</t>
        </is>
      </c>
      <c r="C18" s="87" t="inlineStr">
        <is>
          <t>:LC:LCV:LF:</t>
        </is>
      </c>
      <c r="D18" s="2" t="inlineStr">
        <is>
          <t>X5</t>
        </is>
      </c>
      <c r="E18" s="2" t="inlineStr">
        <is>
          <t>RecirculationLines_NylonTubing_BrassFittings</t>
        </is>
      </c>
      <c r="F18" s="2" t="inlineStr">
        <is>
          <t>Nylon Tubing with Brass Fittings</t>
        </is>
      </c>
      <c r="G18" s="15" t="inlineStr">
        <is>
          <t>91847438</t>
        </is>
      </c>
      <c r="H18" t="inlineStr">
        <is>
          <t>A100674</t>
        </is>
      </c>
      <c r="I18" s="4" t="inlineStr">
        <is>
          <t>LT249</t>
        </is>
      </c>
    </row>
    <row r="19">
      <c r="B19" s="4" t="inlineStr">
        <is>
          <t>Price_BOM_L_RecircLines_13</t>
        </is>
      </c>
      <c r="C19" s="87" t="inlineStr">
        <is>
          <t>:LC:LCV:LF:</t>
        </is>
      </c>
      <c r="D19" s="2" t="inlineStr">
        <is>
          <t>X6</t>
        </is>
      </c>
      <c r="E19" s="2" t="inlineStr">
        <is>
          <t>RecirculationLines_NylonTubing_BrassFittings</t>
        </is>
      </c>
      <c r="F19" s="2" t="inlineStr">
        <is>
          <t>Nylon Tubing with Brass Fittings</t>
        </is>
      </c>
      <c r="G19" s="15" t="inlineStr">
        <is>
          <t>91847438</t>
        </is>
      </c>
      <c r="H19" t="inlineStr">
        <is>
          <t>A100674</t>
        </is>
      </c>
      <c r="I19" s="4" t="inlineStr">
        <is>
          <t>LT249</t>
        </is>
      </c>
    </row>
    <row r="20">
      <c r="B20" s="4" t="inlineStr">
        <is>
          <t>Price_BOM_L_RecircLines_14</t>
        </is>
      </c>
      <c r="C20" s="87" t="inlineStr">
        <is>
          <t>:LC:LCV:LF:</t>
        </is>
      </c>
      <c r="D20" s="2" t="inlineStr">
        <is>
          <t>X8</t>
        </is>
      </c>
      <c r="E20" s="2" t="inlineStr">
        <is>
          <t>RecirculationLines_NylonTubing_BrassFittings</t>
        </is>
      </c>
      <c r="F20" s="2" t="inlineStr">
        <is>
          <t>Nylon Tubing with Brass Fittings</t>
        </is>
      </c>
      <c r="G20" s="15" t="inlineStr">
        <is>
          <t>91847438</t>
        </is>
      </c>
      <c r="H20" t="inlineStr">
        <is>
          <t>A100674</t>
        </is>
      </c>
      <c r="I20" s="4" t="inlineStr">
        <is>
          <t>LT249</t>
        </is>
      </c>
    </row>
    <row r="21">
      <c r="B21" s="4" t="inlineStr">
        <is>
          <t>Price_BOM_L_RecircLines_15</t>
        </is>
      </c>
      <c r="C21" s="9" t="inlineStr">
        <is>
          <t>:LC:LCV:</t>
        </is>
      </c>
      <c r="D21" s="2" t="inlineStr">
        <is>
          <t>X0</t>
        </is>
      </c>
      <c r="E21" s="2" t="inlineStr">
        <is>
          <t>RecirculationLines_CopperTubing_BrassFittings</t>
        </is>
      </c>
      <c r="F21" s="2" t="inlineStr">
        <is>
          <t>Copper Tubing with Brass Fittings</t>
        </is>
      </c>
      <c r="G21" s="5" t="n">
        <v>91863956</v>
      </c>
      <c r="H21" t="inlineStr">
        <is>
          <t>A100675</t>
        </is>
      </c>
      <c r="I21" s="4" t="inlineStr">
        <is>
          <t>LT249</t>
        </is>
      </c>
    </row>
    <row r="22">
      <c r="B22" s="4" t="inlineStr">
        <is>
          <t>Price_BOM_L_RecircLines_16</t>
        </is>
      </c>
      <c r="C22" s="87" t="inlineStr">
        <is>
          <t>:LC:LCV:LF:LFE:</t>
        </is>
      </c>
      <c r="D22" s="2" t="inlineStr">
        <is>
          <t>X3</t>
        </is>
      </c>
      <c r="E22" s="2" t="inlineStr">
        <is>
          <t>RecirculationLines_CopperTubing_BrassFittings</t>
        </is>
      </c>
      <c r="F22" s="2" t="inlineStr">
        <is>
          <t>Copper Tubing with Brass Fittings</t>
        </is>
      </c>
      <c r="G22" s="5" t="n">
        <v>91863956</v>
      </c>
      <c r="H22" t="inlineStr">
        <is>
          <t>A100675</t>
        </is>
      </c>
      <c r="I22" s="4" t="inlineStr">
        <is>
          <t>LT249</t>
        </is>
      </c>
    </row>
    <row r="23">
      <c r="B23" s="4" t="inlineStr">
        <is>
          <t>Price_BOM_L_RecircLines_17</t>
        </is>
      </c>
      <c r="C23" s="87" t="inlineStr">
        <is>
          <t>:LC:LCV:LF:LFE:</t>
        </is>
      </c>
      <c r="D23" s="2" t="inlineStr">
        <is>
          <t>X4</t>
        </is>
      </c>
      <c r="E23" s="2" t="inlineStr">
        <is>
          <t>RecirculationLines_CopperTubing_BrassFittings</t>
        </is>
      </c>
      <c r="F23" s="2" t="inlineStr">
        <is>
          <t>Copper Tubing with Brass Fittings</t>
        </is>
      </c>
      <c r="G23" s="5" t="n">
        <v>91863956</v>
      </c>
      <c r="H23" t="inlineStr">
        <is>
          <t>A100675</t>
        </is>
      </c>
      <c r="I23" s="4" t="inlineStr">
        <is>
          <t>LT249</t>
        </is>
      </c>
    </row>
    <row r="24">
      <c r="B24" s="4" t="inlineStr">
        <is>
          <t>Price_BOM_L_RecircLines_18</t>
        </is>
      </c>
      <c r="C24" s="87" t="inlineStr">
        <is>
          <t>:LC:LCV:LF:LFE:</t>
        </is>
      </c>
      <c r="D24" s="2" t="inlineStr">
        <is>
          <t>XA</t>
        </is>
      </c>
      <c r="E24" s="2" t="inlineStr">
        <is>
          <t>RecirculationLines_CopperTubing_BrassFittings</t>
        </is>
      </c>
      <c r="F24" s="2" t="inlineStr">
        <is>
          <t>Copper Tubing with Brass Fittings</t>
        </is>
      </c>
      <c r="G24" s="5" t="n">
        <v>91863956</v>
      </c>
      <c r="H24" t="inlineStr">
        <is>
          <t>A100675</t>
        </is>
      </c>
      <c r="I24" s="4" t="inlineStr">
        <is>
          <t>LT249</t>
        </is>
      </c>
    </row>
    <row r="25">
      <c r="B25" s="4" t="inlineStr">
        <is>
          <t>Price_BOM_L_RecircLines_19</t>
        </is>
      </c>
      <c r="C25" s="87" t="inlineStr">
        <is>
          <t>:LC:LCV:LF:</t>
        </is>
      </c>
      <c r="D25" s="2" t="inlineStr">
        <is>
          <t>X5</t>
        </is>
      </c>
      <c r="E25" s="2" t="inlineStr">
        <is>
          <t>RecirculationLines_CopperTubing_BrassFittings</t>
        </is>
      </c>
      <c r="F25" s="2" t="inlineStr">
        <is>
          <t>Copper Tubing with Brass Fittings</t>
        </is>
      </c>
      <c r="G25" s="5" t="n">
        <v>91863956</v>
      </c>
      <c r="H25" t="inlineStr">
        <is>
          <t>A100675</t>
        </is>
      </c>
      <c r="I25" s="4" t="inlineStr">
        <is>
          <t>LT249</t>
        </is>
      </c>
    </row>
    <row r="26">
      <c r="B26" s="4" t="inlineStr">
        <is>
          <t>Price_BOM_L_RecircLines_20</t>
        </is>
      </c>
      <c r="C26" s="87" t="inlineStr">
        <is>
          <t>:LC:LCV:LF:</t>
        </is>
      </c>
      <c r="D26" s="2" t="inlineStr">
        <is>
          <t>X6</t>
        </is>
      </c>
      <c r="E26" s="2" t="inlineStr">
        <is>
          <t>RecirculationLines_CopperTubing_BrassFittings</t>
        </is>
      </c>
      <c r="F26" s="2" t="inlineStr">
        <is>
          <t>Copper Tubing with Brass Fittings</t>
        </is>
      </c>
      <c r="G26" s="5" t="n">
        <v>91863956</v>
      </c>
      <c r="H26" t="inlineStr">
        <is>
          <t>A100675</t>
        </is>
      </c>
      <c r="I26" s="4" t="inlineStr">
        <is>
          <t>LT249</t>
        </is>
      </c>
    </row>
    <row r="27">
      <c r="B27" s="4" t="inlineStr">
        <is>
          <t>Price_BOM_L_RecircLines_21</t>
        </is>
      </c>
      <c r="C27" s="87" t="inlineStr">
        <is>
          <t>:LC:LCV:LF:</t>
        </is>
      </c>
      <c r="D27" s="2" t="inlineStr">
        <is>
          <t>X8</t>
        </is>
      </c>
      <c r="E27" s="2" t="inlineStr">
        <is>
          <t>RecirculationLines_CopperTubing_BrassFittings</t>
        </is>
      </c>
      <c r="F27" s="2" t="inlineStr">
        <is>
          <t>Copper Tubing with Brass Fittings</t>
        </is>
      </c>
      <c r="G27" s="5" t="n">
        <v>91863956</v>
      </c>
      <c r="H27" t="inlineStr">
        <is>
          <t>A100675</t>
        </is>
      </c>
      <c r="I27" s="4" t="inlineStr">
        <is>
          <t>LT249</t>
        </is>
      </c>
    </row>
    <row r="28">
      <c r="B28" s="4" t="inlineStr">
        <is>
          <t>Price_BOM_L_RecircLines_22</t>
        </is>
      </c>
      <c r="C28" s="9" t="inlineStr">
        <is>
          <t>:LC:LCV:</t>
        </is>
      </c>
      <c r="D28" s="2" t="inlineStr">
        <is>
          <t>X0</t>
        </is>
      </c>
      <c r="E28" s="2" t="inlineStr">
        <is>
          <t>RecirculationLines_SSTubing_SSFittings</t>
        </is>
      </c>
      <c r="F28" s="2" t="inlineStr">
        <is>
          <t>Stainless Steel Tubing and Fittings</t>
        </is>
      </c>
      <c r="G28" s="17" t="inlineStr">
        <is>
          <t>91864817</t>
        </is>
      </c>
      <c r="H28" t="inlineStr">
        <is>
          <t>A100676</t>
        </is>
      </c>
      <c r="I28" s="4" t="inlineStr">
        <is>
          <t>LT249</t>
        </is>
      </c>
    </row>
    <row r="29">
      <c r="B29" s="4" t="inlineStr">
        <is>
          <t>Price_BOM_L_RecircLines_23</t>
        </is>
      </c>
      <c r="C29" s="87" t="inlineStr">
        <is>
          <t>:LC:LCV:LF:LFE:</t>
        </is>
      </c>
      <c r="D29" s="2" t="inlineStr">
        <is>
          <t>X3</t>
        </is>
      </c>
      <c r="E29" s="2" t="inlineStr">
        <is>
          <t>RecirculationLines_SSTubing_SSFittings</t>
        </is>
      </c>
      <c r="F29" s="2" t="inlineStr">
        <is>
          <t>Stainless Steel Tubing and Fittings</t>
        </is>
      </c>
      <c r="G29" s="17" t="inlineStr">
        <is>
          <t>91864817</t>
        </is>
      </c>
      <c r="H29" t="inlineStr">
        <is>
          <t>A100676</t>
        </is>
      </c>
      <c r="I29" s="4" t="inlineStr">
        <is>
          <t>LT249</t>
        </is>
      </c>
    </row>
    <row r="30">
      <c r="B30" s="4" t="inlineStr">
        <is>
          <t>Price_BOM_L_RecircLines_24</t>
        </is>
      </c>
      <c r="C30" s="87" t="inlineStr">
        <is>
          <t>:LC:LCV:LF:LFE:</t>
        </is>
      </c>
      <c r="D30" s="2" t="inlineStr">
        <is>
          <t>X4</t>
        </is>
      </c>
      <c r="E30" s="2" t="inlineStr">
        <is>
          <t>RecirculationLines_SSTubing_SSFittings</t>
        </is>
      </c>
      <c r="F30" s="2" t="inlineStr">
        <is>
          <t>Stainless Steel Tubing and Fittings</t>
        </is>
      </c>
      <c r="G30" s="17" t="inlineStr">
        <is>
          <t>91864817</t>
        </is>
      </c>
      <c r="H30" t="inlineStr">
        <is>
          <t>A100676</t>
        </is>
      </c>
      <c r="I30" s="4" t="inlineStr">
        <is>
          <t>LT249</t>
        </is>
      </c>
    </row>
    <row r="31">
      <c r="B31" s="4" t="inlineStr">
        <is>
          <t>Price_BOM_L_RecircLines_25</t>
        </is>
      </c>
      <c r="C31" s="87" t="inlineStr">
        <is>
          <t>:LC:LCV:LF:LFE:</t>
        </is>
      </c>
      <c r="D31" s="2" t="inlineStr">
        <is>
          <t>XA</t>
        </is>
      </c>
      <c r="E31" s="2" t="inlineStr">
        <is>
          <t>RecirculationLines_SSTubing_SSFittings</t>
        </is>
      </c>
      <c r="F31" s="2" t="inlineStr">
        <is>
          <t>Stainless Steel Tubing and Fittings</t>
        </is>
      </c>
      <c r="G31" s="17" t="inlineStr">
        <is>
          <t>91864817</t>
        </is>
      </c>
      <c r="H31" t="inlineStr">
        <is>
          <t>A100676</t>
        </is>
      </c>
      <c r="I31" s="4" t="inlineStr">
        <is>
          <t>LT249</t>
        </is>
      </c>
    </row>
    <row r="32">
      <c r="B32" s="4" t="inlineStr">
        <is>
          <t>Price_BOM_L_RecircLines_26</t>
        </is>
      </c>
      <c r="C32" s="87" t="inlineStr">
        <is>
          <t>:LC:LCV:LF:</t>
        </is>
      </c>
      <c r="D32" s="2" t="inlineStr">
        <is>
          <t>X5</t>
        </is>
      </c>
      <c r="E32" s="2" t="inlineStr">
        <is>
          <t>RecirculationLines_SSTubing_SSFittings</t>
        </is>
      </c>
      <c r="F32" s="2" t="inlineStr">
        <is>
          <t>Stainless Steel Tubing and Fittings</t>
        </is>
      </c>
      <c r="G32" s="17" t="inlineStr">
        <is>
          <t>91864817</t>
        </is>
      </c>
      <c r="H32" t="inlineStr">
        <is>
          <t>A100676</t>
        </is>
      </c>
      <c r="I32" s="4" t="inlineStr">
        <is>
          <t>LT249</t>
        </is>
      </c>
    </row>
    <row r="33">
      <c r="B33" s="4" t="inlineStr">
        <is>
          <t>Price_BOM_L_RecircLines_27</t>
        </is>
      </c>
      <c r="C33" s="87" t="inlineStr">
        <is>
          <t>:LC:LCV:LF:</t>
        </is>
      </c>
      <c r="D33" s="2" t="inlineStr">
        <is>
          <t>X6</t>
        </is>
      </c>
      <c r="E33" s="2" t="inlineStr">
        <is>
          <t>RecirculationLines_SSTubing_SSFittings</t>
        </is>
      </c>
      <c r="F33" s="2" t="inlineStr">
        <is>
          <t>Stainless Steel Tubing and Fittings</t>
        </is>
      </c>
      <c r="G33" s="17" t="inlineStr">
        <is>
          <t>91864817</t>
        </is>
      </c>
      <c r="H33" t="inlineStr">
        <is>
          <t>A100676</t>
        </is>
      </c>
      <c r="I33" s="4" t="inlineStr">
        <is>
          <t>LT249</t>
        </is>
      </c>
    </row>
    <row r="34">
      <c r="B34" s="4" t="inlineStr">
        <is>
          <t>Price_BOM_L_RecircLines_28</t>
        </is>
      </c>
      <c r="C34" s="87" t="inlineStr">
        <is>
          <t>:LC:LCV:LF:</t>
        </is>
      </c>
      <c r="D34" s="2" t="inlineStr">
        <is>
          <t>X8</t>
        </is>
      </c>
      <c r="E34" s="2" t="inlineStr">
        <is>
          <t>RecirculationLines_SSTubing_SSFittings</t>
        </is>
      </c>
      <c r="F34" s="2" t="inlineStr">
        <is>
          <t>Stainless Steel Tubing and Fittings</t>
        </is>
      </c>
      <c r="G34" s="17" t="inlineStr">
        <is>
          <t>91864817</t>
        </is>
      </c>
      <c r="H34" t="inlineStr">
        <is>
          <t>A100676</t>
        </is>
      </c>
      <c r="I34" s="4" t="inlineStr">
        <is>
          <t>LT249</t>
        </is>
      </c>
    </row>
    <row r="35">
      <c r="A35" s="78" t="inlineStr">
        <is>
          <t>[END]</t>
        </is>
      </c>
    </row>
    <row r="71">
      <c r="D71" s="2" t="n"/>
      <c r="E71" s="2" t="n"/>
      <c r="F71" s="2" t="n"/>
    </row>
    <row r="72">
      <c r="D72" s="2" t="n"/>
      <c r="E72" s="2" t="n"/>
      <c r="F72" s="2" t="n"/>
    </row>
    <row r="73">
      <c r="D73" s="2" t="n"/>
      <c r="E73" s="2" t="n"/>
      <c r="F73" s="2" t="n"/>
    </row>
    <row r="74">
      <c r="D74" s="2" t="n"/>
      <c r="E74" s="2" t="n"/>
      <c r="F74" s="2" t="n"/>
    </row>
    <row r="75">
      <c r="D75" s="2" t="n"/>
      <c r="E75" s="2" t="n"/>
      <c r="F75" s="2" t="n"/>
    </row>
    <row r="76">
      <c r="D76" s="2" t="n"/>
      <c r="E76" s="2" t="n"/>
      <c r="F76" s="2" t="n"/>
    </row>
    <row r="77">
      <c r="D77" s="2" t="n"/>
      <c r="E77" s="2" t="n"/>
      <c r="F77" s="2" t="n"/>
    </row>
    <row r="78">
      <c r="D78" s="2" t="n"/>
      <c r="E78" s="2" t="n"/>
      <c r="F78" s="2" t="n"/>
    </row>
    <row r="79">
      <c r="D79" s="2" t="n"/>
      <c r="E79" s="2" t="n"/>
      <c r="F79" s="2" t="n"/>
    </row>
    <row r="80">
      <c r="D80" s="2" t="n"/>
      <c r="E80" s="2" t="n"/>
      <c r="F80" s="2" t="n"/>
    </row>
    <row r="81">
      <c r="D81" s="2" t="n"/>
      <c r="E81" s="2" t="n"/>
      <c r="F81" s="2" t="n"/>
    </row>
    <row r="82">
      <c r="D82" s="2" t="n"/>
      <c r="E82" s="2" t="n"/>
      <c r="F82" s="2" t="n"/>
    </row>
    <row r="83">
      <c r="D83" s="2" t="n"/>
      <c r="E83" s="2" t="n"/>
      <c r="F83" s="2" t="n"/>
    </row>
    <row r="84">
      <c r="D84" s="2" t="n"/>
      <c r="E84" s="2" t="n"/>
      <c r="F84" s="2" t="n"/>
    </row>
    <row r="85">
      <c r="D85" s="2" t="n"/>
      <c r="E85" s="2" t="n"/>
      <c r="F85" s="2" t="n"/>
    </row>
    <row r="86">
      <c r="D86" s="2" t="n"/>
      <c r="E86" s="2" t="n"/>
      <c r="F86" s="2" t="n"/>
    </row>
    <row r="87">
      <c r="D87" s="2" t="n"/>
      <c r="E87" s="2" t="n"/>
      <c r="F87" s="2" t="n"/>
    </row>
    <row r="88">
      <c r="D88" s="2" t="n"/>
      <c r="E88" s="2" t="n"/>
      <c r="F88" s="2" t="n"/>
    </row>
    <row r="89">
      <c r="D89" s="2" t="n"/>
      <c r="E89" s="2" t="n"/>
      <c r="F89" s="2" t="n"/>
    </row>
    <row r="90">
      <c r="D90" s="2" t="n"/>
      <c r="E90" s="2" t="n"/>
      <c r="F90" s="2" t="n"/>
    </row>
    <row r="91">
      <c r="D91" s="2" t="n"/>
      <c r="E91" s="2" t="n"/>
      <c r="F91" s="2" t="n"/>
    </row>
    <row r="92">
      <c r="D92" s="2" t="n"/>
      <c r="E92" s="2" t="n"/>
      <c r="F92" s="2" t="n"/>
    </row>
    <row r="93">
      <c r="D93" s="2" t="n"/>
      <c r="E93" s="2" t="n"/>
      <c r="F93" s="2" t="n"/>
    </row>
    <row r="94">
      <c r="D94" s="2" t="n"/>
      <c r="E94" s="2" t="n"/>
      <c r="F94" s="2" t="n"/>
    </row>
    <row r="95">
      <c r="D95" s="2" t="n"/>
      <c r="E95" s="2" t="n"/>
      <c r="F95" s="2" t="n"/>
    </row>
    <row r="96">
      <c r="D96" s="2" t="n"/>
      <c r="E96" s="2" t="n"/>
      <c r="F96" s="2" t="n"/>
    </row>
    <row r="97">
      <c r="D97" s="2" t="n"/>
      <c r="E97" s="2" t="n"/>
      <c r="F97" s="2" t="n"/>
    </row>
    <row r="98">
      <c r="D98" s="2" t="n"/>
      <c r="E98" s="2" t="n"/>
      <c r="F98" s="2" t="n"/>
    </row>
    <row r="99">
      <c r="D99" s="2" t="n"/>
      <c r="E99" s="2" t="n"/>
      <c r="F99" s="2" t="n"/>
    </row>
    <row r="100">
      <c r="D100" s="2" t="n"/>
      <c r="E100" s="2" t="n"/>
      <c r="F100" s="2" t="n"/>
    </row>
    <row r="101">
      <c r="D101" s="2" t="n"/>
      <c r="E101" s="2" t="n"/>
      <c r="F101" s="2" t="n"/>
    </row>
    <row r="102">
      <c r="D102" s="2" t="n"/>
      <c r="E102" s="2" t="n"/>
      <c r="F102" s="2" t="n"/>
    </row>
    <row r="103">
      <c r="D103" s="2" t="n"/>
      <c r="E103" s="2" t="n"/>
      <c r="F103" s="2" t="n"/>
    </row>
    <row r="104">
      <c r="D104" s="2" t="n"/>
      <c r="E104" s="2" t="n"/>
      <c r="F104" s="2" t="n"/>
    </row>
    <row r="105">
      <c r="D105" s="2" t="n"/>
      <c r="E105" s="2" t="n"/>
      <c r="F105" s="2" t="n"/>
    </row>
    <row r="106">
      <c r="D106" s="2" t="n"/>
      <c r="E106" s="2" t="n"/>
      <c r="F106" s="2" t="n"/>
    </row>
    <row r="107">
      <c r="D107" s="2" t="n"/>
      <c r="E107" s="2" t="n"/>
      <c r="F107" s="2" t="n"/>
    </row>
    <row r="108">
      <c r="D108" s="2" t="n"/>
      <c r="E108" s="2" t="n"/>
      <c r="F108" s="2" t="n"/>
    </row>
    <row r="109">
      <c r="D109" s="2" t="n"/>
      <c r="E109" s="2" t="n"/>
      <c r="F109" s="2" t="n"/>
    </row>
    <row r="110">
      <c r="D110" s="2" t="n"/>
      <c r="E110" s="2" t="n"/>
      <c r="F110" s="2" t="n"/>
    </row>
    <row r="111">
      <c r="D111" s="2" t="n"/>
      <c r="E111" s="2" t="n"/>
      <c r="F111" s="2" t="n"/>
    </row>
    <row r="112">
      <c r="D112" s="2" t="n"/>
      <c r="E112" s="2" t="n"/>
      <c r="F112" s="2" t="n"/>
    </row>
    <row r="113">
      <c r="D113" s="2" t="n"/>
      <c r="E113" s="2" t="n"/>
      <c r="F113" s="2" t="n"/>
    </row>
    <row r="114">
      <c r="D114" s="2" t="n"/>
      <c r="E114" s="2" t="n"/>
      <c r="F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A361"/>
  <sheetViews>
    <sheetView workbookViewId="0">
      <pane ySplit="6" topLeftCell="A7" activePane="bottomLeft" state="frozen"/>
      <selection pane="bottomLeft" activeCell="C362" sqref="C362"/>
    </sheetView>
  </sheetViews>
  <sheetFormatPr baseColWidth="8" defaultRowHeight="13.15" outlineLevelRow="1"/>
  <cols>
    <col width="25.7109375" bestFit="1" customWidth="1" style="22" min="1" max="1"/>
    <col width="34.28515625" customWidth="1" min="2" max="2"/>
    <col width="84.140625" customWidth="1" min="3" max="3"/>
    <col width="33.28515625" customWidth="1" min="4" max="4"/>
    <col width="6.28515625" bestFit="1" customWidth="1" min="5" max="5"/>
    <col width="13" customWidth="1" min="6" max="6"/>
    <col width="12.5703125" bestFit="1" customWidth="1" min="7" max="7"/>
    <col width="49" bestFit="1" customWidth="1" min="8" max="8"/>
    <col width="9" bestFit="1" customWidth="1" min="9" max="9"/>
    <col width="10.140625" bestFit="1" customWidth="1" min="12" max="12"/>
    <col width="34.85546875" customWidth="1" min="13" max="13"/>
    <col width="19.140625" bestFit="1" customWidth="1" min="14" max="14"/>
    <col width="15.140625" bestFit="1" customWidth="1" min="15" max="15"/>
    <col width="13.85546875" bestFit="1" customWidth="1" min="18" max="18"/>
  </cols>
  <sheetData>
    <row r="1" ht="13.9" customFormat="1" customHeight="1" s="30" thickBot="1">
      <c r="A1" s="72" t="inlineStr">
        <is>
          <t>Export Set-up</t>
        </is>
      </c>
      <c r="B1" s="89" t="inlineStr">
        <is>
          <t>C:\PSDexports\LCV-StandElbowExport.xml</t>
        </is>
      </c>
      <c r="C1" s="73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Z1" s="30" t="inlineStr">
        <is>
          <t>PSD v1.2</t>
        </is>
      </c>
      <c r="AA1" s="30" t="inlineStr">
        <is>
          <t>PSD v1.1</t>
        </is>
      </c>
    </row>
    <row r="2" outlineLevel="1" ht="13.9" customHeight="1" thickTop="1">
      <c r="A2" s="74" t="inlineStr">
        <is>
          <t>Price_BOM_L_ElbowStand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Stand</t>
        </is>
      </c>
      <c r="E2" s="20" t="n"/>
      <c r="F2" s="20" t="inlineStr">
        <is>
          <t>SuctionConnection</t>
        </is>
      </c>
      <c r="G2" s="20" t="n"/>
      <c r="H2" s="20" t="inlineStr">
        <is>
          <t>Coating</t>
        </is>
      </c>
      <c r="I2" s="20" t="inlineStr">
        <is>
          <t>BOM</t>
        </is>
      </c>
      <c r="J2" s="20" t="inlineStr">
        <is>
          <t>PriceID</t>
        </is>
      </c>
      <c r="K2" s="20" t="n"/>
      <c r="L2" s="20" t="n"/>
      <c r="M2" s="20" t="n"/>
      <c r="N2" s="20" t="n"/>
      <c r="O2" s="20" t="n"/>
      <c r="P2" s="20" t="inlineStr">
        <is>
          <t>LeadtimeID</t>
        </is>
      </c>
      <c r="Q2" s="20" t="n"/>
      <c r="R2" s="20" t="inlineStr">
        <is>
          <t>Weight</t>
        </is>
      </c>
    </row>
    <row r="3" outlineLevel="1">
      <c r="A3" s="74" t="inlineStr">
        <is>
          <t>Baseplates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n"/>
      <c r="F4" s="76" t="inlineStr">
        <is>
          <t>text</t>
        </is>
      </c>
      <c r="G4" s="76" t="n"/>
      <c r="H4" s="76" t="inlineStr">
        <is>
          <t>text</t>
        </is>
      </c>
      <c r="I4" s="76" t="inlineStr">
        <is>
          <t>text</t>
        </is>
      </c>
      <c r="J4" s="76" t="inlineStr">
        <is>
          <t>pointer</t>
        </is>
      </c>
      <c r="K4" s="76" t="n"/>
      <c r="L4" s="76" t="n"/>
      <c r="M4" s="76" t="n"/>
      <c r="N4" s="76" t="n"/>
      <c r="O4" s="76" t="n"/>
      <c r="P4" s="76" t="inlineStr">
        <is>
          <t>pointer-merge</t>
        </is>
      </c>
      <c r="Q4" s="76" t="n"/>
      <c r="R4" s="76" t="inlineStr">
        <is>
          <t>double</t>
        </is>
      </c>
      <c r="S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</row>
    <row r="6" ht="13.9" customHeight="1" thickTop="1">
      <c r="B6" s="7" t="inlineStr">
        <is>
          <t>ID</t>
        </is>
      </c>
      <c r="C6" s="7" t="inlineStr">
        <is>
          <t>Model</t>
        </is>
      </c>
      <c r="D6" s="7" t="inlineStr">
        <is>
          <t>OptionID</t>
        </is>
      </c>
      <c r="E6" s="35" t="inlineStr">
        <is>
          <t>Stand</t>
        </is>
      </c>
      <c r="F6" s="7" t="inlineStr">
        <is>
          <t>Suction Connection</t>
        </is>
      </c>
      <c r="G6" s="35" t="inlineStr">
        <is>
          <t>Elbow</t>
        </is>
      </c>
      <c r="H6" s="7" t="inlineStr">
        <is>
          <t>Coating</t>
        </is>
      </c>
      <c r="I6" s="7" t="inlineStr">
        <is>
          <t>boms</t>
        </is>
      </c>
      <c r="J6" s="35" t="inlineStr">
        <is>
          <t>Price ID</t>
        </is>
      </c>
      <c r="K6" s="35" t="inlineStr">
        <is>
          <t>Not the Price</t>
        </is>
      </c>
      <c r="L6" s="35" t="inlineStr">
        <is>
          <t>Not the PriceType</t>
        </is>
      </c>
      <c r="M6" s="35" t="inlineStr">
        <is>
          <t>Price Description</t>
        </is>
      </c>
      <c r="N6" s="35" t="inlineStr">
        <is>
          <t>Price: Cost Formula</t>
        </is>
      </c>
      <c r="O6" s="35" t="inlineStr">
        <is>
          <t>Price Comment</t>
        </is>
      </c>
      <c r="P6" s="7" t="inlineStr">
        <is>
          <t>LeadtimeID</t>
        </is>
      </c>
      <c r="Q6" s="35" t="inlineStr">
        <is>
          <t>Days</t>
        </is>
      </c>
      <c r="R6" s="7" t="inlineStr">
        <is>
          <t>Weight (lbs)</t>
        </is>
      </c>
    </row>
    <row r="7">
      <c r="A7" s="78" t="inlineStr">
        <is>
          <t>[START]</t>
        </is>
      </c>
      <c r="B7" s="4" t="inlineStr">
        <is>
          <t>Price_BOM_L_ElbowStand_001</t>
        </is>
      </c>
      <c r="C7" t="inlineStr">
        <is>
          <t>:10707-LCV:</t>
        </is>
      </c>
      <c r="D7" t="inlineStr">
        <is>
          <t>PumpStand_CI</t>
        </is>
      </c>
      <c r="E7" s="4" t="inlineStr">
        <is>
          <t>F1</t>
        </is>
      </c>
      <c r="F7" s="80" t="inlineStr">
        <is>
          <t>none</t>
        </is>
      </c>
      <c r="G7" t="inlineStr">
        <is>
          <t>none</t>
        </is>
      </c>
      <c r="H7" t="inlineStr">
        <is>
          <t>Coating_Standard</t>
        </is>
      </c>
      <c r="I7" t="inlineStr">
        <is>
          <t>RTF</t>
        </is>
      </c>
      <c r="J7" t="inlineStr">
        <is>
          <t>A100702</t>
        </is>
      </c>
      <c r="K7" t="n">
        <v>1050</v>
      </c>
      <c r="L7" t="inlineStr">
        <is>
          <t>Priced</t>
        </is>
      </c>
      <c r="M7" t="inlineStr">
        <is>
          <t>Price Adder for LCV F1 stand with no elbow</t>
        </is>
      </c>
      <c r="P7" t="inlineStr">
        <is>
          <t>LT193</t>
        </is>
      </c>
      <c r="Q7" t="n">
        <v>42</v>
      </c>
      <c r="R7" t="n">
        <v>62</v>
      </c>
    </row>
    <row r="8">
      <c r="B8" s="4" t="inlineStr">
        <is>
          <t>Price_BOM_L_ElbowStand_002</t>
        </is>
      </c>
      <c r="C8" t="inlineStr">
        <is>
          <t>:10707-LCV:</t>
        </is>
      </c>
      <c r="D8" t="inlineStr">
        <is>
          <t>PumpStand_CI</t>
        </is>
      </c>
      <c r="E8" s="4" t="inlineStr">
        <is>
          <t>F1</t>
        </is>
      </c>
      <c r="F8" s="80" t="inlineStr">
        <is>
          <t>2 LR</t>
        </is>
      </c>
      <c r="G8" s="4" t="inlineStr">
        <is>
          <t>2" x 2" LR</t>
        </is>
      </c>
      <c r="H8" t="inlineStr">
        <is>
          <t>Coating_Standard</t>
        </is>
      </c>
      <c r="I8" t="n">
        <v>91866564</v>
      </c>
      <c r="J8" t="inlineStr">
        <is>
          <t>A100678</t>
        </is>
      </c>
      <c r="K8" t="n">
        <v>1150</v>
      </c>
      <c r="L8" t="inlineStr">
        <is>
          <t>Priced</t>
        </is>
      </c>
      <c r="M8" t="inlineStr">
        <is>
          <t>Price Adder for LCV F1 stand with 2" x 2" LR</t>
        </is>
      </c>
      <c r="P8" t="inlineStr">
        <is>
          <t>LT193</t>
        </is>
      </c>
      <c r="Q8" t="n">
        <v>42</v>
      </c>
      <c r="R8" t="n">
        <v>78</v>
      </c>
    </row>
    <row r="9">
      <c r="B9" s="4" t="inlineStr">
        <is>
          <t>Price_BOM_L_ElbowStand_003</t>
        </is>
      </c>
      <c r="C9" t="inlineStr">
        <is>
          <t>:10707-LCV:</t>
        </is>
      </c>
      <c r="D9" t="inlineStr">
        <is>
          <t>PumpStand_CI</t>
        </is>
      </c>
      <c r="E9" s="4" t="inlineStr">
        <is>
          <t>F1</t>
        </is>
      </c>
      <c r="F9" s="80" t="n">
        <v>3</v>
      </c>
      <c r="G9" s="4" t="inlineStr">
        <is>
          <t>3" x 2"</t>
        </is>
      </c>
      <c r="H9" t="inlineStr">
        <is>
          <t>Coating_Standard</t>
        </is>
      </c>
      <c r="I9" t="inlineStr">
        <is>
          <t>RTF</t>
        </is>
      </c>
      <c r="J9" t="inlineStr">
        <is>
          <t>A100680</t>
        </is>
      </c>
      <c r="K9" t="n">
        <v>1519</v>
      </c>
      <c r="L9" t="inlineStr">
        <is>
          <t>Priced</t>
        </is>
      </c>
      <c r="M9" t="inlineStr">
        <is>
          <t>Price Adder for LCV F1 stand with 3" x 2"</t>
        </is>
      </c>
      <c r="P9" t="inlineStr">
        <is>
          <t>LT193</t>
        </is>
      </c>
      <c r="Q9" t="n">
        <v>42</v>
      </c>
      <c r="R9" t="n">
        <v>82</v>
      </c>
    </row>
    <row r="10">
      <c r="B10" s="4" t="inlineStr">
        <is>
          <t>Price_BOM_L_ElbowStand_004</t>
        </is>
      </c>
      <c r="C10" t="inlineStr">
        <is>
          <t>:12501-LCV:12507-LCV:12709-LCV:</t>
        </is>
      </c>
      <c r="D10" t="inlineStr">
        <is>
          <t>PumpStand_CI</t>
        </is>
      </c>
      <c r="E10" s="4" t="inlineStr">
        <is>
          <t>F1</t>
        </is>
      </c>
      <c r="F10" s="80" t="inlineStr">
        <is>
          <t>none</t>
        </is>
      </c>
      <c r="G10" t="inlineStr">
        <is>
          <t>none</t>
        </is>
      </c>
      <c r="H10" t="inlineStr">
        <is>
          <t>Coating_Standard</t>
        </is>
      </c>
      <c r="I10" t="inlineStr">
        <is>
          <t>RTF</t>
        </is>
      </c>
      <c r="J10" t="inlineStr">
        <is>
          <t>A100702</t>
        </is>
      </c>
      <c r="K10" t="n">
        <v>1050</v>
      </c>
      <c r="L10" t="inlineStr">
        <is>
          <t>Priced</t>
        </is>
      </c>
      <c r="M10" t="inlineStr">
        <is>
          <t>Price Adder for LCV F1 stand with no elbow</t>
        </is>
      </c>
      <c r="P10" t="inlineStr">
        <is>
          <t>LT193</t>
        </is>
      </c>
      <c r="Q10" t="n">
        <v>42</v>
      </c>
      <c r="R10" t="n">
        <v>62</v>
      </c>
    </row>
    <row r="11">
      <c r="B11" s="4" t="inlineStr">
        <is>
          <t>Price_BOM_L_ElbowStand_005</t>
        </is>
      </c>
      <c r="C11" t="inlineStr">
        <is>
          <t>:12501-LCV:12507-LCV:12709-LCV:</t>
        </is>
      </c>
      <c r="D11" t="inlineStr">
        <is>
          <t>PumpStand_CI</t>
        </is>
      </c>
      <c r="E11" s="4" t="inlineStr">
        <is>
          <t>F1</t>
        </is>
      </c>
      <c r="F11" s="80" t="inlineStr">
        <is>
          <t>2 LR</t>
        </is>
      </c>
      <c r="G11" s="4" t="inlineStr">
        <is>
          <t>2" x 2" LR</t>
        </is>
      </c>
      <c r="H11" t="inlineStr">
        <is>
          <t>Coating_Standard</t>
        </is>
      </c>
      <c r="I11" t="n">
        <v>91864894</v>
      </c>
      <c r="J11" t="inlineStr">
        <is>
          <t>A100678</t>
        </is>
      </c>
      <c r="K11" t="n">
        <v>1150</v>
      </c>
      <c r="L11" t="inlineStr">
        <is>
          <t>Priced</t>
        </is>
      </c>
      <c r="M11" t="inlineStr">
        <is>
          <t>Price Adder for LCV F1 stand with 2" x 2" LR</t>
        </is>
      </c>
      <c r="P11" t="inlineStr">
        <is>
          <t>LT193</t>
        </is>
      </c>
      <c r="Q11" t="n">
        <v>42</v>
      </c>
      <c r="R11" t="n">
        <v>78</v>
      </c>
    </row>
    <row r="12">
      <c r="B12" s="4" t="inlineStr">
        <is>
          <t>Price_BOM_L_ElbowStand_006</t>
        </is>
      </c>
      <c r="C12" t="inlineStr">
        <is>
          <t>:12501-LCV:12507-LCV:12709-LCV:</t>
        </is>
      </c>
      <c r="D12" t="inlineStr">
        <is>
          <t>PumpStand_CI</t>
        </is>
      </c>
      <c r="E12" s="4" t="inlineStr">
        <is>
          <t>F1</t>
        </is>
      </c>
      <c r="F12" s="80" t="n">
        <v>3</v>
      </c>
      <c r="G12" s="4" t="inlineStr">
        <is>
          <t>3" x 2"</t>
        </is>
      </c>
      <c r="H12" t="inlineStr">
        <is>
          <t>Coating_Standard</t>
        </is>
      </c>
      <c r="I12" s="4" t="inlineStr">
        <is>
          <t>RTF</t>
        </is>
      </c>
      <c r="J12" t="inlineStr">
        <is>
          <t>A100680</t>
        </is>
      </c>
      <c r="K12" t="n">
        <v>1519</v>
      </c>
      <c r="L12" t="inlineStr">
        <is>
          <t>Priced</t>
        </is>
      </c>
      <c r="M12" t="inlineStr">
        <is>
          <t>Price Adder for LCV F1 stand with 3" x 2"</t>
        </is>
      </c>
      <c r="P12" t="inlineStr">
        <is>
          <t>LT193</t>
        </is>
      </c>
      <c r="Q12" t="n">
        <v>42</v>
      </c>
      <c r="R12" t="n">
        <v>82</v>
      </c>
    </row>
    <row r="13">
      <c r="B13" s="4" t="inlineStr">
        <is>
          <t>Price_BOM_L_ElbowStand_007</t>
        </is>
      </c>
      <c r="C13" t="inlineStr">
        <is>
          <t>:15509-LCV:15705-LCV:15951-LCV:15955-LCV:15959-LCV:</t>
        </is>
      </c>
      <c r="D13" t="inlineStr">
        <is>
          <t>PumpStand_CI</t>
        </is>
      </c>
      <c r="E13" s="4" t="inlineStr">
        <is>
          <t>F1</t>
        </is>
      </c>
      <c r="F13" s="80" t="inlineStr">
        <is>
          <t>none</t>
        </is>
      </c>
      <c r="G13" t="inlineStr">
        <is>
          <t>none</t>
        </is>
      </c>
      <c r="H13" t="inlineStr">
        <is>
          <t>Coating_Standard</t>
        </is>
      </c>
      <c r="I13" t="n">
        <v>91867075</v>
      </c>
      <c r="J13" t="inlineStr">
        <is>
          <t>A100702</t>
        </is>
      </c>
      <c r="K13" t="n">
        <v>1050</v>
      </c>
      <c r="L13" t="inlineStr">
        <is>
          <t>Priced</t>
        </is>
      </c>
      <c r="M13" t="inlineStr">
        <is>
          <t>Price Adder for LCV F1 stand with no elbow</t>
        </is>
      </c>
      <c r="P13" t="inlineStr">
        <is>
          <t>LT193</t>
        </is>
      </c>
      <c r="Q13" t="n">
        <v>42</v>
      </c>
      <c r="R13" t="n">
        <v>62</v>
      </c>
    </row>
    <row r="14">
      <c r="B14" s="4" t="inlineStr">
        <is>
          <t>Price_BOM_L_ElbowStand_008</t>
        </is>
      </c>
      <c r="C14" t="inlineStr">
        <is>
          <t>:15509-LCV:15705-LCV:15951-LCV:15955-LCV:15959-LCV:</t>
        </is>
      </c>
      <c r="D14" t="inlineStr">
        <is>
          <t>PumpStand_CI</t>
        </is>
      </c>
      <c r="E14" s="4" t="inlineStr">
        <is>
          <t>F1</t>
        </is>
      </c>
      <c r="F14" s="80" t="inlineStr">
        <is>
          <t>2 LR</t>
        </is>
      </c>
      <c r="G14" s="4" t="inlineStr">
        <is>
          <t>2" x 2" LR</t>
        </is>
      </c>
      <c r="H14" t="inlineStr">
        <is>
          <t>Coating_Standard</t>
        </is>
      </c>
      <c r="I14" t="n">
        <v>91864894</v>
      </c>
      <c r="J14" t="inlineStr">
        <is>
          <t>A100678</t>
        </is>
      </c>
      <c r="K14" t="n">
        <v>1150</v>
      </c>
      <c r="L14" t="inlineStr">
        <is>
          <t>Priced</t>
        </is>
      </c>
      <c r="M14" t="inlineStr">
        <is>
          <t>Price Adder for LCV F1 stand with 2" x 2" LR</t>
        </is>
      </c>
      <c r="P14" t="inlineStr">
        <is>
          <t>LT193</t>
        </is>
      </c>
      <c r="Q14" t="n">
        <v>42</v>
      </c>
      <c r="R14" t="n">
        <v>78</v>
      </c>
    </row>
    <row r="15">
      <c r="B15" s="4" t="inlineStr">
        <is>
          <t>Price_BOM_L_ElbowStand_009</t>
        </is>
      </c>
      <c r="C15" t="inlineStr">
        <is>
          <t>:15509-LCV:15705-LCV:15951-LCV:15955-LCV:15959-LCV:</t>
        </is>
      </c>
      <c r="D15" t="inlineStr">
        <is>
          <t>PumpStand_CI</t>
        </is>
      </c>
      <c r="E15" s="4" t="inlineStr">
        <is>
          <t>F1</t>
        </is>
      </c>
      <c r="F15" s="80" t="n">
        <v>3</v>
      </c>
      <c r="G15" s="4" t="inlineStr">
        <is>
          <t>3" x 2"</t>
        </is>
      </c>
      <c r="H15" t="inlineStr">
        <is>
          <t>Coating_Standard</t>
        </is>
      </c>
      <c r="I15" s="4" t="inlineStr">
        <is>
          <t>RTF</t>
        </is>
      </c>
      <c r="J15" t="inlineStr">
        <is>
          <t>A100680</t>
        </is>
      </c>
      <c r="K15" t="n">
        <v>1519</v>
      </c>
      <c r="L15" t="inlineStr">
        <is>
          <t>Priced</t>
        </is>
      </c>
      <c r="M15" t="inlineStr">
        <is>
          <t>Price Adder for LCV F1 stand with 3" x 2"</t>
        </is>
      </c>
      <c r="P15" t="inlineStr">
        <is>
          <t>LT193</t>
        </is>
      </c>
      <c r="Q15" t="n">
        <v>42</v>
      </c>
      <c r="R15" t="n">
        <v>82</v>
      </c>
    </row>
    <row r="16">
      <c r="B16" s="4" t="inlineStr">
        <is>
          <t>Price_BOM_L_ElbowStand_010</t>
        </is>
      </c>
      <c r="C16" t="inlineStr">
        <is>
          <t>:20501-LCV:20709-LCV:20953-LCV:20121-LCV:</t>
        </is>
      </c>
      <c r="D16" t="inlineStr">
        <is>
          <t>PumpStand_CI</t>
        </is>
      </c>
      <c r="E16" s="4" t="inlineStr">
        <is>
          <t>F1</t>
        </is>
      </c>
      <c r="F16" s="80" t="inlineStr">
        <is>
          <t>none</t>
        </is>
      </c>
      <c r="G16" t="inlineStr">
        <is>
          <t>none</t>
        </is>
      </c>
      <c r="H16" t="inlineStr">
        <is>
          <t>Coating_Standard</t>
        </is>
      </c>
      <c r="I16" t="inlineStr">
        <is>
          <t>RTF</t>
        </is>
      </c>
      <c r="J16" t="inlineStr">
        <is>
          <t>A100702</t>
        </is>
      </c>
      <c r="K16" t="n">
        <v>1050</v>
      </c>
      <c r="L16" t="inlineStr">
        <is>
          <t>Priced</t>
        </is>
      </c>
      <c r="M16" t="inlineStr">
        <is>
          <t>Price Adder for LCV F1 stand with no elbow</t>
        </is>
      </c>
      <c r="P16" t="inlineStr">
        <is>
          <t>LT193</t>
        </is>
      </c>
      <c r="Q16" t="n">
        <v>42</v>
      </c>
      <c r="R16" t="n">
        <v>62</v>
      </c>
    </row>
    <row r="17">
      <c r="B17" s="4" t="inlineStr">
        <is>
          <t>Price_BOM_L_ElbowStand_012</t>
        </is>
      </c>
      <c r="C17" t="inlineStr">
        <is>
          <t>:20501-LCV:20709-LCV:20953-LCV:20121-LCV:</t>
        </is>
      </c>
      <c r="D17" t="inlineStr">
        <is>
          <t>PumpStand_CI</t>
        </is>
      </c>
      <c r="E17" s="4" t="inlineStr">
        <is>
          <t>F1</t>
        </is>
      </c>
      <c r="F17" s="80" t="n">
        <v>3</v>
      </c>
      <c r="G17" s="4" t="inlineStr">
        <is>
          <t>3" x 3"</t>
        </is>
      </c>
      <c r="H17" t="inlineStr">
        <is>
          <t>Coating_Standard</t>
        </is>
      </c>
      <c r="I17" s="4" t="inlineStr">
        <is>
          <t>RTF</t>
        </is>
      </c>
      <c r="J17" t="inlineStr">
        <is>
          <t>A100682</t>
        </is>
      </c>
      <c r="K17" t="n">
        <v>1128</v>
      </c>
      <c r="L17" t="inlineStr">
        <is>
          <t>Priced</t>
        </is>
      </c>
      <c r="M17" t="inlineStr">
        <is>
          <t>Price Adder for LCV F1 stand with 3" x 3"</t>
        </is>
      </c>
      <c r="P17" t="inlineStr">
        <is>
          <t>LT192</t>
        </is>
      </c>
      <c r="Q17" t="n">
        <v>14</v>
      </c>
      <c r="R17" t="n">
        <v>87</v>
      </c>
    </row>
    <row r="18">
      <c r="B18" s="4" t="inlineStr">
        <is>
          <t>Price_BOM_L_ElbowStand_013</t>
        </is>
      </c>
      <c r="C18" t="inlineStr">
        <is>
          <t>:20501-LCV:20709-LCV:20953-LCV:20121-LCV:</t>
        </is>
      </c>
      <c r="D18" t="inlineStr">
        <is>
          <t>PumpStand_CI</t>
        </is>
      </c>
      <c r="E18" s="4" t="inlineStr">
        <is>
          <t>F1</t>
        </is>
      </c>
      <c r="F18" s="80" t="inlineStr">
        <is>
          <t>4 LR</t>
        </is>
      </c>
      <c r="G18" s="4" t="inlineStr">
        <is>
          <t>4" x 4" LR</t>
        </is>
      </c>
      <c r="H18" t="inlineStr">
        <is>
          <t>Coating_Standard</t>
        </is>
      </c>
      <c r="I18" s="4" t="inlineStr">
        <is>
          <t>RTF</t>
        </is>
      </c>
      <c r="J18" t="inlineStr">
        <is>
          <t>A100686</t>
        </is>
      </c>
      <c r="K18" t="n">
        <v>1226</v>
      </c>
      <c r="L18" t="inlineStr">
        <is>
          <t>Priced</t>
        </is>
      </c>
      <c r="M18" t="inlineStr">
        <is>
          <t>Price Adder for LCV F1 stand with 4" x 4" LR</t>
        </is>
      </c>
      <c r="P18" t="inlineStr">
        <is>
          <t>LT193</t>
        </is>
      </c>
      <c r="Q18" t="n">
        <v>42</v>
      </c>
      <c r="R18" t="n">
        <v>112</v>
      </c>
    </row>
    <row r="19">
      <c r="B19" s="4" t="inlineStr">
        <is>
          <t>Price_BOM_L_ElbowStand_014</t>
        </is>
      </c>
      <c r="C19" t="inlineStr">
        <is>
          <t>:20501-LCV:20709-LCV:20953-LCV:20121-LCV:</t>
        </is>
      </c>
      <c r="D19" t="inlineStr">
        <is>
          <t>PumpStand_CI</t>
        </is>
      </c>
      <c r="E19" s="4" t="inlineStr">
        <is>
          <t>F1</t>
        </is>
      </c>
      <c r="F19" s="80" t="n">
        <v>5</v>
      </c>
      <c r="G19" s="4" t="inlineStr">
        <is>
          <t>5" x 3"</t>
        </is>
      </c>
      <c r="H19" t="inlineStr">
        <is>
          <t>Coating_Standard</t>
        </is>
      </c>
      <c r="I19" s="4" t="inlineStr">
        <is>
          <t>RTF</t>
        </is>
      </c>
      <c r="J19" t="inlineStr">
        <is>
          <t>A100687</t>
        </is>
      </c>
      <c r="K19" t="n">
        <v>3020</v>
      </c>
      <c r="L19" t="inlineStr">
        <is>
          <t>Priced</t>
        </is>
      </c>
      <c r="M19" t="inlineStr">
        <is>
          <t>Price Adder for LCV F1 stand with 5" x 3"</t>
        </is>
      </c>
      <c r="P19" t="inlineStr">
        <is>
          <t>LT193</t>
        </is>
      </c>
      <c r="Q19" t="n">
        <v>42</v>
      </c>
      <c r="R19" t="n">
        <v>107</v>
      </c>
    </row>
    <row r="20">
      <c r="B20" s="4" t="inlineStr">
        <is>
          <t>Price_BOM_L_ElbowStand_015</t>
        </is>
      </c>
      <c r="C20" t="inlineStr">
        <is>
          <t>:20501-LCV:20709-LCV:20953-LCV:20121-LCV:</t>
        </is>
      </c>
      <c r="D20" t="inlineStr">
        <is>
          <t>PumpStand_CI</t>
        </is>
      </c>
      <c r="E20" s="4" t="inlineStr">
        <is>
          <t>F1</t>
        </is>
      </c>
      <c r="F20" s="80" t="n">
        <v>5</v>
      </c>
      <c r="G20" s="4" t="inlineStr">
        <is>
          <t>5" x 4"</t>
        </is>
      </c>
      <c r="H20" t="inlineStr">
        <is>
          <t>Coating_Standard</t>
        </is>
      </c>
      <c r="I20" s="4" t="inlineStr">
        <is>
          <t>RTF</t>
        </is>
      </c>
      <c r="J20" t="inlineStr">
        <is>
          <t>A100688</t>
        </is>
      </c>
      <c r="K20" t="n">
        <v>2962</v>
      </c>
      <c r="L20" t="inlineStr">
        <is>
          <t>Priced</t>
        </is>
      </c>
      <c r="M20" t="inlineStr">
        <is>
          <t>Price Adder for LCV F1 stand with 5" x 4"</t>
        </is>
      </c>
      <c r="P20" t="inlineStr">
        <is>
          <t>LT193</t>
        </is>
      </c>
      <c r="Q20" t="n">
        <v>42</v>
      </c>
      <c r="R20" t="n">
        <v>124</v>
      </c>
    </row>
    <row r="21">
      <c r="B21" s="4" t="inlineStr">
        <is>
          <t>Price_BOM_L_ElbowStand_016</t>
        </is>
      </c>
      <c r="C21" t="inlineStr">
        <is>
          <t>:20501-LCV:20709-LCV:20953-LCV:20121-LCV:</t>
        </is>
      </c>
      <c r="D21" t="inlineStr">
        <is>
          <t>PumpStand_CI</t>
        </is>
      </c>
      <c r="E21" s="4" t="inlineStr">
        <is>
          <t>F1</t>
        </is>
      </c>
      <c r="F21" s="80" t="n">
        <v>6</v>
      </c>
      <c r="G21" s="4" t="inlineStr">
        <is>
          <t>6" x 3"</t>
        </is>
      </c>
      <c r="H21" t="inlineStr">
        <is>
          <t>Coating_Standard</t>
        </is>
      </c>
      <c r="I21" s="4" t="inlineStr">
        <is>
          <t>RTF</t>
        </is>
      </c>
      <c r="J21" t="inlineStr">
        <is>
          <t>A100692</t>
        </is>
      </c>
      <c r="K21" t="n">
        <v>2799</v>
      </c>
      <c r="L21" t="inlineStr">
        <is>
          <t>Priced</t>
        </is>
      </c>
      <c r="M21" t="inlineStr">
        <is>
          <t>Price Adder for LCV F1 stand with 6" x 3"</t>
        </is>
      </c>
      <c r="P21" t="inlineStr">
        <is>
          <t>LT193</t>
        </is>
      </c>
      <c r="Q21" t="n">
        <v>42</v>
      </c>
      <c r="R21" t="n">
        <v>128</v>
      </c>
    </row>
    <row r="22">
      <c r="B22" s="4" t="inlineStr">
        <is>
          <t>Price_BOM_L_ElbowStand_017</t>
        </is>
      </c>
      <c r="C22" t="inlineStr">
        <is>
          <t>:20501-LCV:20709-LCV:20953-LCV:20121-LCV:</t>
        </is>
      </c>
      <c r="D22" t="inlineStr">
        <is>
          <t>PumpStand_CI</t>
        </is>
      </c>
      <c r="E22" s="4" t="inlineStr">
        <is>
          <t>F1</t>
        </is>
      </c>
      <c r="F22" s="80" t="n">
        <v>6</v>
      </c>
      <c r="G22" s="4" t="inlineStr">
        <is>
          <t>6" x 4"</t>
        </is>
      </c>
      <c r="H22" t="inlineStr">
        <is>
          <t>Coating_Standard</t>
        </is>
      </c>
      <c r="I22" s="4" t="inlineStr">
        <is>
          <t>RTF</t>
        </is>
      </c>
      <c r="J22" t="inlineStr">
        <is>
          <t>A100693</t>
        </is>
      </c>
      <c r="K22" t="n">
        <v>1894</v>
      </c>
      <c r="L22" t="inlineStr">
        <is>
          <t>Priced</t>
        </is>
      </c>
      <c r="M22" t="inlineStr">
        <is>
          <t>Price Adder for LCV F1 stand with 6" x 4"</t>
        </is>
      </c>
      <c r="P22" t="inlineStr">
        <is>
          <t>LT193</t>
        </is>
      </c>
      <c r="Q22" t="n">
        <v>42</v>
      </c>
      <c r="R22" t="n">
        <v>131</v>
      </c>
    </row>
    <row r="23">
      <c r="B23" s="4" t="inlineStr">
        <is>
          <t>Price_BOM_L_ElbowStand_018</t>
        </is>
      </c>
      <c r="C23" t="inlineStr">
        <is>
          <t>:20501-LCV:20709-LCV:20953-LCV:20121-LCV:</t>
        </is>
      </c>
      <c r="D23" t="inlineStr">
        <is>
          <t>PumpStand_CI</t>
        </is>
      </c>
      <c r="E23" s="4" t="inlineStr">
        <is>
          <t>F1</t>
        </is>
      </c>
      <c r="F23" s="80" t="inlineStr">
        <is>
          <t>3 LR</t>
        </is>
      </c>
      <c r="G23" s="4" t="inlineStr">
        <is>
          <t>3" x 2.5" LR</t>
        </is>
      </c>
      <c r="H23" t="inlineStr">
        <is>
          <t>Coating_Standard</t>
        </is>
      </c>
      <c r="I23" t="n">
        <v>91866743</v>
      </c>
      <c r="J23" t="inlineStr">
        <is>
          <t>A100681</t>
        </is>
      </c>
      <c r="K23" t="n">
        <v>1960</v>
      </c>
      <c r="L23" t="inlineStr">
        <is>
          <t>Priced</t>
        </is>
      </c>
      <c r="M23" t="inlineStr">
        <is>
          <t>Price Adder for LCV F1 stand with 3" x 2.5" LR</t>
        </is>
      </c>
      <c r="P23" t="inlineStr">
        <is>
          <t>LT193</t>
        </is>
      </c>
      <c r="Q23" t="n">
        <v>42</v>
      </c>
      <c r="R23" t="n">
        <v>89</v>
      </c>
    </row>
    <row r="24">
      <c r="B24" s="4" t="inlineStr">
        <is>
          <t>Price_BOM_L_ElbowStand_019</t>
        </is>
      </c>
      <c r="C24" t="inlineStr">
        <is>
          <t>:20501-LCV:20709-LCV:20953-LCV:20121-LCV:</t>
        </is>
      </c>
      <c r="D24" t="inlineStr">
        <is>
          <t>PumpStand_CI</t>
        </is>
      </c>
      <c r="E24" s="4" t="inlineStr">
        <is>
          <t>F1</t>
        </is>
      </c>
      <c r="F24" s="80" t="inlineStr">
        <is>
          <t>4 LR</t>
        </is>
      </c>
      <c r="G24" s="4" t="inlineStr">
        <is>
          <t>4" x 3" LR</t>
        </is>
      </c>
      <c r="H24" t="inlineStr">
        <is>
          <t>Coating_Standard</t>
        </is>
      </c>
      <c r="I24" s="4" t="inlineStr">
        <is>
          <t>RTF</t>
        </is>
      </c>
      <c r="J24" t="inlineStr">
        <is>
          <t>A100684</t>
        </is>
      </c>
      <c r="K24" t="n">
        <v>1985</v>
      </c>
      <c r="L24" t="inlineStr">
        <is>
          <t>Priced</t>
        </is>
      </c>
      <c r="M24" t="inlineStr">
        <is>
          <t>Price Adder for LCV F1 stand with 4" x 3" LR</t>
        </is>
      </c>
      <c r="P24" t="inlineStr">
        <is>
          <t>LT193</t>
        </is>
      </c>
      <c r="Q24" t="n">
        <v>42</v>
      </c>
      <c r="R24" t="n">
        <v>106</v>
      </c>
    </row>
    <row r="25">
      <c r="B25" s="4" t="inlineStr">
        <is>
          <t>Price_BOM_L_ElbowStand_020</t>
        </is>
      </c>
      <c r="C25" t="inlineStr">
        <is>
          <t>:20501-LCV:20709-LCV:20953-LCV:20121-LCV:</t>
        </is>
      </c>
      <c r="D25" t="inlineStr">
        <is>
          <t>PumpStand_CI</t>
        </is>
      </c>
      <c r="E25" s="4" t="inlineStr">
        <is>
          <t>F1</t>
        </is>
      </c>
      <c r="F25" s="80" t="inlineStr">
        <is>
          <t>5 LR</t>
        </is>
      </c>
      <c r="G25" s="4" t="inlineStr">
        <is>
          <t>5" x 4" LR</t>
        </is>
      </c>
      <c r="H25" t="inlineStr">
        <is>
          <t>Coating_Standard</t>
        </is>
      </c>
      <c r="I25" s="4" t="inlineStr">
        <is>
          <t>RTF</t>
        </is>
      </c>
      <c r="J25" t="inlineStr">
        <is>
          <t>A100689</t>
        </is>
      </c>
      <c r="K25" t="n">
        <v>2256</v>
      </c>
      <c r="L25" t="inlineStr">
        <is>
          <t>Priced</t>
        </is>
      </c>
      <c r="M25" t="inlineStr">
        <is>
          <t>Price Adder for LCV F1 stand with 5" x 4" LR</t>
        </is>
      </c>
      <c r="P25" t="inlineStr">
        <is>
          <t>LT193</t>
        </is>
      </c>
      <c r="Q25" t="n">
        <v>42</v>
      </c>
      <c r="R25" t="n">
        <v>122</v>
      </c>
    </row>
    <row r="26">
      <c r="B26" s="4" t="inlineStr">
        <is>
          <t>Price_BOM_L_ElbowStand_021</t>
        </is>
      </c>
      <c r="C26" t="inlineStr">
        <is>
          <t>:20501-LCV:20709-LCV:20953-LCV:20121-LCV:</t>
        </is>
      </c>
      <c r="D26" t="inlineStr">
        <is>
          <t>PumpStand_CI</t>
        </is>
      </c>
      <c r="E26" s="4" t="inlineStr">
        <is>
          <t>F1</t>
        </is>
      </c>
      <c r="F26" s="80" t="inlineStr">
        <is>
          <t>6 LR</t>
        </is>
      </c>
      <c r="G26" s="4" t="inlineStr">
        <is>
          <t>6" x 4" LR</t>
        </is>
      </c>
      <c r="H26" t="inlineStr">
        <is>
          <t>Coating_Standard</t>
        </is>
      </c>
      <c r="I26" s="4" t="inlineStr">
        <is>
          <t>RTF</t>
        </is>
      </c>
      <c r="J26" t="inlineStr">
        <is>
          <t>A100694</t>
        </is>
      </c>
      <c r="K26" t="n">
        <v>2392</v>
      </c>
      <c r="L26" t="inlineStr">
        <is>
          <t>Priced</t>
        </is>
      </c>
      <c r="M26" t="inlineStr">
        <is>
          <t>Price Adder for LCV F1 stand with 6" x 4" LR</t>
        </is>
      </c>
      <c r="P26" t="inlineStr">
        <is>
          <t>LT194</t>
        </is>
      </c>
      <c r="Q26" t="n">
        <v>84</v>
      </c>
      <c r="R26" t="n">
        <v>144</v>
      </c>
    </row>
    <row r="27">
      <c r="B27" s="4" t="inlineStr">
        <is>
          <t>Price_BOM_L_ElbowStand_022</t>
        </is>
      </c>
      <c r="C27" t="inlineStr">
        <is>
          <t>:25707-LCV:25957-LCV:25123-LCV:</t>
        </is>
      </c>
      <c r="D27" t="inlineStr">
        <is>
          <t>PumpStand_CI</t>
        </is>
      </c>
      <c r="E27" s="4" t="inlineStr">
        <is>
          <t>F1</t>
        </is>
      </c>
      <c r="F27" s="80" t="inlineStr">
        <is>
          <t>none</t>
        </is>
      </c>
      <c r="G27" t="inlineStr">
        <is>
          <t>none</t>
        </is>
      </c>
      <c r="H27" t="inlineStr">
        <is>
          <t>Coating_Standard</t>
        </is>
      </c>
      <c r="I27" t="n">
        <v>91867076</v>
      </c>
      <c r="J27" t="inlineStr">
        <is>
          <t>A100702</t>
        </is>
      </c>
      <c r="K27" t="n">
        <v>1050</v>
      </c>
      <c r="L27" t="inlineStr">
        <is>
          <t>Priced</t>
        </is>
      </c>
      <c r="M27" t="inlineStr">
        <is>
          <t>Price Adder for LCV F1 stand with no elbow</t>
        </is>
      </c>
      <c r="P27" t="inlineStr">
        <is>
          <t>LT193</t>
        </is>
      </c>
      <c r="Q27" t="n">
        <v>42</v>
      </c>
      <c r="R27" t="n">
        <v>62</v>
      </c>
    </row>
    <row r="28">
      <c r="B28" s="4" t="inlineStr">
        <is>
          <t>Price_BOM_L_ElbowStand_024</t>
        </is>
      </c>
      <c r="C28" t="inlineStr">
        <is>
          <t>:25707-LCV:25957-LCV:25123-LCV:</t>
        </is>
      </c>
      <c r="D28" t="inlineStr">
        <is>
          <t>PumpStand_CI</t>
        </is>
      </c>
      <c r="E28" s="4" t="inlineStr">
        <is>
          <t>F1</t>
        </is>
      </c>
      <c r="F28" s="80" t="inlineStr">
        <is>
          <t>3 LR</t>
        </is>
      </c>
      <c r="G28" s="4" t="inlineStr">
        <is>
          <t>3" x 3" LR</t>
        </is>
      </c>
      <c r="H28" t="inlineStr">
        <is>
          <t>Coating_Standard</t>
        </is>
      </c>
      <c r="I28" t="n">
        <v>91864623</v>
      </c>
      <c r="J28" t="inlineStr">
        <is>
          <t>A100683</t>
        </is>
      </c>
      <c r="K28" t="n">
        <v>1171</v>
      </c>
      <c r="L28" t="inlineStr">
        <is>
          <t>Priced</t>
        </is>
      </c>
      <c r="M28" t="inlineStr">
        <is>
          <t>Price Adder for LCV F1 stand with 3" x 3" LR</t>
        </is>
      </c>
      <c r="P28" t="inlineStr">
        <is>
          <t>LT193</t>
        </is>
      </c>
      <c r="Q28" t="n">
        <v>42</v>
      </c>
      <c r="R28" t="n">
        <v>91</v>
      </c>
    </row>
    <row r="29">
      <c r="B29" s="4" t="inlineStr">
        <is>
          <t>Price_BOM_L_ElbowStand_025</t>
        </is>
      </c>
      <c r="C29" t="inlineStr">
        <is>
          <t>:25707-LCV:25957-LCV:25123-LCV:</t>
        </is>
      </c>
      <c r="D29" t="inlineStr">
        <is>
          <t>PumpStand_CI</t>
        </is>
      </c>
      <c r="E29" s="4" t="inlineStr">
        <is>
          <t>F1</t>
        </is>
      </c>
      <c r="F29" s="80" t="inlineStr">
        <is>
          <t>4 LR</t>
        </is>
      </c>
      <c r="G29" s="4" t="inlineStr">
        <is>
          <t>4" x 3" LR</t>
        </is>
      </c>
      <c r="H29" t="inlineStr">
        <is>
          <t>Coating_Standard</t>
        </is>
      </c>
      <c r="I29" t="n">
        <v>91864349</v>
      </c>
      <c r="J29" t="inlineStr">
        <is>
          <t>A100684</t>
        </is>
      </c>
      <c r="K29" t="n">
        <v>1985</v>
      </c>
      <c r="L29" t="inlineStr">
        <is>
          <t>Priced</t>
        </is>
      </c>
      <c r="M29" t="inlineStr">
        <is>
          <t>Price Adder for LCV F1 stand with 4" x 3" LR</t>
        </is>
      </c>
      <c r="P29" t="inlineStr">
        <is>
          <t>LT193</t>
        </is>
      </c>
      <c r="Q29" t="n">
        <v>42</v>
      </c>
      <c r="R29" t="n">
        <v>106</v>
      </c>
    </row>
    <row r="30">
      <c r="B30" s="4" t="inlineStr">
        <is>
          <t>Price_BOM_L_ElbowStand_026</t>
        </is>
      </c>
      <c r="C30" t="inlineStr">
        <is>
          <t>:25707-LCV:25957-LCV:25123-LCV:</t>
        </is>
      </c>
      <c r="D30" t="inlineStr">
        <is>
          <t>PumpStand_Steel_F2</t>
        </is>
      </c>
      <c r="E30" s="4" t="inlineStr">
        <is>
          <t>F2</t>
        </is>
      </c>
      <c r="F30" s="80" t="n">
        <v>6</v>
      </c>
      <c r="G30" s="4" t="inlineStr">
        <is>
          <t>6" x 3"</t>
        </is>
      </c>
      <c r="H30" t="inlineStr">
        <is>
          <t>Coating_Standard</t>
        </is>
      </c>
      <c r="I30" t="n">
        <v>91864633</v>
      </c>
      <c r="J30" t="inlineStr">
        <is>
          <t>A100705</t>
        </is>
      </c>
      <c r="K30" t="n">
        <v>4024</v>
      </c>
      <c r="L30" t="inlineStr">
        <is>
          <t>Priced</t>
        </is>
      </c>
      <c r="M30" t="inlineStr">
        <is>
          <t>Price Adder for LCV F2 stand with 6" x 3"</t>
        </is>
      </c>
      <c r="P30" t="inlineStr">
        <is>
          <t>LT193</t>
        </is>
      </c>
      <c r="Q30" t="n">
        <v>42</v>
      </c>
      <c r="R30" t="n">
        <v>191</v>
      </c>
    </row>
    <row r="31">
      <c r="B31" s="4" t="inlineStr">
        <is>
          <t>Price_BOM_L_ElbowStand_027</t>
        </is>
      </c>
      <c r="C31" t="inlineStr">
        <is>
          <t>:30707-LCV:30957-LCV:30121-LCV:30127-LCV:30157-LCV:</t>
        </is>
      </c>
      <c r="D31" t="inlineStr">
        <is>
          <t>PumpStand_CI</t>
        </is>
      </c>
      <c r="E31" s="4" t="inlineStr">
        <is>
          <t>F1</t>
        </is>
      </c>
      <c r="F31" s="80" t="inlineStr">
        <is>
          <t>none</t>
        </is>
      </c>
      <c r="G31" t="inlineStr">
        <is>
          <t>none</t>
        </is>
      </c>
      <c r="H31" t="inlineStr">
        <is>
          <t>Coating_Standard</t>
        </is>
      </c>
      <c r="I31" t="n">
        <v>91867077</v>
      </c>
      <c r="J31" t="inlineStr">
        <is>
          <t>A100702</t>
        </is>
      </c>
      <c r="K31" t="n">
        <v>1050</v>
      </c>
      <c r="L31" t="inlineStr">
        <is>
          <t>Priced</t>
        </is>
      </c>
      <c r="M31" t="inlineStr">
        <is>
          <t>Price Adder for LCV F1 stand with no elbow</t>
        </is>
      </c>
      <c r="P31" t="inlineStr">
        <is>
          <t>LT193</t>
        </is>
      </c>
      <c r="Q31" t="n">
        <v>42</v>
      </c>
      <c r="R31" t="n">
        <v>62</v>
      </c>
    </row>
    <row r="32">
      <c r="B32" s="4" t="inlineStr">
        <is>
          <t>Price_BOM_L_ElbowStand_028</t>
        </is>
      </c>
      <c r="C32" t="inlineStr">
        <is>
          <t>:30707-LCV:30957-LCV:30121-LCV:30127-LCV:30157-LCV:</t>
        </is>
      </c>
      <c r="D32" t="inlineStr">
        <is>
          <t>PumpStand_CI</t>
        </is>
      </c>
      <c r="E32" s="4" t="inlineStr">
        <is>
          <t>F1</t>
        </is>
      </c>
      <c r="F32" s="80" t="n">
        <v>4</v>
      </c>
      <c r="G32" s="4" t="inlineStr">
        <is>
          <t>4" x 4"</t>
        </is>
      </c>
      <c r="H32" t="inlineStr">
        <is>
          <t>Coating_Standard</t>
        </is>
      </c>
      <c r="I32" s="4" t="inlineStr">
        <is>
          <t>RTF</t>
        </is>
      </c>
      <c r="J32" t="inlineStr">
        <is>
          <t>A100685</t>
        </is>
      </c>
      <c r="K32" t="n">
        <v>1166</v>
      </c>
      <c r="L32" t="inlineStr">
        <is>
          <t>Priced</t>
        </is>
      </c>
      <c r="M32" t="inlineStr">
        <is>
          <t>Price Adder for LCV F1 stand with 4" x 4"</t>
        </is>
      </c>
      <c r="P32" t="inlineStr">
        <is>
          <t>LT192</t>
        </is>
      </c>
      <c r="Q32" t="n">
        <v>14</v>
      </c>
      <c r="R32" t="n">
        <v>106</v>
      </c>
    </row>
    <row r="33">
      <c r="B33" s="4" t="inlineStr">
        <is>
          <t>Price_BOM_L_ElbowStand_029</t>
        </is>
      </c>
      <c r="C33" t="inlineStr">
        <is>
          <t>:30707-LCV:30957-LCV:30121-LCV:30127-LCV:30157-LCV:</t>
        </is>
      </c>
      <c r="D33" t="inlineStr">
        <is>
          <t>PumpStand_CI</t>
        </is>
      </c>
      <c r="E33" s="4" t="inlineStr">
        <is>
          <t>F1</t>
        </is>
      </c>
      <c r="F33" s="80" t="inlineStr">
        <is>
          <t>4 LR</t>
        </is>
      </c>
      <c r="G33" s="4" t="inlineStr">
        <is>
          <t>4" x 4" LR</t>
        </is>
      </c>
      <c r="H33" t="inlineStr">
        <is>
          <t>Coating_Standard</t>
        </is>
      </c>
      <c r="I33" s="4" t="n">
        <v>91864624</v>
      </c>
      <c r="J33" t="inlineStr">
        <is>
          <t>A100686</t>
        </is>
      </c>
      <c r="K33" t="n">
        <v>1226</v>
      </c>
      <c r="L33" t="inlineStr">
        <is>
          <t>Priced</t>
        </is>
      </c>
      <c r="M33" t="inlineStr">
        <is>
          <t>Price Adder for LCV F1 stand with 4" x 4" LR</t>
        </is>
      </c>
      <c r="P33" t="inlineStr">
        <is>
          <t>LT193</t>
        </is>
      </c>
      <c r="Q33" t="n">
        <v>42</v>
      </c>
      <c r="R33" t="n">
        <v>112</v>
      </c>
    </row>
    <row r="34">
      <c r="B34" s="4" t="inlineStr">
        <is>
          <t>Price_BOM_L_ElbowStand_030</t>
        </is>
      </c>
      <c r="C34" t="inlineStr">
        <is>
          <t>:30707-LCV:30957-LCV:30121-LCV:30127-LCV:30157-LCV:</t>
        </is>
      </c>
      <c r="D34" t="inlineStr">
        <is>
          <t>PumpStand_CI</t>
        </is>
      </c>
      <c r="E34" s="4" t="inlineStr">
        <is>
          <t>F1</t>
        </is>
      </c>
      <c r="F34" s="80" t="n">
        <v>5</v>
      </c>
      <c r="G34" s="4" t="inlineStr">
        <is>
          <t>5" x 4"</t>
        </is>
      </c>
      <c r="H34" t="inlineStr">
        <is>
          <t>Coating_Standard</t>
        </is>
      </c>
      <c r="I34" s="4" t="n">
        <v>91849089</v>
      </c>
      <c r="J34" t="inlineStr">
        <is>
          <t>A100688</t>
        </is>
      </c>
      <c r="K34" t="n">
        <v>2962</v>
      </c>
      <c r="L34" t="inlineStr">
        <is>
          <t>Priced</t>
        </is>
      </c>
      <c r="M34" t="inlineStr">
        <is>
          <t>Price Adder for LCV F1 stand with 5" x 4"</t>
        </is>
      </c>
      <c r="P34" t="inlineStr">
        <is>
          <t>LT193</t>
        </is>
      </c>
      <c r="Q34" t="n">
        <v>42</v>
      </c>
      <c r="R34" t="n">
        <v>124</v>
      </c>
    </row>
    <row r="35">
      <c r="B35" s="4" t="inlineStr">
        <is>
          <t>Price_BOM_L_ElbowStand_031</t>
        </is>
      </c>
      <c r="C35" t="inlineStr">
        <is>
          <t>:30707-LCV:30957-LCV:30121-LCV:30127-LCV:30157-LCV:</t>
        </is>
      </c>
      <c r="D35" t="inlineStr">
        <is>
          <t>PumpStand_CI</t>
        </is>
      </c>
      <c r="E35" s="4" t="inlineStr">
        <is>
          <t>F1</t>
        </is>
      </c>
      <c r="F35" s="80" t="n">
        <v>6</v>
      </c>
      <c r="G35" s="4" t="inlineStr">
        <is>
          <t>6" x 4"</t>
        </is>
      </c>
      <c r="H35" t="inlineStr">
        <is>
          <t>Coating_Standard</t>
        </is>
      </c>
      <c r="I35" s="4" t="n">
        <v>91864294</v>
      </c>
      <c r="J35" t="inlineStr">
        <is>
          <t>A100693</t>
        </is>
      </c>
      <c r="K35" t="n">
        <v>1894</v>
      </c>
      <c r="L35" t="inlineStr">
        <is>
          <t>Priced</t>
        </is>
      </c>
      <c r="M35" t="inlineStr">
        <is>
          <t>Price Adder for LCV F1 stand with 6" x 4"</t>
        </is>
      </c>
      <c r="P35" t="inlineStr">
        <is>
          <t>LT193</t>
        </is>
      </c>
      <c r="Q35" t="n">
        <v>42</v>
      </c>
      <c r="R35" t="n">
        <v>131</v>
      </c>
    </row>
    <row r="36">
      <c r="B36" s="4" t="inlineStr">
        <is>
          <t>Price_BOM_L_ElbowStand_032</t>
        </is>
      </c>
      <c r="C36" t="inlineStr">
        <is>
          <t>:30707-LCV:30957-LCV:30121-LCV:30127-LCV:30157-LCV:</t>
        </is>
      </c>
      <c r="D36" t="inlineStr">
        <is>
          <t>PumpStand_CI</t>
        </is>
      </c>
      <c r="E36" s="4" t="inlineStr">
        <is>
          <t>F1</t>
        </is>
      </c>
      <c r="F36" s="80" t="n">
        <v>8</v>
      </c>
      <c r="G36" s="4" t="inlineStr">
        <is>
          <t>8" x 4"</t>
        </is>
      </c>
      <c r="H36" t="inlineStr">
        <is>
          <t>Coating_Standard</t>
        </is>
      </c>
      <c r="I36" s="4" t="n">
        <v>91864627</v>
      </c>
      <c r="J36" t="inlineStr">
        <is>
          <t>A100699</t>
        </is>
      </c>
      <c r="K36" t="n">
        <v>2962</v>
      </c>
      <c r="L36" t="inlineStr">
        <is>
          <t>Priced</t>
        </is>
      </c>
      <c r="M36" t="inlineStr">
        <is>
          <t>Price Adder for LCV F1 stand with 8" x 4"</t>
        </is>
      </c>
      <c r="P36" t="inlineStr">
        <is>
          <t>LT193</t>
        </is>
      </c>
      <c r="Q36" t="n">
        <v>42</v>
      </c>
      <c r="R36" t="n">
        <v>150</v>
      </c>
    </row>
    <row r="37">
      <c r="B37" s="4" t="inlineStr">
        <is>
          <t>Price_BOM_L_ElbowStand_033</t>
        </is>
      </c>
      <c r="C37" t="inlineStr">
        <is>
          <t>:30707-LCV:30957-LCV:30121-LCV:30127-LCV:30157-LCV:</t>
        </is>
      </c>
      <c r="D37" t="inlineStr">
        <is>
          <t>PumpStand_CI</t>
        </is>
      </c>
      <c r="E37" s="4" t="inlineStr">
        <is>
          <t>F1</t>
        </is>
      </c>
      <c r="F37" s="80" t="inlineStr">
        <is>
          <t>5 LR</t>
        </is>
      </c>
      <c r="G37" s="4" t="inlineStr">
        <is>
          <t>5" x 4" LR</t>
        </is>
      </c>
      <c r="H37" t="inlineStr">
        <is>
          <t>Coating_Standard</t>
        </is>
      </c>
      <c r="I37" s="4" t="n">
        <v>91864625</v>
      </c>
      <c r="J37" t="inlineStr">
        <is>
          <t>A100689</t>
        </is>
      </c>
      <c r="K37" t="n">
        <v>2256</v>
      </c>
      <c r="L37" t="inlineStr">
        <is>
          <t>Priced</t>
        </is>
      </c>
      <c r="M37" t="inlineStr">
        <is>
          <t>Price Adder for LCV F1 stand with 5" x 4" LR</t>
        </is>
      </c>
      <c r="P37" t="inlineStr">
        <is>
          <t>LT193</t>
        </is>
      </c>
      <c r="Q37" t="n">
        <v>42</v>
      </c>
      <c r="R37" t="n">
        <v>122</v>
      </c>
    </row>
    <row r="38">
      <c r="B38" s="4" t="inlineStr">
        <is>
          <t>Price_BOM_L_ElbowStand_034</t>
        </is>
      </c>
      <c r="C38" t="inlineStr">
        <is>
          <t>:30707-LCV:30957-LCV:30121-LCV:30127-LCV:30157-LCV:</t>
        </is>
      </c>
      <c r="D38" t="inlineStr">
        <is>
          <t>PumpStand_CI</t>
        </is>
      </c>
      <c r="E38" s="4" t="inlineStr">
        <is>
          <t>F1</t>
        </is>
      </c>
      <c r="F38" s="80" t="inlineStr">
        <is>
          <t>6 LR</t>
        </is>
      </c>
      <c r="G38" s="4" t="inlineStr">
        <is>
          <t>6" x 4" LR</t>
        </is>
      </c>
      <c r="H38" t="inlineStr">
        <is>
          <t>Coating_Standard</t>
        </is>
      </c>
      <c r="I38" s="4" t="n">
        <v>91864626</v>
      </c>
      <c r="J38" t="inlineStr">
        <is>
          <t>A100694</t>
        </is>
      </c>
      <c r="K38" t="n">
        <v>2392</v>
      </c>
      <c r="L38" t="inlineStr">
        <is>
          <t>Priced</t>
        </is>
      </c>
      <c r="M38" t="inlineStr">
        <is>
          <t>Price Adder for LCV F1 stand with 6" x 4" LR</t>
        </is>
      </c>
      <c r="P38" t="inlineStr">
        <is>
          <t>LT194</t>
        </is>
      </c>
      <c r="Q38" t="n">
        <v>84</v>
      </c>
      <c r="R38" t="n">
        <v>144</v>
      </c>
    </row>
    <row r="39">
      <c r="B39" s="4" t="inlineStr">
        <is>
          <t>Price_BOM_L_ElbowStand_035</t>
        </is>
      </c>
      <c r="C39" t="inlineStr">
        <is>
          <t>:40707-LCV:40957-LCV:40959-LCV:40129-LCV:4012A-LCV:</t>
        </is>
      </c>
      <c r="D39" t="inlineStr">
        <is>
          <t>PumpStand_CI</t>
        </is>
      </c>
      <c r="E39" s="4" t="inlineStr">
        <is>
          <t>F1</t>
        </is>
      </c>
      <c r="F39" s="80" t="inlineStr">
        <is>
          <t>none</t>
        </is>
      </c>
      <c r="G39" t="inlineStr">
        <is>
          <t>none</t>
        </is>
      </c>
      <c r="H39" t="inlineStr">
        <is>
          <t>Coating_Standard</t>
        </is>
      </c>
      <c r="I39" t="inlineStr">
        <is>
          <t>RTF</t>
        </is>
      </c>
      <c r="J39" t="inlineStr">
        <is>
          <t>A100702</t>
        </is>
      </c>
      <c r="K39" t="n">
        <v>1050</v>
      </c>
      <c r="L39" t="inlineStr">
        <is>
          <t>Priced</t>
        </is>
      </c>
      <c r="M39" t="inlineStr">
        <is>
          <t>Price Adder for LCV F1 stand with no elbow</t>
        </is>
      </c>
      <c r="P39" t="inlineStr">
        <is>
          <t>LT193</t>
        </is>
      </c>
      <c r="Q39" t="n">
        <v>42</v>
      </c>
      <c r="R39" t="n">
        <v>62</v>
      </c>
    </row>
    <row r="40">
      <c r="B40" s="4" t="inlineStr">
        <is>
          <t>Price_BOM_L_ElbowStand_036</t>
        </is>
      </c>
      <c r="C40" t="inlineStr">
        <is>
          <t>:40707-LCV:40957-LCV:40959-LCV:40129-LCV:4012A-LCV:40157-LCV:</t>
        </is>
      </c>
      <c r="D40" t="inlineStr">
        <is>
          <t>PumpStand_Steel_F2</t>
        </is>
      </c>
      <c r="E40" s="4" t="inlineStr">
        <is>
          <t>F2</t>
        </is>
      </c>
      <c r="F40" s="80" t="inlineStr">
        <is>
          <t>none</t>
        </is>
      </c>
      <c r="G40" t="inlineStr">
        <is>
          <t>none</t>
        </is>
      </c>
      <c r="H40" t="inlineStr">
        <is>
          <t>Coating_Standard</t>
        </is>
      </c>
      <c r="I40" s="2" t="inlineStr">
        <is>
          <t>RTF</t>
        </is>
      </c>
      <c r="J40" t="inlineStr">
        <is>
          <t>A100713</t>
        </is>
      </c>
      <c r="K40" t="n">
        <v>2275</v>
      </c>
      <c r="L40" t="inlineStr">
        <is>
          <t>Priced</t>
        </is>
      </c>
      <c r="M40" t="inlineStr">
        <is>
          <t>Price Adder for LCV F2 stand with no elbow</t>
        </is>
      </c>
      <c r="P40" t="inlineStr">
        <is>
          <t>LT193</t>
        </is>
      </c>
      <c r="Q40" t="n">
        <v>42</v>
      </c>
      <c r="R40" t="n">
        <v>125</v>
      </c>
    </row>
    <row r="41">
      <c r="B41" s="4" t="inlineStr">
        <is>
          <t>Price_BOM_L_ElbowStand_037</t>
        </is>
      </c>
      <c r="C41" t="inlineStr">
        <is>
          <t>:40707-LCV:40957-LCV:40959-LCV:40129-LCV:4012A-LCV:</t>
        </is>
      </c>
      <c r="D41" t="inlineStr">
        <is>
          <t>PumpStand_CI</t>
        </is>
      </c>
      <c r="E41" s="4" t="inlineStr">
        <is>
          <t>F1</t>
        </is>
      </c>
      <c r="F41" s="80" t="n">
        <v>5</v>
      </c>
      <c r="G41" s="4" t="inlineStr">
        <is>
          <t>5" x 5"</t>
        </is>
      </c>
      <c r="H41" t="inlineStr">
        <is>
          <t>Coating_Standard</t>
        </is>
      </c>
      <c r="I41" s="2" t="inlineStr">
        <is>
          <t>RTF</t>
        </is>
      </c>
      <c r="J41" t="inlineStr">
        <is>
          <t>A100690</t>
        </is>
      </c>
      <c r="K41" t="n">
        <v>1270</v>
      </c>
      <c r="L41" t="inlineStr">
        <is>
          <t>Priced</t>
        </is>
      </c>
      <c r="M41" t="inlineStr">
        <is>
          <t>Price Adder for LCV F1 stand with 5" x 5"</t>
        </is>
      </c>
      <c r="P41" t="inlineStr">
        <is>
          <t>LT193</t>
        </is>
      </c>
      <c r="Q41" t="n">
        <v>42</v>
      </c>
      <c r="R41" t="n">
        <v>133</v>
      </c>
    </row>
    <row r="42">
      <c r="B42" s="4" t="inlineStr">
        <is>
          <t>Price_BOM_L_ElbowStand_038</t>
        </is>
      </c>
      <c r="C42" t="inlineStr">
        <is>
          <t>:40707-LCV:40957-LCV:40959-LCV:40129-LCV:4012A-LCV:</t>
        </is>
      </c>
      <c r="D42" t="inlineStr">
        <is>
          <t>PumpStand_CI</t>
        </is>
      </c>
      <c r="E42" s="4" t="inlineStr">
        <is>
          <t>F1</t>
        </is>
      </c>
      <c r="F42" s="80" t="inlineStr">
        <is>
          <t>5 LR</t>
        </is>
      </c>
      <c r="G42" s="4" t="inlineStr">
        <is>
          <t>5" x 5" LR</t>
        </is>
      </c>
      <c r="H42" t="inlineStr">
        <is>
          <t>Coating_Standard</t>
        </is>
      </c>
      <c r="I42" s="4" t="inlineStr">
        <is>
          <t>RTF</t>
        </is>
      </c>
      <c r="J42" t="inlineStr">
        <is>
          <t>A100691</t>
        </is>
      </c>
      <c r="K42" t="n">
        <v>1448</v>
      </c>
      <c r="L42" t="inlineStr">
        <is>
          <t>Priced</t>
        </is>
      </c>
      <c r="M42" t="inlineStr">
        <is>
          <t>Price Adder for LCV F1 stand with 5" x 5" LR</t>
        </is>
      </c>
      <c r="P42" t="inlineStr">
        <is>
          <t>LT193</t>
        </is>
      </c>
      <c r="Q42" t="n">
        <v>42</v>
      </c>
      <c r="R42" t="n">
        <v>131</v>
      </c>
    </row>
    <row r="43">
      <c r="B43" s="4" t="inlineStr">
        <is>
          <t>Price_BOM_L_ElbowStand_039</t>
        </is>
      </c>
      <c r="C43" t="inlineStr">
        <is>
          <t>:40707-LCV:40957-LCV:40959-LCV:40129-LCV:4012A-LCV:</t>
        </is>
      </c>
      <c r="D43" t="inlineStr">
        <is>
          <t>PumpStand_CI</t>
        </is>
      </c>
      <c r="E43" s="4" t="inlineStr">
        <is>
          <t>F1</t>
        </is>
      </c>
      <c r="F43" s="80" t="n">
        <v>6</v>
      </c>
      <c r="G43" s="4" t="inlineStr">
        <is>
          <t>6" x 5"</t>
        </is>
      </c>
      <c r="H43" t="inlineStr">
        <is>
          <t>Coating_Standard</t>
        </is>
      </c>
      <c r="I43" s="4" t="inlineStr">
        <is>
          <t>RTF</t>
        </is>
      </c>
      <c r="J43" t="inlineStr">
        <is>
          <t>A100695</t>
        </is>
      </c>
      <c r="K43" t="n">
        <v>1806</v>
      </c>
      <c r="L43" t="inlineStr">
        <is>
          <t>Priced</t>
        </is>
      </c>
      <c r="M43" t="inlineStr">
        <is>
          <t>Price Adder for LCV F1 stand with 6" x 5"</t>
        </is>
      </c>
      <c r="P43" t="inlineStr">
        <is>
          <t>LT193</t>
        </is>
      </c>
      <c r="Q43" t="n">
        <v>42</v>
      </c>
      <c r="R43" t="n">
        <v>134</v>
      </c>
    </row>
    <row r="44">
      <c r="B44" s="4" t="inlineStr">
        <is>
          <t>Price_BOM_L_ElbowStand_040</t>
        </is>
      </c>
      <c r="C44" t="inlineStr">
        <is>
          <t>:40707-LCV:40957-LCV:40959-LCV:40129-LCV:4012A-LCV:</t>
        </is>
      </c>
      <c r="D44" t="inlineStr">
        <is>
          <t>PumpStand_CI</t>
        </is>
      </c>
      <c r="E44" s="4" t="inlineStr">
        <is>
          <t>F1</t>
        </is>
      </c>
      <c r="F44" s="80" t="n">
        <v>8</v>
      </c>
      <c r="G44" s="4" t="inlineStr">
        <is>
          <t>8" x 5"</t>
        </is>
      </c>
      <c r="H44" t="inlineStr">
        <is>
          <t>Coating_Standard</t>
        </is>
      </c>
      <c r="I44" s="2" t="inlineStr">
        <is>
          <t>RTF</t>
        </is>
      </c>
      <c r="J44" t="inlineStr">
        <is>
          <t>A100700</t>
        </is>
      </c>
      <c r="K44" t="n">
        <v>2447</v>
      </c>
      <c r="L44" t="inlineStr">
        <is>
          <t>Priced</t>
        </is>
      </c>
      <c r="M44" t="inlineStr">
        <is>
          <t>Price Adder for LCV F1 stand with 8" x 5"</t>
        </is>
      </c>
      <c r="P44" t="inlineStr">
        <is>
          <t>LT193</t>
        </is>
      </c>
      <c r="Q44" t="n">
        <v>42</v>
      </c>
      <c r="R44" t="n">
        <v>152</v>
      </c>
    </row>
    <row r="45">
      <c r="B45" s="4" t="inlineStr">
        <is>
          <t>Price_BOM_L_ElbowStand_041</t>
        </is>
      </c>
      <c r="C45" t="inlineStr">
        <is>
          <t>:40707-LCV:40957-LCV:40959-LCV:40129-LCV:4012A-LCV:</t>
        </is>
      </c>
      <c r="D45" t="inlineStr">
        <is>
          <t>PumpStand_CI</t>
        </is>
      </c>
      <c r="E45" s="4" t="inlineStr">
        <is>
          <t>F1</t>
        </is>
      </c>
      <c r="F45" s="80" t="inlineStr">
        <is>
          <t>6 LR</t>
        </is>
      </c>
      <c r="G45" s="4" t="inlineStr">
        <is>
          <t>6" x 5" LR</t>
        </is>
      </c>
      <c r="H45" t="inlineStr">
        <is>
          <t>Coating_Standard</t>
        </is>
      </c>
      <c r="I45" s="2" t="inlineStr">
        <is>
          <t>RTF</t>
        </is>
      </c>
      <c r="J45" t="inlineStr">
        <is>
          <t>A100696</t>
        </is>
      </c>
      <c r="K45" t="n">
        <v>2529</v>
      </c>
      <c r="L45" t="inlineStr">
        <is>
          <t>Priced</t>
        </is>
      </c>
      <c r="M45" t="inlineStr">
        <is>
          <t>Price Adder for LCV F1 stand with 6" x 5" LR</t>
        </is>
      </c>
      <c r="P45" t="inlineStr">
        <is>
          <t>LT193</t>
        </is>
      </c>
      <c r="Q45" t="n">
        <v>42</v>
      </c>
      <c r="R45" t="n">
        <v>147</v>
      </c>
    </row>
    <row r="46">
      <c r="B46" s="4" t="inlineStr">
        <is>
          <t>Price_BOM_L_ElbowStand_042</t>
        </is>
      </c>
      <c r="C46" t="inlineStr">
        <is>
          <t>:40707-LCV:40957-LCV:40959-LCV:40129-LCV:4012A-LCV:40157-LCV:</t>
        </is>
      </c>
      <c r="D46" t="inlineStr">
        <is>
          <t>PumpStand_Steel_F2</t>
        </is>
      </c>
      <c r="E46" s="4" t="inlineStr">
        <is>
          <t>F2</t>
        </is>
      </c>
      <c r="F46" s="80" t="inlineStr">
        <is>
          <t>6 LR</t>
        </is>
      </c>
      <c r="G46" s="4" t="inlineStr">
        <is>
          <t>6" x 5" LR</t>
        </is>
      </c>
      <c r="H46" t="inlineStr">
        <is>
          <t>Coating_Standard</t>
        </is>
      </c>
      <c r="I46" s="2" t="inlineStr">
        <is>
          <t>RTF</t>
        </is>
      </c>
      <c r="J46" t="inlineStr">
        <is>
          <t>A100706</t>
        </is>
      </c>
      <c r="K46" t="n">
        <v>3754</v>
      </c>
      <c r="L46" t="inlineStr">
        <is>
          <t>Priced</t>
        </is>
      </c>
      <c r="M46" t="inlineStr">
        <is>
          <t>Price Adder for LCV F2 stand with 6" x 5" LR</t>
        </is>
      </c>
      <c r="P46" t="inlineStr">
        <is>
          <t>LT194</t>
        </is>
      </c>
      <c r="Q46" t="n">
        <v>84</v>
      </c>
      <c r="R46" t="n">
        <v>210</v>
      </c>
    </row>
    <row r="47">
      <c r="B47" s="4" t="inlineStr">
        <is>
          <t>Price_BOM_L_ElbowStand_043</t>
        </is>
      </c>
      <c r="C47" t="inlineStr">
        <is>
          <t>:40707-LCV:40957-LCV:40959-LCV:40129-LCV:4012A-LCV:40157-LCV:</t>
        </is>
      </c>
      <c r="D47" t="inlineStr">
        <is>
          <t>PumpStand_Steel_F3</t>
        </is>
      </c>
      <c r="E47" s="4" t="inlineStr">
        <is>
          <t>F3</t>
        </is>
      </c>
      <c r="F47" s="80" t="n">
        <v>8</v>
      </c>
      <c r="G47" s="4" t="inlineStr">
        <is>
          <t>8" x 5"</t>
        </is>
      </c>
      <c r="H47" t="inlineStr">
        <is>
          <t>Coating_Standard</t>
        </is>
      </c>
      <c r="I47" s="2" t="inlineStr">
        <is>
          <t>RTF</t>
        </is>
      </c>
      <c r="J47" t="inlineStr">
        <is>
          <t>A100721</t>
        </is>
      </c>
      <c r="K47" t="n">
        <v>4467</v>
      </c>
      <c r="L47" t="inlineStr">
        <is>
          <t>Priced</t>
        </is>
      </c>
      <c r="M47" t="inlineStr">
        <is>
          <t>Price Adder for LCV F3 stand with 8" x 5"</t>
        </is>
      </c>
      <c r="P47" t="inlineStr">
        <is>
          <t>LT193</t>
        </is>
      </c>
      <c r="Q47" t="n">
        <v>42</v>
      </c>
      <c r="R47" t="n">
        <v>235</v>
      </c>
    </row>
    <row r="48">
      <c r="B48" s="4" t="inlineStr">
        <is>
          <t>Price_BOM_L_ElbowStand_044</t>
        </is>
      </c>
      <c r="C48" t="inlineStr">
        <is>
          <t>:40707-LCV:40957-LCV:40959-LCV:40129-LCV:4012A-LCV:40157-LCV:</t>
        </is>
      </c>
      <c r="D48" t="inlineStr">
        <is>
          <t>PumpStand_Steel_F3</t>
        </is>
      </c>
      <c r="E48" s="4" t="inlineStr">
        <is>
          <t>F3</t>
        </is>
      </c>
      <c r="F48" s="80" t="inlineStr">
        <is>
          <t>6 LR</t>
        </is>
      </c>
      <c r="G48" s="4" t="inlineStr">
        <is>
          <t>6" x 5" LR</t>
        </is>
      </c>
      <c r="H48" t="inlineStr">
        <is>
          <t>Coating_Standard</t>
        </is>
      </c>
      <c r="I48" s="2" t="inlineStr">
        <is>
          <t>RTF</t>
        </is>
      </c>
      <c r="J48" t="inlineStr">
        <is>
          <t>A100720</t>
        </is>
      </c>
      <c r="K48" t="n">
        <v>4549</v>
      </c>
      <c r="L48" t="inlineStr">
        <is>
          <t>Priced</t>
        </is>
      </c>
      <c r="M48" t="inlineStr">
        <is>
          <t>Price Adder for LCV F3 stand with 6" x 5" LR</t>
        </is>
      </c>
      <c r="P48" t="inlineStr">
        <is>
          <t>LT194</t>
        </is>
      </c>
      <c r="Q48" t="n">
        <v>84</v>
      </c>
      <c r="R48" t="n">
        <v>230</v>
      </c>
    </row>
    <row r="49">
      <c r="B49" s="4" t="inlineStr">
        <is>
          <t>Price_BOM_L_ElbowStand_045</t>
        </is>
      </c>
      <c r="C49" t="inlineStr">
        <is>
          <t>:50957-LCV:50123-LCV:</t>
        </is>
      </c>
      <c r="D49" t="inlineStr">
        <is>
          <t>PumpStand_CI</t>
        </is>
      </c>
      <c r="E49" s="4" t="inlineStr">
        <is>
          <t>F1</t>
        </is>
      </c>
      <c r="F49" s="80" t="inlineStr">
        <is>
          <t>none</t>
        </is>
      </c>
      <c r="G49" t="inlineStr">
        <is>
          <t>none</t>
        </is>
      </c>
      <c r="H49" t="inlineStr">
        <is>
          <t>Coating_Standard</t>
        </is>
      </c>
      <c r="I49" s="2" t="inlineStr">
        <is>
          <t>RTF</t>
        </is>
      </c>
      <c r="J49" t="inlineStr">
        <is>
          <t>A100702</t>
        </is>
      </c>
      <c r="K49" t="n">
        <v>1050</v>
      </c>
      <c r="L49" t="inlineStr">
        <is>
          <t>Priced</t>
        </is>
      </c>
      <c r="M49" t="inlineStr">
        <is>
          <t>Price Adder for LCV F1 stand with no elbow</t>
        </is>
      </c>
      <c r="P49" t="inlineStr">
        <is>
          <t>LT193</t>
        </is>
      </c>
      <c r="Q49" t="n">
        <v>42</v>
      </c>
      <c r="R49" t="n">
        <v>62</v>
      </c>
    </row>
    <row r="50">
      <c r="B50" s="4" t="inlineStr">
        <is>
          <t>Price_BOM_L_ElbowStand_046</t>
        </is>
      </c>
      <c r="C50" t="inlineStr">
        <is>
          <t>:50957-LCV:50123-LCV:50157-LCV:</t>
        </is>
      </c>
      <c r="D50" t="inlineStr">
        <is>
          <t>PumpStand_Steel_F2</t>
        </is>
      </c>
      <c r="E50" s="4" t="inlineStr">
        <is>
          <t>F2</t>
        </is>
      </c>
      <c r="F50" s="80" t="inlineStr">
        <is>
          <t>none</t>
        </is>
      </c>
      <c r="G50" t="inlineStr">
        <is>
          <t>none</t>
        </is>
      </c>
      <c r="H50" t="inlineStr">
        <is>
          <t>Coating_Standard</t>
        </is>
      </c>
      <c r="I50" s="2" t="inlineStr">
        <is>
          <t>RTF</t>
        </is>
      </c>
      <c r="J50" t="inlineStr">
        <is>
          <t>A100713</t>
        </is>
      </c>
      <c r="K50" t="n">
        <v>2275</v>
      </c>
      <c r="L50" t="inlineStr">
        <is>
          <t>Priced</t>
        </is>
      </c>
      <c r="M50" t="inlineStr">
        <is>
          <t>Price Adder for LCV F2 stand with no elbow</t>
        </is>
      </c>
      <c r="P50" t="inlineStr">
        <is>
          <t>LT193</t>
        </is>
      </c>
      <c r="Q50" t="n">
        <v>42</v>
      </c>
      <c r="R50" t="n">
        <v>125</v>
      </c>
    </row>
    <row r="51">
      <c r="B51" s="4" t="inlineStr">
        <is>
          <t>Price_BOM_L_ElbowStand_047</t>
        </is>
      </c>
      <c r="C51" t="inlineStr">
        <is>
          <t>:50957-LCV:50123-LCV:50157-LCV:</t>
        </is>
      </c>
      <c r="D51" t="inlineStr">
        <is>
          <t>PumpStand_Steel_F3</t>
        </is>
      </c>
      <c r="E51" s="4" t="inlineStr">
        <is>
          <t>F3</t>
        </is>
      </c>
      <c r="F51" s="80" t="inlineStr">
        <is>
          <t>none</t>
        </is>
      </c>
      <c r="G51" t="inlineStr">
        <is>
          <t>none</t>
        </is>
      </c>
      <c r="H51" t="inlineStr">
        <is>
          <t>Coating_Standard</t>
        </is>
      </c>
      <c r="I51" s="2" t="inlineStr">
        <is>
          <t>RTF</t>
        </is>
      </c>
      <c r="J51" t="inlineStr">
        <is>
          <t>A100723</t>
        </is>
      </c>
      <c r="K51" t="n">
        <v>3070</v>
      </c>
      <c r="L51" t="inlineStr">
        <is>
          <t>Priced</t>
        </is>
      </c>
      <c r="M51" t="inlineStr">
        <is>
          <t>Price Adder for LCV F3 stand with no elbow</t>
        </is>
      </c>
      <c r="P51" t="inlineStr">
        <is>
          <t>LT193</t>
        </is>
      </c>
      <c r="Q51" t="n">
        <v>42</v>
      </c>
      <c r="R51" t="n">
        <v>145</v>
      </c>
    </row>
    <row r="52">
      <c r="B52" s="4" t="inlineStr">
        <is>
          <t>Price_BOM_L_ElbowStand_048</t>
        </is>
      </c>
      <c r="C52" t="inlineStr">
        <is>
          <t>:50957-LCV:50123-LCV:</t>
        </is>
      </c>
      <c r="D52" t="inlineStr">
        <is>
          <t>PumpStand_CI</t>
        </is>
      </c>
      <c r="E52" s="4" t="inlineStr">
        <is>
          <t>F1</t>
        </is>
      </c>
      <c r="F52" s="80" t="n">
        <v>6</v>
      </c>
      <c r="G52" s="4" t="inlineStr">
        <is>
          <t>6" x 6"</t>
        </is>
      </c>
      <c r="H52" t="inlineStr">
        <is>
          <t>Coating_Standard</t>
        </is>
      </c>
      <c r="I52" t="n">
        <v>91849093</v>
      </c>
      <c r="J52" t="inlineStr">
        <is>
          <t>A100697</t>
        </is>
      </c>
      <c r="K52" t="n">
        <v>1373</v>
      </c>
      <c r="L52" t="inlineStr">
        <is>
          <t>Priced</t>
        </is>
      </c>
      <c r="M52" t="inlineStr">
        <is>
          <t>Price Adder for LCV F1 stand with 6" x 6"</t>
        </is>
      </c>
      <c r="P52" t="inlineStr">
        <is>
          <t>LT193</t>
        </is>
      </c>
      <c r="Q52" t="n">
        <v>42</v>
      </c>
      <c r="R52" t="n">
        <v>137</v>
      </c>
    </row>
    <row r="53">
      <c r="B53" s="4" t="inlineStr">
        <is>
          <t>Price_BOM_L_ElbowStand_049</t>
        </is>
      </c>
      <c r="C53" t="inlineStr">
        <is>
          <t>:50957-LCV:50123-LCV:</t>
        </is>
      </c>
      <c r="D53" t="inlineStr">
        <is>
          <t>PumpStand_CI</t>
        </is>
      </c>
      <c r="E53" s="4" t="inlineStr">
        <is>
          <t>F1</t>
        </is>
      </c>
      <c r="F53" s="80" t="inlineStr">
        <is>
          <t>6 LR</t>
        </is>
      </c>
      <c r="G53" s="4" t="inlineStr">
        <is>
          <t>6" x 6" LR</t>
        </is>
      </c>
      <c r="H53" t="inlineStr">
        <is>
          <t>Coating_Standard</t>
        </is>
      </c>
      <c r="I53" t="n">
        <v>91864631</v>
      </c>
      <c r="J53" t="inlineStr">
        <is>
          <t>A100698</t>
        </is>
      </c>
      <c r="K53" t="n">
        <v>1703</v>
      </c>
      <c r="L53" t="inlineStr">
        <is>
          <t>Priced</t>
        </is>
      </c>
      <c r="M53" t="inlineStr">
        <is>
          <t>Price Adder for LCV F1 stand with 6" x 6" LR</t>
        </is>
      </c>
      <c r="P53" t="inlineStr">
        <is>
          <t>LT193</t>
        </is>
      </c>
      <c r="Q53" t="n">
        <v>42</v>
      </c>
      <c r="R53" t="n">
        <v>150</v>
      </c>
    </row>
    <row r="54">
      <c r="B54" s="4" t="inlineStr">
        <is>
          <t>Price_BOM_L_ElbowStand_050</t>
        </is>
      </c>
      <c r="C54" t="inlineStr">
        <is>
          <t>:50957-LCV:50123-LCV:</t>
        </is>
      </c>
      <c r="D54" t="inlineStr">
        <is>
          <t>PumpStand_CI</t>
        </is>
      </c>
      <c r="E54" s="4" t="inlineStr">
        <is>
          <t>F1</t>
        </is>
      </c>
      <c r="F54" s="80" t="n">
        <v>8</v>
      </c>
      <c r="G54" s="4" t="inlineStr">
        <is>
          <t>8" x 6"</t>
        </is>
      </c>
      <c r="H54" t="inlineStr">
        <is>
          <t>Coating_Standard</t>
        </is>
      </c>
      <c r="I54" t="n">
        <v>91849095</v>
      </c>
      <c r="J54" t="inlineStr">
        <is>
          <t>A100701</t>
        </is>
      </c>
      <c r="K54" t="n">
        <v>2078</v>
      </c>
      <c r="L54" t="inlineStr">
        <is>
          <t>Priced</t>
        </is>
      </c>
      <c r="M54" t="inlineStr">
        <is>
          <t>Price Adder for LCV F1 stand with 8" x 6"</t>
        </is>
      </c>
      <c r="P54" t="inlineStr">
        <is>
          <t>LT193</t>
        </is>
      </c>
      <c r="Q54" t="n">
        <v>42</v>
      </c>
      <c r="R54" t="n">
        <v>166</v>
      </c>
    </row>
    <row r="55">
      <c r="B55" s="4" t="inlineStr">
        <is>
          <t>Price_BOM_L_ElbowStand_051</t>
        </is>
      </c>
      <c r="C55" t="inlineStr">
        <is>
          <t>:50957-LCV:50123-LCV:50157-LCV:</t>
        </is>
      </c>
      <c r="D55" t="inlineStr">
        <is>
          <t>PumpStand_Steel_F2</t>
        </is>
      </c>
      <c r="E55" s="4" t="inlineStr">
        <is>
          <t>F2</t>
        </is>
      </c>
      <c r="F55" s="80" t="n">
        <v>6</v>
      </c>
      <c r="G55" s="4" t="inlineStr">
        <is>
          <t>6" x 6"</t>
        </is>
      </c>
      <c r="H55" t="inlineStr">
        <is>
          <t>Coating_Standard</t>
        </is>
      </c>
      <c r="I55" t="n">
        <v>91849110</v>
      </c>
      <c r="J55" t="inlineStr">
        <is>
          <t>A100707</t>
        </is>
      </c>
      <c r="K55" t="n">
        <v>2598</v>
      </c>
      <c r="L55" t="inlineStr">
        <is>
          <t>Priced</t>
        </is>
      </c>
      <c r="M55" t="inlineStr">
        <is>
          <t>Price Adder for LCV F2 stand with 6" x 6"</t>
        </is>
      </c>
      <c r="P55" t="inlineStr">
        <is>
          <t>LT192</t>
        </is>
      </c>
      <c r="Q55" t="n">
        <v>14</v>
      </c>
      <c r="R55" t="n">
        <v>200</v>
      </c>
    </row>
    <row r="56">
      <c r="B56" s="4" t="inlineStr">
        <is>
          <t>Price_BOM_L_ElbowStand_052</t>
        </is>
      </c>
      <c r="C56" t="inlineStr">
        <is>
          <t>:50957-LCV:50123-LCV:50157-LCV:</t>
        </is>
      </c>
      <c r="D56" t="inlineStr">
        <is>
          <t>PumpStand_Steel_F2</t>
        </is>
      </c>
      <c r="E56" s="4" t="inlineStr">
        <is>
          <t>F2</t>
        </is>
      </c>
      <c r="F56" s="80" t="inlineStr">
        <is>
          <t>6 LR</t>
        </is>
      </c>
      <c r="G56" s="4" t="inlineStr">
        <is>
          <t>6" x 6" LR</t>
        </is>
      </c>
      <c r="H56" t="inlineStr">
        <is>
          <t>Coating_Standard</t>
        </is>
      </c>
      <c r="I56" t="n">
        <v>91864636</v>
      </c>
      <c r="J56" t="inlineStr">
        <is>
          <t>A100708</t>
        </is>
      </c>
      <c r="K56" t="n">
        <v>2928</v>
      </c>
      <c r="L56" t="inlineStr">
        <is>
          <t>Priced</t>
        </is>
      </c>
      <c r="M56" t="inlineStr">
        <is>
          <t>Price Adder for LCV F2 stand with 6" x 6" LR</t>
        </is>
      </c>
      <c r="P56" t="inlineStr">
        <is>
          <t>LT193</t>
        </is>
      </c>
      <c r="Q56" t="n">
        <v>42</v>
      </c>
      <c r="R56" t="n">
        <v>213</v>
      </c>
    </row>
    <row r="57">
      <c r="B57" s="4" t="inlineStr">
        <is>
          <t>Price_BOM_L_ElbowStand_053</t>
        </is>
      </c>
      <c r="C57" t="inlineStr">
        <is>
          <t>:50957-LCV:50123-LCV:50157-LCV:</t>
        </is>
      </c>
      <c r="D57" t="inlineStr">
        <is>
          <t>PumpStand_Steel_F2</t>
        </is>
      </c>
      <c r="E57" s="4" t="inlineStr">
        <is>
          <t>F2</t>
        </is>
      </c>
      <c r="F57" s="80" t="n">
        <v>8</v>
      </c>
      <c r="G57" s="4" t="inlineStr">
        <is>
          <t>8" x 6"</t>
        </is>
      </c>
      <c r="H57" t="inlineStr">
        <is>
          <t>Coating_Standard</t>
        </is>
      </c>
      <c r="I57" t="n">
        <v>91849111</v>
      </c>
      <c r="J57" t="inlineStr">
        <is>
          <t>A100709</t>
        </is>
      </c>
      <c r="K57" t="n">
        <v>3303</v>
      </c>
      <c r="L57" t="inlineStr">
        <is>
          <t>Priced</t>
        </is>
      </c>
      <c r="M57" t="inlineStr">
        <is>
          <t>Price Adder for LCV F2 stand with 8" x 6"</t>
        </is>
      </c>
      <c r="P57" t="inlineStr">
        <is>
          <t>LT193</t>
        </is>
      </c>
      <c r="Q57" t="n">
        <v>42</v>
      </c>
      <c r="R57" t="n">
        <v>229</v>
      </c>
    </row>
    <row r="58">
      <c r="B58" s="4" t="inlineStr">
        <is>
          <t>Price_BOM_L_ElbowStand_054</t>
        </is>
      </c>
      <c r="C58" t="inlineStr">
        <is>
          <t>:50957-LCV:50123-LCV:50157-LCV:</t>
        </is>
      </c>
      <c r="D58" t="inlineStr">
        <is>
          <t>PumpStand_Steel_F2</t>
        </is>
      </c>
      <c r="E58" s="4" t="inlineStr">
        <is>
          <t>F2</t>
        </is>
      </c>
      <c r="F58" s="80" t="inlineStr">
        <is>
          <t>8 LR</t>
        </is>
      </c>
      <c r="G58" s="4" t="inlineStr">
        <is>
          <t>8" x 6" LR</t>
        </is>
      </c>
      <c r="H58" t="inlineStr">
        <is>
          <t>Coating_Standard</t>
        </is>
      </c>
      <c r="I58" t="n">
        <v>91864637</v>
      </c>
      <c r="J58" t="inlineStr">
        <is>
          <t>A100710</t>
        </is>
      </c>
      <c r="K58" t="n">
        <v>4024</v>
      </c>
      <c r="L58" t="inlineStr">
        <is>
          <t>Priced</t>
        </is>
      </c>
      <c r="M58" t="inlineStr">
        <is>
          <t>Price Adder for LCV F2 stand with 8" x 6" LR</t>
        </is>
      </c>
      <c r="P58" t="inlineStr">
        <is>
          <t>LT194</t>
        </is>
      </c>
      <c r="Q58" t="n">
        <v>84</v>
      </c>
      <c r="R58" t="n">
        <v>269</v>
      </c>
    </row>
    <row r="59">
      <c r="B59" s="4" t="inlineStr">
        <is>
          <t>Price_BOM_L_ElbowStand_055</t>
        </is>
      </c>
      <c r="C59" t="inlineStr">
        <is>
          <t>:50957-LCV:50123-LCV:50157-LCV:</t>
        </is>
      </c>
      <c r="D59" t="inlineStr">
        <is>
          <t>PumpStand_Steel_F3</t>
        </is>
      </c>
      <c r="E59" s="4" t="inlineStr">
        <is>
          <t>F3</t>
        </is>
      </c>
      <c r="F59" s="80" t="n">
        <v>10</v>
      </c>
      <c r="G59" s="4" t="inlineStr">
        <is>
          <t>10" x 6"</t>
        </is>
      </c>
      <c r="H59" t="inlineStr">
        <is>
          <t>Coating_Standard</t>
        </is>
      </c>
      <c r="I59" t="n">
        <v>91864634</v>
      </c>
      <c r="J59" t="inlineStr">
        <is>
          <t>A100716</t>
        </is>
      </c>
      <c r="K59" t="n">
        <v>5361</v>
      </c>
      <c r="L59" t="inlineStr">
        <is>
          <t>Priced</t>
        </is>
      </c>
      <c r="M59" t="inlineStr">
        <is>
          <t>Price Adder for LCV F3 stand with 10" x 6"</t>
        </is>
      </c>
      <c r="P59" t="inlineStr">
        <is>
          <t>LT193</t>
        </is>
      </c>
      <c r="Q59" t="n">
        <v>42</v>
      </c>
      <c r="R59" t="n">
        <v>293</v>
      </c>
    </row>
    <row r="60">
      <c r="B60" s="4" t="inlineStr">
        <is>
          <t>Price_BOM_L_ElbowStand_056</t>
        </is>
      </c>
      <c r="C60" t="inlineStr">
        <is>
          <t>:50957-LCV:50123-LCV:50157-LCV:</t>
        </is>
      </c>
      <c r="D60" t="inlineStr">
        <is>
          <t>PumpStand_Steel_F3</t>
        </is>
      </c>
      <c r="E60" s="4" t="inlineStr">
        <is>
          <t>F3</t>
        </is>
      </c>
      <c r="F60" s="80" t="n">
        <v>12</v>
      </c>
      <c r="G60" s="4" t="inlineStr">
        <is>
          <t>12" x 6"</t>
        </is>
      </c>
      <c r="H60" t="inlineStr">
        <is>
          <t>Coating_Standard</t>
        </is>
      </c>
      <c r="I60" t="n">
        <v>91864635</v>
      </c>
      <c r="J60" t="inlineStr">
        <is>
          <t>A100719</t>
        </is>
      </c>
      <c r="K60" t="n">
        <v>7532</v>
      </c>
      <c r="L60" t="inlineStr">
        <is>
          <t>Priced</t>
        </is>
      </c>
      <c r="M60" t="inlineStr">
        <is>
          <t>Price Adder for LCV F3 stand with 12" x 6"</t>
        </is>
      </c>
      <c r="P60" t="inlineStr">
        <is>
          <t>LT193</t>
        </is>
      </c>
      <c r="Q60" t="n">
        <v>42</v>
      </c>
      <c r="R60" t="n">
        <v>338</v>
      </c>
    </row>
    <row r="61">
      <c r="B61" s="4" t="inlineStr">
        <is>
          <t>Price_BOM_L_ElbowStand_057</t>
        </is>
      </c>
      <c r="C61" t="inlineStr">
        <is>
          <t>:50957-LCV:50123-LCV:50157-LCV:</t>
        </is>
      </c>
      <c r="D61" t="inlineStr">
        <is>
          <t>PumpStand_Steel_F3</t>
        </is>
      </c>
      <c r="E61" s="4" t="inlineStr">
        <is>
          <t>F3</t>
        </is>
      </c>
      <c r="F61" s="80" t="inlineStr">
        <is>
          <t>8 LR</t>
        </is>
      </c>
      <c r="G61" s="4" t="inlineStr">
        <is>
          <t>8" x 6" LR</t>
        </is>
      </c>
      <c r="H61" t="inlineStr">
        <is>
          <t>Coating_Standard</t>
        </is>
      </c>
      <c r="I61" t="n">
        <v>91864346</v>
      </c>
      <c r="J61" t="inlineStr">
        <is>
          <t>A100722</t>
        </is>
      </c>
      <c r="K61" t="n">
        <v>4819</v>
      </c>
      <c r="L61" t="inlineStr">
        <is>
          <t>Priced</t>
        </is>
      </c>
      <c r="M61" t="inlineStr">
        <is>
          <t>Price Adder for LCV F3 stand with 8" x 6" LR</t>
        </is>
      </c>
      <c r="P61" t="inlineStr">
        <is>
          <t>LT194</t>
        </is>
      </c>
      <c r="Q61" t="n">
        <v>84</v>
      </c>
      <c r="R61" t="n">
        <v>289</v>
      </c>
    </row>
    <row r="62">
      <c r="B62" s="4" t="inlineStr">
        <is>
          <t>Price_BOM_L_ElbowStand_058</t>
        </is>
      </c>
      <c r="C62" t="inlineStr">
        <is>
          <t>:60951-LCV:60123-LCV:60157-LCV:</t>
        </is>
      </c>
      <c r="D62" t="inlineStr">
        <is>
          <t>PumpStand_Steel_F2</t>
        </is>
      </c>
      <c r="E62" s="4" t="inlineStr">
        <is>
          <t>F2</t>
        </is>
      </c>
      <c r="F62" s="80" t="inlineStr">
        <is>
          <t>none</t>
        </is>
      </c>
      <c r="G62" s="4" t="inlineStr">
        <is>
          <t>none</t>
        </is>
      </c>
      <c r="H62" t="inlineStr">
        <is>
          <t>Coating_Standard</t>
        </is>
      </c>
      <c r="I62" s="4" t="inlineStr">
        <is>
          <t>RTF</t>
        </is>
      </c>
      <c r="J62" t="inlineStr">
        <is>
          <t>A100713</t>
        </is>
      </c>
      <c r="K62" t="n">
        <v>2275</v>
      </c>
      <c r="L62" t="inlineStr">
        <is>
          <t>Priced</t>
        </is>
      </c>
      <c r="M62" t="inlineStr">
        <is>
          <t>Price Adder for LCV F2 stand with no elbow</t>
        </is>
      </c>
      <c r="P62" t="inlineStr">
        <is>
          <t>LT193</t>
        </is>
      </c>
      <c r="Q62" t="n">
        <v>42</v>
      </c>
      <c r="R62" t="n">
        <v>125</v>
      </c>
    </row>
    <row r="63">
      <c r="B63" s="4" t="inlineStr">
        <is>
          <t>Price_BOM_L_ElbowStand_059</t>
        </is>
      </c>
      <c r="C63" t="inlineStr">
        <is>
          <t>:60951-LCV:60123-LCV:60157-LCV:</t>
        </is>
      </c>
      <c r="D63" t="inlineStr">
        <is>
          <t>PumpStand_Steel_F2</t>
        </is>
      </c>
      <c r="E63" s="4" t="inlineStr">
        <is>
          <t>F2</t>
        </is>
      </c>
      <c r="F63" s="80" t="n">
        <v>8</v>
      </c>
      <c r="G63" s="4" t="inlineStr">
        <is>
          <t>8" x 8"</t>
        </is>
      </c>
      <c r="H63" t="inlineStr">
        <is>
          <t>Coating_Standard</t>
        </is>
      </c>
      <c r="I63" s="4" t="n">
        <v>91849096</v>
      </c>
      <c r="J63" t="inlineStr">
        <is>
          <t>A100711</t>
        </is>
      </c>
      <c r="K63" t="n">
        <v>2772</v>
      </c>
      <c r="L63" t="inlineStr">
        <is>
          <t>Priced</t>
        </is>
      </c>
      <c r="M63" t="inlineStr">
        <is>
          <t>Price Adder for LCV F2 stand with 8" x 8"</t>
        </is>
      </c>
      <c r="P63" t="inlineStr">
        <is>
          <t>LT192</t>
        </is>
      </c>
      <c r="Q63" t="n">
        <v>14</v>
      </c>
      <c r="R63" t="n">
        <v>243</v>
      </c>
    </row>
    <row r="64">
      <c r="B64" s="4" t="inlineStr">
        <is>
          <t>Price_BOM_L_ElbowStand_060</t>
        </is>
      </c>
      <c r="C64" t="inlineStr">
        <is>
          <t>:60951-LCV:60123-LCV:60157-LCV:</t>
        </is>
      </c>
      <c r="D64" t="inlineStr">
        <is>
          <t>PumpStand_Steel_F2</t>
        </is>
      </c>
      <c r="E64" s="4" t="inlineStr">
        <is>
          <t>F2</t>
        </is>
      </c>
      <c r="F64" s="80" t="inlineStr">
        <is>
          <t>8 LR</t>
        </is>
      </c>
      <c r="G64" s="4" t="inlineStr">
        <is>
          <t>8" x 8" LR</t>
        </is>
      </c>
      <c r="H64" t="inlineStr">
        <is>
          <t>Coating_Standard</t>
        </is>
      </c>
      <c r="I64" s="4" t="n">
        <v>91864638</v>
      </c>
      <c r="J64" t="inlineStr">
        <is>
          <t>A100712</t>
        </is>
      </c>
      <c r="K64" t="n">
        <v>3157</v>
      </c>
      <c r="L64" t="inlineStr">
        <is>
          <t>Priced</t>
        </is>
      </c>
      <c r="M64" t="inlineStr">
        <is>
          <t>Price Adder for LCV F2 stand with 8" x 8" LR</t>
        </is>
      </c>
      <c r="P64" t="inlineStr">
        <is>
          <t>LT194</t>
        </is>
      </c>
      <c r="Q64" t="n">
        <v>84</v>
      </c>
      <c r="R64" t="n">
        <v>279</v>
      </c>
    </row>
    <row r="65">
      <c r="B65" s="4" t="inlineStr">
        <is>
          <t>Price_BOM_L_ElbowStand_061</t>
        </is>
      </c>
      <c r="C65" t="inlineStr">
        <is>
          <t>:60951-LCV:60123-LCV:60157-LCV:</t>
        </is>
      </c>
      <c r="D65" t="inlineStr">
        <is>
          <t>PumpStand_Steel_F2</t>
        </is>
      </c>
      <c r="E65" s="4" t="inlineStr">
        <is>
          <t>F2</t>
        </is>
      </c>
      <c r="F65" s="80" t="inlineStr">
        <is>
          <t>10 LR</t>
        </is>
      </c>
      <c r="G65" s="4" t="inlineStr">
        <is>
          <t>10" x 8" LR</t>
        </is>
      </c>
      <c r="H65" t="inlineStr">
        <is>
          <t>Coating_Standard</t>
        </is>
      </c>
      <c r="I65" t="n">
        <v>91849101</v>
      </c>
      <c r="J65" t="inlineStr">
        <is>
          <t>A100704</t>
        </is>
      </c>
      <c r="K65" t="n">
        <v>5381</v>
      </c>
      <c r="L65" t="inlineStr">
        <is>
          <t>Priced</t>
        </is>
      </c>
      <c r="M65" t="inlineStr">
        <is>
          <t>Price Adder for LCV F2 stand with 10" x 8" LR</t>
        </is>
      </c>
      <c r="P65" t="inlineStr">
        <is>
          <t>LT194</t>
        </is>
      </c>
      <c r="Q65" t="n">
        <v>84</v>
      </c>
      <c r="R65" t="n">
        <v>358</v>
      </c>
    </row>
    <row r="66">
      <c r="B66" s="4" t="inlineStr">
        <is>
          <t>Price_BOM_L_ElbowStand_062</t>
        </is>
      </c>
      <c r="C66" t="inlineStr">
        <is>
          <t>:60951-LCV:60123-LCV:60157-LCV:</t>
        </is>
      </c>
      <c r="D66" t="inlineStr">
        <is>
          <t>PumpStand_Steel_F3</t>
        </is>
      </c>
      <c r="E66" s="4" t="inlineStr">
        <is>
          <t>F3</t>
        </is>
      </c>
      <c r="F66" s="80" t="inlineStr">
        <is>
          <t>10 LR</t>
        </is>
      </c>
      <c r="G66" s="4" t="inlineStr">
        <is>
          <t>10" x 8" LR</t>
        </is>
      </c>
      <c r="H66" t="inlineStr">
        <is>
          <t>Coating_Standard</t>
        </is>
      </c>
      <c r="I66" s="4" t="n">
        <v>91864345</v>
      </c>
      <c r="J66" t="inlineStr">
        <is>
          <t>A100717</t>
        </is>
      </c>
      <c r="K66" t="n">
        <v>6176</v>
      </c>
      <c r="L66" t="inlineStr">
        <is>
          <t>Priced</t>
        </is>
      </c>
      <c r="M66" t="inlineStr">
        <is>
          <t>Price Adder for LCV F3 stand with 10" x 8" LR</t>
        </is>
      </c>
      <c r="P66" t="inlineStr">
        <is>
          <t>LT194</t>
        </is>
      </c>
      <c r="Q66" t="n">
        <v>84</v>
      </c>
      <c r="R66" t="n">
        <v>378</v>
      </c>
    </row>
    <row r="67">
      <c r="B67" s="4" t="inlineStr">
        <is>
          <t>Price_BOM_L_ElbowStand_063</t>
        </is>
      </c>
      <c r="C67" t="inlineStr">
        <is>
          <t>:80123-LCV:</t>
        </is>
      </c>
      <c r="D67" t="inlineStr">
        <is>
          <t>PumpStand_Steel_F3</t>
        </is>
      </c>
      <c r="E67" s="4" t="inlineStr">
        <is>
          <t>F3</t>
        </is>
      </c>
      <c r="F67" s="80" t="inlineStr">
        <is>
          <t>none</t>
        </is>
      </c>
      <c r="G67" s="4" t="inlineStr">
        <is>
          <t>none</t>
        </is>
      </c>
      <c r="H67" t="inlineStr">
        <is>
          <t>Coating_Standard</t>
        </is>
      </c>
      <c r="I67" t="inlineStr">
        <is>
          <t>RTF</t>
        </is>
      </c>
      <c r="J67" t="inlineStr">
        <is>
          <t>A100723</t>
        </is>
      </c>
      <c r="K67" t="n">
        <v>3070</v>
      </c>
      <c r="L67" t="inlineStr">
        <is>
          <t>Priced</t>
        </is>
      </c>
      <c r="M67" t="inlineStr">
        <is>
          <t>Price Adder for LCV F3 stand with no elbow</t>
        </is>
      </c>
      <c r="P67" t="inlineStr">
        <is>
          <t>LT193</t>
        </is>
      </c>
      <c r="Q67" t="n">
        <v>42</v>
      </c>
      <c r="R67" t="n">
        <v>145</v>
      </c>
    </row>
    <row r="68">
      <c r="B68" s="4" t="inlineStr">
        <is>
          <t>Price_BOM_L_ElbowStand_064</t>
        </is>
      </c>
      <c r="C68" t="inlineStr">
        <is>
          <t>:80123-LCV:</t>
        </is>
      </c>
      <c r="D68" t="inlineStr">
        <is>
          <t>PumpStand_Steel_F3</t>
        </is>
      </c>
      <c r="E68" s="4" t="inlineStr">
        <is>
          <t>F3</t>
        </is>
      </c>
      <c r="F68" s="80" t="inlineStr">
        <is>
          <t>10 LR</t>
        </is>
      </c>
      <c r="G68" s="4" t="inlineStr">
        <is>
          <t>10" x 10" LR</t>
        </is>
      </c>
      <c r="H68" t="inlineStr">
        <is>
          <t>Coating_Standard</t>
        </is>
      </c>
      <c r="I68" t="n">
        <v>91849104</v>
      </c>
      <c r="J68" t="inlineStr">
        <is>
          <t>A100715</t>
        </is>
      </c>
      <c r="K68" t="n">
        <v>4114</v>
      </c>
      <c r="L68" t="inlineStr">
        <is>
          <t>Priced</t>
        </is>
      </c>
      <c r="M68" t="inlineStr">
        <is>
          <t>Price Adder for LCV F3 stand with 10" x 10" LR</t>
        </is>
      </c>
      <c r="P68" t="inlineStr">
        <is>
          <t>LT194</t>
        </is>
      </c>
      <c r="Q68" t="n">
        <v>84</v>
      </c>
      <c r="R68" t="n">
        <v>390</v>
      </c>
    </row>
    <row r="69">
      <c r="B69" s="4" t="inlineStr">
        <is>
          <t>Price_BOM_L_ElbowStand_065</t>
        </is>
      </c>
      <c r="C69" t="inlineStr">
        <is>
          <t>:80123-LCV:</t>
        </is>
      </c>
      <c r="D69" t="inlineStr">
        <is>
          <t>PumpStand_Steel_F3</t>
        </is>
      </c>
      <c r="E69" s="4" t="inlineStr">
        <is>
          <t>F3</t>
        </is>
      </c>
      <c r="F69" s="80" t="inlineStr">
        <is>
          <t>12 LR</t>
        </is>
      </c>
      <c r="G69" s="4" t="inlineStr">
        <is>
          <t>12" x 10" LR</t>
        </is>
      </c>
      <c r="H69" t="inlineStr">
        <is>
          <t>Coating_Standard</t>
        </is>
      </c>
      <c r="I69" t="n">
        <v>91849106</v>
      </c>
      <c r="J69" t="inlineStr">
        <is>
          <t>A100718</t>
        </is>
      </c>
      <c r="K69" t="n">
        <v>7261</v>
      </c>
      <c r="L69" t="inlineStr">
        <is>
          <t>Priced</t>
        </is>
      </c>
      <c r="M69" t="inlineStr">
        <is>
          <t>Price Adder for LCV F3 stand with 12" x 10" LR</t>
        </is>
      </c>
      <c r="P69" t="inlineStr">
        <is>
          <t>LT194</t>
        </is>
      </c>
      <c r="Q69" t="n">
        <v>84</v>
      </c>
      <c r="R69" t="n">
        <v>517</v>
      </c>
    </row>
    <row r="70">
      <c r="B70" s="4" t="inlineStr">
        <is>
          <t>Price_BOM_L_ElbowStand_066</t>
        </is>
      </c>
      <c r="C70" t="inlineStr">
        <is>
          <t>:80155-LCV:</t>
        </is>
      </c>
      <c r="D70" t="inlineStr">
        <is>
          <t>PumpStand_Steel_F3</t>
        </is>
      </c>
      <c r="E70" s="4" t="inlineStr">
        <is>
          <t>F3</t>
        </is>
      </c>
      <c r="F70" s="80" t="inlineStr">
        <is>
          <t>none</t>
        </is>
      </c>
      <c r="G70" s="4" t="inlineStr">
        <is>
          <t>none</t>
        </is>
      </c>
      <c r="H70" t="inlineStr">
        <is>
          <t>Coating_Standard</t>
        </is>
      </c>
      <c r="I70" s="2" t="inlineStr">
        <is>
          <t>RTF</t>
        </is>
      </c>
      <c r="J70" t="inlineStr">
        <is>
          <t>A100723</t>
        </is>
      </c>
      <c r="K70" t="n">
        <v>3070</v>
      </c>
      <c r="L70" t="inlineStr">
        <is>
          <t>Priced</t>
        </is>
      </c>
      <c r="M70" t="inlineStr">
        <is>
          <t>Price Adder for LCV F3 stand with no elbow</t>
        </is>
      </c>
      <c r="P70" t="inlineStr">
        <is>
          <t>LT193</t>
        </is>
      </c>
      <c r="Q70" t="n">
        <v>42</v>
      </c>
      <c r="R70" t="n">
        <v>145</v>
      </c>
    </row>
    <row r="71">
      <c r="B71" s="4" t="inlineStr">
        <is>
          <t>Price_BOM_L_ElbowStand_067</t>
        </is>
      </c>
      <c r="C71" t="inlineStr">
        <is>
          <t>:80155-LCV:</t>
        </is>
      </c>
      <c r="D71" t="inlineStr">
        <is>
          <t>PumpStand_Steel_F3</t>
        </is>
      </c>
      <c r="E71" s="4" t="inlineStr">
        <is>
          <t>F3</t>
        </is>
      </c>
      <c r="F71" s="80" t="inlineStr">
        <is>
          <t>10 LR</t>
        </is>
      </c>
      <c r="G71" s="4" t="inlineStr">
        <is>
          <t>10" x 10" LR</t>
        </is>
      </c>
      <c r="H71" t="inlineStr">
        <is>
          <t>Coating_Standard</t>
        </is>
      </c>
      <c r="I71" t="inlineStr">
        <is>
          <t>RTF</t>
        </is>
      </c>
      <c r="J71" t="inlineStr">
        <is>
          <t>A100715</t>
        </is>
      </c>
      <c r="K71" t="n">
        <v>4114</v>
      </c>
      <c r="L71" t="inlineStr">
        <is>
          <t>Priced</t>
        </is>
      </c>
      <c r="M71" t="inlineStr">
        <is>
          <t>Price Adder for LCV F3 stand with 10" x 10" LR</t>
        </is>
      </c>
      <c r="P71" t="inlineStr">
        <is>
          <t>LT194</t>
        </is>
      </c>
      <c r="Q71" t="n">
        <v>84</v>
      </c>
      <c r="R71" t="n">
        <v>390</v>
      </c>
    </row>
    <row r="72">
      <c r="B72" s="4" t="inlineStr">
        <is>
          <t>Price_BOM_L_ElbowStand_068</t>
        </is>
      </c>
      <c r="C72" t="inlineStr">
        <is>
          <t>:80155-LCV:</t>
        </is>
      </c>
      <c r="D72" t="inlineStr">
        <is>
          <t>PumpStand_Steel_F3</t>
        </is>
      </c>
      <c r="E72" s="4" t="inlineStr">
        <is>
          <t>F3</t>
        </is>
      </c>
      <c r="F72" s="80" t="inlineStr">
        <is>
          <t>12 LR</t>
        </is>
      </c>
      <c r="G72" s="4" t="inlineStr">
        <is>
          <t>12" x 10" LR</t>
        </is>
      </c>
      <c r="H72" t="inlineStr">
        <is>
          <t>Coating_Standard</t>
        </is>
      </c>
      <c r="I72" t="inlineStr">
        <is>
          <t>RTF</t>
        </is>
      </c>
      <c r="J72" t="inlineStr">
        <is>
          <t>A100718</t>
        </is>
      </c>
      <c r="K72" t="n">
        <v>7261</v>
      </c>
      <c r="L72" t="inlineStr">
        <is>
          <t>Priced</t>
        </is>
      </c>
      <c r="M72" t="inlineStr">
        <is>
          <t>Price Adder for LCV F3 stand with 12" x 10" LR</t>
        </is>
      </c>
      <c r="P72" t="inlineStr">
        <is>
          <t>LT194</t>
        </is>
      </c>
      <c r="Q72" t="n">
        <v>84</v>
      </c>
      <c r="R72" t="n">
        <v>517</v>
      </c>
    </row>
    <row r="73">
      <c r="B73" s="4" t="inlineStr">
        <is>
          <t>Price_BOM_L_ElbowStand_069</t>
        </is>
      </c>
      <c r="C73" t="inlineStr">
        <is>
          <t>:80123-LCV:</t>
        </is>
      </c>
      <c r="D73" t="inlineStr">
        <is>
          <t>PumpStand_Steel_F3</t>
        </is>
      </c>
      <c r="E73" s="4" t="inlineStr">
        <is>
          <t>F3</t>
        </is>
      </c>
      <c r="F73" s="80" t="n">
        <v>10</v>
      </c>
      <c r="G73" s="4" t="inlineStr">
        <is>
          <t>10" x 10"</t>
        </is>
      </c>
      <c r="H73" t="inlineStr">
        <is>
          <t>Coating_Standard</t>
        </is>
      </c>
      <c r="I73" t="n">
        <v>98600177</v>
      </c>
      <c r="J73" t="inlineStr">
        <is>
          <t>A100714</t>
        </is>
      </c>
      <c r="K73" t="n">
        <v>4520</v>
      </c>
      <c r="L73" t="inlineStr">
        <is>
          <t>Priced</t>
        </is>
      </c>
      <c r="M73" t="inlineStr">
        <is>
          <t>Price Adder for LCV F3 stand with 10" x 10"</t>
        </is>
      </c>
      <c r="P73" t="inlineStr">
        <is>
          <t>LT192</t>
        </is>
      </c>
      <c r="Q73" t="n">
        <v>14</v>
      </c>
      <c r="R73" t="n">
        <v>341</v>
      </c>
    </row>
    <row r="74">
      <c r="B74" s="4" t="inlineStr">
        <is>
          <t>Price_BOM_L_ElbowStand_070</t>
        </is>
      </c>
      <c r="C74" t="inlineStr">
        <is>
          <t>:80123-LCV:</t>
        </is>
      </c>
      <c r="D74" t="inlineStr">
        <is>
          <t>PumpStand_Steel_F2</t>
        </is>
      </c>
      <c r="E74" s="4" t="inlineStr">
        <is>
          <t>F2</t>
        </is>
      </c>
      <c r="F74" s="80" t="inlineStr">
        <is>
          <t>10 LR</t>
        </is>
      </c>
      <c r="G74" s="4" t="inlineStr">
        <is>
          <t>10" x 10" LR</t>
        </is>
      </c>
      <c r="H74" t="inlineStr">
        <is>
          <t>Coating_Standard</t>
        </is>
      </c>
      <c r="I74" t="inlineStr">
        <is>
          <t>RTF</t>
        </is>
      </c>
      <c r="J74" t="inlineStr">
        <is>
          <t>A100703</t>
        </is>
      </c>
      <c r="K74" t="n">
        <v>3319</v>
      </c>
      <c r="L74" t="inlineStr">
        <is>
          <t>Priced</t>
        </is>
      </c>
      <c r="M74" t="inlineStr">
        <is>
          <t>Price Adder for LCV F2 stand with 10" x 10" LR</t>
        </is>
      </c>
      <c r="P74" t="inlineStr">
        <is>
          <t>LT194</t>
        </is>
      </c>
      <c r="Q74" t="n">
        <v>84</v>
      </c>
      <c r="R74" t="n">
        <v>370</v>
      </c>
    </row>
    <row r="75">
      <c r="B75" s="4" t="inlineStr">
        <is>
          <t>Price_BOM_L_ElbowStand_071</t>
        </is>
      </c>
      <c r="C75" t="inlineStr">
        <is>
          <t>:80155-LCV:</t>
        </is>
      </c>
      <c r="D75" t="inlineStr">
        <is>
          <t>PumpStand_Steel_F3</t>
        </is>
      </c>
      <c r="E75" s="4" t="inlineStr">
        <is>
          <t>F3</t>
        </is>
      </c>
      <c r="F75" s="80" t="n">
        <v>10</v>
      </c>
      <c r="G75" s="4" t="inlineStr">
        <is>
          <t>10" x 10"</t>
        </is>
      </c>
      <c r="H75" t="inlineStr">
        <is>
          <t>Coating_Standard</t>
        </is>
      </c>
      <c r="I75" t="inlineStr">
        <is>
          <t>RTF</t>
        </is>
      </c>
      <c r="J75" t="inlineStr">
        <is>
          <t>A100714</t>
        </is>
      </c>
      <c r="K75" t="n">
        <v>4520</v>
      </c>
      <c r="L75" t="inlineStr">
        <is>
          <t>Priced</t>
        </is>
      </c>
      <c r="M75" t="inlineStr">
        <is>
          <t>Price Adder for LCV F3 stand with 10" x 10"</t>
        </is>
      </c>
      <c r="P75" t="inlineStr">
        <is>
          <t>LT192</t>
        </is>
      </c>
      <c r="Q75" t="n">
        <v>14</v>
      </c>
      <c r="R75" t="n">
        <v>341</v>
      </c>
    </row>
    <row r="76">
      <c r="B76" s="4" t="inlineStr">
        <is>
          <t>Price_BOM_L_ElbowStand_072</t>
        </is>
      </c>
      <c r="C76" t="inlineStr">
        <is>
          <t>:80155-LCV:</t>
        </is>
      </c>
      <c r="D76" t="inlineStr">
        <is>
          <t>PumpStand_Steel_F2</t>
        </is>
      </c>
      <c r="E76" s="4" t="inlineStr">
        <is>
          <t>F2</t>
        </is>
      </c>
      <c r="F76" s="80" t="inlineStr">
        <is>
          <t>10 LR</t>
        </is>
      </c>
      <c r="G76" s="4" t="inlineStr">
        <is>
          <t>10" x 10" LR</t>
        </is>
      </c>
      <c r="H76" t="inlineStr">
        <is>
          <t>Coating_Standard</t>
        </is>
      </c>
      <c r="I76" t="inlineStr">
        <is>
          <t>RTF</t>
        </is>
      </c>
      <c r="J76" t="inlineStr">
        <is>
          <t>A100703</t>
        </is>
      </c>
      <c r="K76" t="n">
        <v>3319</v>
      </c>
      <c r="L76" t="inlineStr">
        <is>
          <t>Priced</t>
        </is>
      </c>
      <c r="M76" t="inlineStr">
        <is>
          <t>Price Adder for LCV F2 stand with 10" x 10" LR</t>
        </is>
      </c>
      <c r="P76" t="inlineStr">
        <is>
          <t>LT194</t>
        </is>
      </c>
      <c r="Q76" t="n">
        <v>84</v>
      </c>
      <c r="R76" t="n">
        <v>370</v>
      </c>
    </row>
    <row r="77">
      <c r="B77" s="4" t="inlineStr">
        <is>
          <t>Price_BOM_L_ElbowStand_073</t>
        </is>
      </c>
      <c r="E77" s="4" t="inlineStr">
        <is>
          <t>any</t>
        </is>
      </c>
      <c r="F77" s="80" t="inlineStr">
        <is>
          <t>Special/Other</t>
        </is>
      </c>
      <c r="G77" s="4" t="inlineStr">
        <is>
          <t>Special/Other</t>
        </is>
      </c>
      <c r="H77" s="2" t="inlineStr">
        <is>
          <t>Coating_Special</t>
        </is>
      </c>
      <c r="I77" t="inlineStr">
        <is>
          <t>RTF</t>
        </is>
      </c>
      <c r="J77" t="inlineStr">
        <is>
          <t>A100724</t>
        </is>
      </c>
      <c r="K77" t="n">
        <v>0</v>
      </c>
      <c r="L77" t="inlineStr">
        <is>
          <t>RTF</t>
        </is>
      </c>
      <c r="M77" t="inlineStr">
        <is>
          <t>Price Adder for Special/Other on Type LCV</t>
        </is>
      </c>
      <c r="N77" t="inlineStr">
        <is>
          <t>Special</t>
        </is>
      </c>
      <c r="P77" t="inlineStr">
        <is>
          <t>LT029</t>
        </is>
      </c>
      <c r="Q77" t="n">
        <v>999</v>
      </c>
      <c r="R77" t="n">
        <v>0</v>
      </c>
    </row>
    <row r="78">
      <c r="B78" s="4" t="inlineStr">
        <is>
          <t>Price_BOM_L_ElbowStand_074</t>
        </is>
      </c>
      <c r="E78" s="4" t="inlineStr">
        <is>
          <t>Special/Other</t>
        </is>
      </c>
      <c r="F78" s="80" t="inlineStr">
        <is>
          <t>any</t>
        </is>
      </c>
      <c r="G78" s="4" t="inlineStr">
        <is>
          <t>any</t>
        </is>
      </c>
      <c r="H78" s="2" t="inlineStr">
        <is>
          <t>Coating_Special</t>
        </is>
      </c>
      <c r="I78" t="inlineStr">
        <is>
          <t>RTF</t>
        </is>
      </c>
      <c r="J78" t="inlineStr">
        <is>
          <t>A100725</t>
        </is>
      </c>
      <c r="K78" t="n">
        <v>0</v>
      </c>
      <c r="L78" t="inlineStr">
        <is>
          <t>RTF</t>
        </is>
      </c>
      <c r="M78" t="inlineStr">
        <is>
          <t>Price Adder for Special/Other Stand on Type LCV</t>
        </is>
      </c>
      <c r="N78" t="inlineStr">
        <is>
          <t>Special</t>
        </is>
      </c>
      <c r="P78" t="inlineStr">
        <is>
          <t>LT029</t>
        </is>
      </c>
      <c r="Q78" t="n">
        <v>999</v>
      </c>
      <c r="R78" t="n">
        <v>0</v>
      </c>
    </row>
    <row r="79">
      <c r="B79" s="4" t="inlineStr">
        <is>
          <t>Price_BOM_L_ElbowStand_075</t>
        </is>
      </c>
      <c r="C79" t="inlineStr">
        <is>
          <t>:10707-LCV:</t>
        </is>
      </c>
      <c r="D79" t="inlineStr">
        <is>
          <t>PumpStand_CI</t>
        </is>
      </c>
      <c r="E79" s="4" t="inlineStr">
        <is>
          <t>F1</t>
        </is>
      </c>
      <c r="F79" s="80" t="inlineStr">
        <is>
          <t>none</t>
        </is>
      </c>
      <c r="G79" t="inlineStr">
        <is>
          <t>none</t>
        </is>
      </c>
      <c r="H79" s="2" t="inlineStr">
        <is>
          <t>Coating_Scotchkote134_interior</t>
        </is>
      </c>
      <c r="I79" t="inlineStr">
        <is>
          <t>RTF</t>
        </is>
      </c>
      <c r="J79" t="inlineStr">
        <is>
          <t>A100702</t>
        </is>
      </c>
      <c r="K79" t="n">
        <v>1050</v>
      </c>
      <c r="L79" t="inlineStr">
        <is>
          <t>Priced</t>
        </is>
      </c>
      <c r="M79" t="inlineStr">
        <is>
          <t>Price Adder for LCV F1 stand with no elbow</t>
        </is>
      </c>
      <c r="P79" t="inlineStr">
        <is>
          <t>LT193</t>
        </is>
      </c>
      <c r="Q79" t="n">
        <v>42</v>
      </c>
      <c r="R79" t="n">
        <v>62</v>
      </c>
    </row>
    <row r="80">
      <c r="B80" t="inlineStr">
        <is>
          <t>Price_BOM_L_ElbowStand_076</t>
        </is>
      </c>
      <c r="C80" t="inlineStr">
        <is>
          <t>:10707-LCV:</t>
        </is>
      </c>
      <c r="D80" t="inlineStr">
        <is>
          <t>PumpStand_CI</t>
        </is>
      </c>
      <c r="E80" s="4" t="inlineStr">
        <is>
          <t>F1</t>
        </is>
      </c>
      <c r="F80" s="80" t="inlineStr">
        <is>
          <t>2 LR</t>
        </is>
      </c>
      <c r="G80" s="4" t="inlineStr">
        <is>
          <t>2" x 2" LR</t>
        </is>
      </c>
      <c r="H80" s="2" t="inlineStr">
        <is>
          <t>Coating_Scotchkote134_interior</t>
        </is>
      </c>
      <c r="I80" t="inlineStr">
        <is>
          <t>RTF</t>
        </is>
      </c>
      <c r="J80" t="inlineStr">
        <is>
          <t>A100678</t>
        </is>
      </c>
      <c r="K80" t="n">
        <v>1150</v>
      </c>
      <c r="L80" t="inlineStr">
        <is>
          <t>Priced</t>
        </is>
      </c>
      <c r="M80" t="inlineStr">
        <is>
          <t>Price Adder for LCV F1 stand with 2" x 2" LR</t>
        </is>
      </c>
      <c r="P80" t="inlineStr">
        <is>
          <t>LT193</t>
        </is>
      </c>
      <c r="Q80" t="n">
        <v>42</v>
      </c>
      <c r="R80" t="n">
        <v>78</v>
      </c>
    </row>
    <row r="81">
      <c r="B81" t="inlineStr">
        <is>
          <t>Price_BOM_L_ElbowStand_077</t>
        </is>
      </c>
      <c r="C81" t="inlineStr">
        <is>
          <t>:10707-LCV:</t>
        </is>
      </c>
      <c r="D81" t="inlineStr">
        <is>
          <t>PumpStand_CI</t>
        </is>
      </c>
      <c r="E81" s="4" t="inlineStr">
        <is>
          <t>F1</t>
        </is>
      </c>
      <c r="F81" s="80" t="n">
        <v>3</v>
      </c>
      <c r="G81" s="4" t="inlineStr">
        <is>
          <t>3" x 2"</t>
        </is>
      </c>
      <c r="H81" s="2" t="inlineStr">
        <is>
          <t>Coating_Scotchkote134_interior</t>
        </is>
      </c>
      <c r="I81" t="inlineStr">
        <is>
          <t>RTF</t>
        </is>
      </c>
      <c r="J81" t="inlineStr">
        <is>
          <t>A100680</t>
        </is>
      </c>
      <c r="K81" t="n">
        <v>1519</v>
      </c>
      <c r="L81" t="inlineStr">
        <is>
          <t>Priced</t>
        </is>
      </c>
      <c r="M81" t="inlineStr">
        <is>
          <t>Price Adder for LCV F1 stand with 3" x 2"</t>
        </is>
      </c>
      <c r="P81" t="inlineStr">
        <is>
          <t>LT193</t>
        </is>
      </c>
      <c r="Q81" t="n">
        <v>42</v>
      </c>
      <c r="R81" t="n">
        <v>82</v>
      </c>
    </row>
    <row r="82">
      <c r="B82" t="inlineStr">
        <is>
          <t>Price_BOM_L_ElbowStand_078</t>
        </is>
      </c>
      <c r="C82" t="inlineStr">
        <is>
          <t>:12501-LCV:12507-LCV:12709-LCV:</t>
        </is>
      </c>
      <c r="D82" t="inlineStr">
        <is>
          <t>PumpStand_CI</t>
        </is>
      </c>
      <c r="E82" s="4" t="inlineStr">
        <is>
          <t>F1</t>
        </is>
      </c>
      <c r="F82" s="80" t="inlineStr">
        <is>
          <t>none</t>
        </is>
      </c>
      <c r="G82" t="inlineStr">
        <is>
          <t>none</t>
        </is>
      </c>
      <c r="H82" s="2" t="inlineStr">
        <is>
          <t>Coating_Scotchkote134_interior</t>
        </is>
      </c>
      <c r="I82" t="inlineStr">
        <is>
          <t>RTF</t>
        </is>
      </c>
      <c r="J82" t="inlineStr">
        <is>
          <t>A100702</t>
        </is>
      </c>
      <c r="K82" t="n">
        <v>1050</v>
      </c>
      <c r="L82" t="inlineStr">
        <is>
          <t>Priced</t>
        </is>
      </c>
      <c r="M82" t="inlineStr">
        <is>
          <t>Price Adder for LCV F1 stand with no elbow</t>
        </is>
      </c>
      <c r="P82" t="inlineStr">
        <is>
          <t>LT193</t>
        </is>
      </c>
      <c r="Q82" t="n">
        <v>42</v>
      </c>
      <c r="R82" t="n">
        <v>62</v>
      </c>
    </row>
    <row r="83">
      <c r="B83" t="inlineStr">
        <is>
          <t>Price_BOM_L_ElbowStand_079</t>
        </is>
      </c>
      <c r="C83" t="inlineStr">
        <is>
          <t>:12501-LCV:12507-LCV:12709-LCV:</t>
        </is>
      </c>
      <c r="D83" t="inlineStr">
        <is>
          <t>PumpStand_CI</t>
        </is>
      </c>
      <c r="E83" s="4" t="inlineStr">
        <is>
          <t>F1</t>
        </is>
      </c>
      <c r="F83" s="80" t="inlineStr">
        <is>
          <t>2 LR</t>
        </is>
      </c>
      <c r="G83" s="4" t="inlineStr">
        <is>
          <t>2" x 2" LR</t>
        </is>
      </c>
      <c r="H83" s="2" t="inlineStr">
        <is>
          <t>Coating_Scotchkote134_interior</t>
        </is>
      </c>
      <c r="I83" t="inlineStr">
        <is>
          <t>RTF</t>
        </is>
      </c>
      <c r="J83" t="inlineStr">
        <is>
          <t>A100678</t>
        </is>
      </c>
      <c r="K83" t="n">
        <v>1150</v>
      </c>
      <c r="L83" t="inlineStr">
        <is>
          <t>Priced</t>
        </is>
      </c>
      <c r="M83" t="inlineStr">
        <is>
          <t>Price Adder for LCV F1 stand with 2" x 2" LR</t>
        </is>
      </c>
      <c r="P83" t="inlineStr">
        <is>
          <t>LT193</t>
        </is>
      </c>
      <c r="Q83" t="n">
        <v>42</v>
      </c>
      <c r="R83" t="n">
        <v>78</v>
      </c>
    </row>
    <row r="84">
      <c r="B84" t="inlineStr">
        <is>
          <t>Price_BOM_L_ElbowStand_080</t>
        </is>
      </c>
      <c r="C84" t="inlineStr">
        <is>
          <t>:12501-LCV:12507-LCV:12709-LCV:</t>
        </is>
      </c>
      <c r="D84" t="inlineStr">
        <is>
          <t>PumpStand_CI</t>
        </is>
      </c>
      <c r="E84" s="4" t="inlineStr">
        <is>
          <t>F1</t>
        </is>
      </c>
      <c r="F84" s="80" t="n">
        <v>3</v>
      </c>
      <c r="G84" s="4" t="inlineStr">
        <is>
          <t>3" x 2"</t>
        </is>
      </c>
      <c r="H84" s="2" t="inlineStr">
        <is>
          <t>Coating_Scotchkote134_interior</t>
        </is>
      </c>
      <c r="I84" t="inlineStr">
        <is>
          <t>RTF</t>
        </is>
      </c>
      <c r="J84" t="inlineStr">
        <is>
          <t>A100680</t>
        </is>
      </c>
      <c r="K84" t="n">
        <v>1519</v>
      </c>
      <c r="L84" t="inlineStr">
        <is>
          <t>Priced</t>
        </is>
      </c>
      <c r="M84" t="inlineStr">
        <is>
          <t>Price Adder for LCV F1 stand with 3" x 2"</t>
        </is>
      </c>
      <c r="P84" t="inlineStr">
        <is>
          <t>LT193</t>
        </is>
      </c>
      <c r="Q84" t="n">
        <v>42</v>
      </c>
      <c r="R84" t="n">
        <v>82</v>
      </c>
    </row>
    <row r="85">
      <c r="B85" t="inlineStr">
        <is>
          <t>Price_BOM_L_ElbowStand_081</t>
        </is>
      </c>
      <c r="C85" t="inlineStr">
        <is>
          <t>:15509-LCV:15705-LCV:15951-LCV:15955-LCV:15959-LCV:</t>
        </is>
      </c>
      <c r="D85" t="inlineStr">
        <is>
          <t>PumpStand_CI</t>
        </is>
      </c>
      <c r="E85" s="4" t="inlineStr">
        <is>
          <t>F1</t>
        </is>
      </c>
      <c r="F85" s="80" t="inlineStr">
        <is>
          <t>none</t>
        </is>
      </c>
      <c r="G85" t="inlineStr">
        <is>
          <t>none</t>
        </is>
      </c>
      <c r="H85" s="2" t="inlineStr">
        <is>
          <t>Coating_Scotchkote134_interior</t>
        </is>
      </c>
      <c r="I85" t="inlineStr">
        <is>
          <t>RTF</t>
        </is>
      </c>
      <c r="J85" t="inlineStr">
        <is>
          <t>A100702</t>
        </is>
      </c>
      <c r="K85" t="n">
        <v>1050</v>
      </c>
      <c r="L85" t="inlineStr">
        <is>
          <t>Priced</t>
        </is>
      </c>
      <c r="M85" t="inlineStr">
        <is>
          <t>Price Adder for LCV F1 stand with no elbow</t>
        </is>
      </c>
      <c r="P85" t="inlineStr">
        <is>
          <t>LT193</t>
        </is>
      </c>
      <c r="Q85" t="n">
        <v>42</v>
      </c>
      <c r="R85" t="n">
        <v>62</v>
      </c>
    </row>
    <row r="86">
      <c r="B86" t="inlineStr">
        <is>
          <t>Price_BOM_L_ElbowStand_082</t>
        </is>
      </c>
      <c r="C86" t="inlineStr">
        <is>
          <t>:15509-LCV:15705-LCV:15951-LCV:15955-LCV:15959-LCV:</t>
        </is>
      </c>
      <c r="D86" t="inlineStr">
        <is>
          <t>PumpStand_CI</t>
        </is>
      </c>
      <c r="E86" s="4" t="inlineStr">
        <is>
          <t>F1</t>
        </is>
      </c>
      <c r="F86" s="80" t="inlineStr">
        <is>
          <t>2 LR</t>
        </is>
      </c>
      <c r="G86" s="4" t="inlineStr">
        <is>
          <t>2" x 2" LR</t>
        </is>
      </c>
      <c r="H86" s="2" t="inlineStr">
        <is>
          <t>Coating_Scotchkote134_interior</t>
        </is>
      </c>
      <c r="I86" t="inlineStr">
        <is>
          <t>RTF</t>
        </is>
      </c>
      <c r="J86" t="inlineStr">
        <is>
          <t>A100678</t>
        </is>
      </c>
      <c r="K86" t="n">
        <v>1150</v>
      </c>
      <c r="L86" t="inlineStr">
        <is>
          <t>Priced</t>
        </is>
      </c>
      <c r="M86" t="inlineStr">
        <is>
          <t>Price Adder for LCV F1 stand with 2" x 2" LR</t>
        </is>
      </c>
      <c r="P86" t="inlineStr">
        <is>
          <t>LT193</t>
        </is>
      </c>
      <c r="Q86" t="n">
        <v>42</v>
      </c>
      <c r="R86" t="n">
        <v>78</v>
      </c>
    </row>
    <row r="87">
      <c r="B87" t="inlineStr">
        <is>
          <t>Price_BOM_L_ElbowStand_083</t>
        </is>
      </c>
      <c r="C87" t="inlineStr">
        <is>
          <t>:15509-LCV:15705-LCV:15951-LCV:15955-LCV:15959-LCV:</t>
        </is>
      </c>
      <c r="D87" t="inlineStr">
        <is>
          <t>PumpStand_CI</t>
        </is>
      </c>
      <c r="E87" s="4" t="inlineStr">
        <is>
          <t>F1</t>
        </is>
      </c>
      <c r="F87" s="80" t="n">
        <v>3</v>
      </c>
      <c r="G87" s="4" t="inlineStr">
        <is>
          <t>3" x 2"</t>
        </is>
      </c>
      <c r="H87" s="2" t="inlineStr">
        <is>
          <t>Coating_Scotchkote134_interior</t>
        </is>
      </c>
      <c r="I87" t="inlineStr">
        <is>
          <t>RTF</t>
        </is>
      </c>
      <c r="J87" t="inlineStr">
        <is>
          <t>A100680</t>
        </is>
      </c>
      <c r="K87" t="n">
        <v>1519</v>
      </c>
      <c r="L87" t="inlineStr">
        <is>
          <t>Priced</t>
        </is>
      </c>
      <c r="M87" t="inlineStr">
        <is>
          <t>Price Adder for LCV F1 stand with 3" x 2"</t>
        </is>
      </c>
      <c r="P87" t="inlineStr">
        <is>
          <t>LT193</t>
        </is>
      </c>
      <c r="Q87" t="n">
        <v>42</v>
      </c>
      <c r="R87" t="n">
        <v>82</v>
      </c>
    </row>
    <row r="88">
      <c r="B88" t="inlineStr">
        <is>
          <t>Price_BOM_L_ElbowStand_084</t>
        </is>
      </c>
      <c r="C88" t="inlineStr">
        <is>
          <t>:20501-LCV:20709-LCV:20953-LCV:20121-LCV:</t>
        </is>
      </c>
      <c r="D88" t="inlineStr">
        <is>
          <t>PumpStand_CI</t>
        </is>
      </c>
      <c r="E88" s="4" t="inlineStr">
        <is>
          <t>F1</t>
        </is>
      </c>
      <c r="F88" s="80" t="inlineStr">
        <is>
          <t>none</t>
        </is>
      </c>
      <c r="G88" t="inlineStr">
        <is>
          <t>none</t>
        </is>
      </c>
      <c r="H88" s="2" t="inlineStr">
        <is>
          <t>Coating_Scotchkote134_interior</t>
        </is>
      </c>
      <c r="I88" t="inlineStr">
        <is>
          <t>RTF</t>
        </is>
      </c>
      <c r="J88" t="inlineStr">
        <is>
          <t>A100702</t>
        </is>
      </c>
      <c r="K88" t="n">
        <v>1050</v>
      </c>
      <c r="L88" t="inlineStr">
        <is>
          <t>Priced</t>
        </is>
      </c>
      <c r="M88" t="inlineStr">
        <is>
          <t>Price Adder for LCV F1 stand with no elbow</t>
        </is>
      </c>
      <c r="P88" t="inlineStr">
        <is>
          <t>LT193</t>
        </is>
      </c>
      <c r="Q88" t="n">
        <v>42</v>
      </c>
      <c r="R88" t="n">
        <v>62</v>
      </c>
    </row>
    <row r="89">
      <c r="B89" t="inlineStr">
        <is>
          <t>Price_BOM_L_ElbowStand_086</t>
        </is>
      </c>
      <c r="C89" t="inlineStr">
        <is>
          <t>:20501-LCV:20709-LCV:20953-LCV:20121-LCV:</t>
        </is>
      </c>
      <c r="D89" t="inlineStr">
        <is>
          <t>PumpStand_CI</t>
        </is>
      </c>
      <c r="E89" s="4" t="inlineStr">
        <is>
          <t>F1</t>
        </is>
      </c>
      <c r="F89" s="80" t="n">
        <v>3</v>
      </c>
      <c r="G89" s="4" t="inlineStr">
        <is>
          <t>3" x 3"</t>
        </is>
      </c>
      <c r="H89" s="2" t="inlineStr">
        <is>
          <t>Coating_Scotchkote134_interior</t>
        </is>
      </c>
      <c r="I89" t="inlineStr">
        <is>
          <t>RTF</t>
        </is>
      </c>
      <c r="J89" t="inlineStr">
        <is>
          <t>A100682</t>
        </is>
      </c>
      <c r="K89" t="n">
        <v>1128</v>
      </c>
      <c r="L89" t="inlineStr">
        <is>
          <t>Priced</t>
        </is>
      </c>
      <c r="M89" t="inlineStr">
        <is>
          <t>Price Adder for LCV F1 stand with 3" x 3"</t>
        </is>
      </c>
      <c r="P89" t="inlineStr">
        <is>
          <t>LT192</t>
        </is>
      </c>
      <c r="Q89" t="n">
        <v>14</v>
      </c>
      <c r="R89" t="n">
        <v>87</v>
      </c>
    </row>
    <row r="90">
      <c r="B90" t="inlineStr">
        <is>
          <t>Price_BOM_L_ElbowStand_087</t>
        </is>
      </c>
      <c r="C90" t="inlineStr">
        <is>
          <t>:20501-LCV:20709-LCV:20953-LCV:20121-LCV:</t>
        </is>
      </c>
      <c r="D90" t="inlineStr">
        <is>
          <t>PumpStand_CI</t>
        </is>
      </c>
      <c r="E90" s="4" t="inlineStr">
        <is>
          <t>F1</t>
        </is>
      </c>
      <c r="F90" s="80" t="inlineStr">
        <is>
          <t>4 LR</t>
        </is>
      </c>
      <c r="G90" s="4" t="inlineStr">
        <is>
          <t>4" x 4" LR</t>
        </is>
      </c>
      <c r="H90" s="2" t="inlineStr">
        <is>
          <t>Coating_Scotchkote134_interior</t>
        </is>
      </c>
      <c r="I90" t="inlineStr">
        <is>
          <t>RTF</t>
        </is>
      </c>
      <c r="J90" t="inlineStr">
        <is>
          <t>A100686</t>
        </is>
      </c>
      <c r="K90" t="n">
        <v>1226</v>
      </c>
      <c r="L90" t="inlineStr">
        <is>
          <t>Priced</t>
        </is>
      </c>
      <c r="M90" t="inlineStr">
        <is>
          <t>Price Adder for LCV F1 stand with 4" x 4" LR</t>
        </is>
      </c>
      <c r="P90" t="inlineStr">
        <is>
          <t>LT193</t>
        </is>
      </c>
      <c r="Q90" t="n">
        <v>42</v>
      </c>
      <c r="R90" t="n">
        <v>112</v>
      </c>
    </row>
    <row r="91">
      <c r="B91" t="inlineStr">
        <is>
          <t>Price_BOM_L_ElbowStand_088</t>
        </is>
      </c>
      <c r="C91" t="inlineStr">
        <is>
          <t>:20501-LCV:20709-LCV:20953-LCV:20121-LCV:</t>
        </is>
      </c>
      <c r="D91" t="inlineStr">
        <is>
          <t>PumpStand_CI</t>
        </is>
      </c>
      <c r="E91" s="4" t="inlineStr">
        <is>
          <t>F1</t>
        </is>
      </c>
      <c r="F91" s="80" t="n">
        <v>5</v>
      </c>
      <c r="G91" s="4" t="inlineStr">
        <is>
          <t>5" x 3"</t>
        </is>
      </c>
      <c r="H91" s="2" t="inlineStr">
        <is>
          <t>Coating_Scotchkote134_interior</t>
        </is>
      </c>
      <c r="I91" t="inlineStr">
        <is>
          <t>RTF</t>
        </is>
      </c>
      <c r="J91" t="inlineStr">
        <is>
          <t>A100687</t>
        </is>
      </c>
      <c r="K91" t="n">
        <v>3020</v>
      </c>
      <c r="L91" t="inlineStr">
        <is>
          <t>Priced</t>
        </is>
      </c>
      <c r="M91" t="inlineStr">
        <is>
          <t>Price Adder for LCV F1 stand with 5" x 3"</t>
        </is>
      </c>
      <c r="P91" t="inlineStr">
        <is>
          <t>LT193</t>
        </is>
      </c>
      <c r="Q91" t="n">
        <v>42</v>
      </c>
      <c r="R91" t="n">
        <v>107</v>
      </c>
    </row>
    <row r="92">
      <c r="B92" t="inlineStr">
        <is>
          <t>Price_BOM_L_ElbowStand_089</t>
        </is>
      </c>
      <c r="C92" t="inlineStr">
        <is>
          <t>:20501-LCV:20709-LCV:20953-LCV:20121-LCV:</t>
        </is>
      </c>
      <c r="D92" t="inlineStr">
        <is>
          <t>PumpStand_CI</t>
        </is>
      </c>
      <c r="E92" s="4" t="inlineStr">
        <is>
          <t>F1</t>
        </is>
      </c>
      <c r="F92" s="80" t="n">
        <v>5</v>
      </c>
      <c r="G92" s="4" t="inlineStr">
        <is>
          <t>5" x 4"</t>
        </is>
      </c>
      <c r="H92" s="2" t="inlineStr">
        <is>
          <t>Coating_Scotchkote134_interior</t>
        </is>
      </c>
      <c r="I92" t="inlineStr">
        <is>
          <t>RTF</t>
        </is>
      </c>
      <c r="J92" t="inlineStr">
        <is>
          <t>A100688</t>
        </is>
      </c>
      <c r="K92" t="n">
        <v>2962</v>
      </c>
      <c r="L92" t="inlineStr">
        <is>
          <t>Priced</t>
        </is>
      </c>
      <c r="M92" t="inlineStr">
        <is>
          <t>Price Adder for LCV F1 stand with 5" x 4"</t>
        </is>
      </c>
      <c r="P92" t="inlineStr">
        <is>
          <t>LT193</t>
        </is>
      </c>
      <c r="Q92" t="n">
        <v>42</v>
      </c>
      <c r="R92" t="n">
        <v>124</v>
      </c>
    </row>
    <row r="93">
      <c r="B93" t="inlineStr">
        <is>
          <t>Price_BOM_L_ElbowStand_090</t>
        </is>
      </c>
      <c r="C93" t="inlineStr">
        <is>
          <t>:20501-LCV:20709-LCV:20953-LCV:20121-LCV:</t>
        </is>
      </c>
      <c r="D93" t="inlineStr">
        <is>
          <t>PumpStand_CI</t>
        </is>
      </c>
      <c r="E93" s="4" t="inlineStr">
        <is>
          <t>F1</t>
        </is>
      </c>
      <c r="F93" s="80" t="n">
        <v>6</v>
      </c>
      <c r="G93" s="4" t="inlineStr">
        <is>
          <t>6" x 3"</t>
        </is>
      </c>
      <c r="H93" s="2" t="inlineStr">
        <is>
          <t>Coating_Scotchkote134_interior</t>
        </is>
      </c>
      <c r="I93" t="inlineStr">
        <is>
          <t>RTF</t>
        </is>
      </c>
      <c r="J93" t="inlineStr">
        <is>
          <t>A100692</t>
        </is>
      </c>
      <c r="K93" t="n">
        <v>2799</v>
      </c>
      <c r="L93" t="inlineStr">
        <is>
          <t>Priced</t>
        </is>
      </c>
      <c r="M93" t="inlineStr">
        <is>
          <t>Price Adder for LCV F1 stand with 6" x 3"</t>
        </is>
      </c>
      <c r="P93" t="inlineStr">
        <is>
          <t>LT193</t>
        </is>
      </c>
      <c r="Q93" t="n">
        <v>42</v>
      </c>
      <c r="R93" t="n">
        <v>128</v>
      </c>
    </row>
    <row r="94">
      <c r="B94" t="inlineStr">
        <is>
          <t>Price_BOM_L_ElbowStand_091</t>
        </is>
      </c>
      <c r="C94" t="inlineStr">
        <is>
          <t>:20501-LCV:20709-LCV:20953-LCV:20121-LCV:</t>
        </is>
      </c>
      <c r="D94" t="inlineStr">
        <is>
          <t>PumpStand_CI</t>
        </is>
      </c>
      <c r="E94" s="4" t="inlineStr">
        <is>
          <t>F1</t>
        </is>
      </c>
      <c r="F94" s="80" t="n">
        <v>6</v>
      </c>
      <c r="G94" s="4" t="inlineStr">
        <is>
          <t>6" x 4"</t>
        </is>
      </c>
      <c r="H94" s="2" t="inlineStr">
        <is>
          <t>Coating_Scotchkote134_interior</t>
        </is>
      </c>
      <c r="I94" t="inlineStr">
        <is>
          <t>RTF</t>
        </is>
      </c>
      <c r="J94" t="inlineStr">
        <is>
          <t>A100693</t>
        </is>
      </c>
      <c r="K94" t="n">
        <v>1894</v>
      </c>
      <c r="L94" t="inlineStr">
        <is>
          <t>Priced</t>
        </is>
      </c>
      <c r="M94" t="inlineStr">
        <is>
          <t>Price Adder for LCV F1 stand with 6" x 4"</t>
        </is>
      </c>
      <c r="P94" t="inlineStr">
        <is>
          <t>LT193</t>
        </is>
      </c>
      <c r="Q94" t="n">
        <v>42</v>
      </c>
      <c r="R94" t="n">
        <v>131</v>
      </c>
    </row>
    <row r="95">
      <c r="B95" t="inlineStr">
        <is>
          <t>Price_BOM_L_ElbowStand_092</t>
        </is>
      </c>
      <c r="C95" t="inlineStr">
        <is>
          <t>:20501-LCV:20709-LCV:20953-LCV:20121-LCV:</t>
        </is>
      </c>
      <c r="D95" t="inlineStr">
        <is>
          <t>PumpStand_CI</t>
        </is>
      </c>
      <c r="E95" s="4" t="inlineStr">
        <is>
          <t>F1</t>
        </is>
      </c>
      <c r="F95" s="80" t="inlineStr">
        <is>
          <t>3 LR</t>
        </is>
      </c>
      <c r="G95" s="4" t="inlineStr">
        <is>
          <t>3" x 2.5" LR</t>
        </is>
      </c>
      <c r="H95" s="2" t="inlineStr">
        <is>
          <t>Coating_Scotchkote134_interior</t>
        </is>
      </c>
      <c r="I95" t="inlineStr">
        <is>
          <t>RTF</t>
        </is>
      </c>
      <c r="J95" t="inlineStr">
        <is>
          <t>A100681</t>
        </is>
      </c>
      <c r="K95" t="n">
        <v>1960</v>
      </c>
      <c r="L95" t="inlineStr">
        <is>
          <t>Priced</t>
        </is>
      </c>
      <c r="M95" t="inlineStr">
        <is>
          <t>Price Adder for LCV F1 stand with 3" x 2.5" LR</t>
        </is>
      </c>
      <c r="P95" t="inlineStr">
        <is>
          <t>LT193</t>
        </is>
      </c>
      <c r="Q95" t="n">
        <v>42</v>
      </c>
      <c r="R95" t="n">
        <v>89</v>
      </c>
    </row>
    <row r="96">
      <c r="B96" t="inlineStr">
        <is>
          <t>Price_BOM_L_ElbowStand_093</t>
        </is>
      </c>
      <c r="C96" t="inlineStr">
        <is>
          <t>:20501-LCV:20709-LCV:20953-LCV:20121-LCV:</t>
        </is>
      </c>
      <c r="D96" t="inlineStr">
        <is>
          <t>PumpStand_CI</t>
        </is>
      </c>
      <c r="E96" s="4" t="inlineStr">
        <is>
          <t>F1</t>
        </is>
      </c>
      <c r="F96" s="80" t="inlineStr">
        <is>
          <t>4 LR</t>
        </is>
      </c>
      <c r="G96" s="4" t="inlineStr">
        <is>
          <t>4" x 3" LR</t>
        </is>
      </c>
      <c r="H96" s="2" t="inlineStr">
        <is>
          <t>Coating_Scotchkote134_interior</t>
        </is>
      </c>
      <c r="I96" t="inlineStr">
        <is>
          <t>RTF</t>
        </is>
      </c>
      <c r="J96" t="inlineStr">
        <is>
          <t>A100684</t>
        </is>
      </c>
      <c r="K96" t="n">
        <v>1985</v>
      </c>
      <c r="L96" t="inlineStr">
        <is>
          <t>Priced</t>
        </is>
      </c>
      <c r="M96" t="inlineStr">
        <is>
          <t>Price Adder for LCV F1 stand with 4" x 3" LR</t>
        </is>
      </c>
      <c r="P96" t="inlineStr">
        <is>
          <t>LT193</t>
        </is>
      </c>
      <c r="Q96" t="n">
        <v>42</v>
      </c>
      <c r="R96" t="n">
        <v>106</v>
      </c>
    </row>
    <row r="97">
      <c r="B97" t="inlineStr">
        <is>
          <t>Price_BOM_L_ElbowStand_094</t>
        </is>
      </c>
      <c r="C97" t="inlineStr">
        <is>
          <t>:20501-LCV:20709-LCV:20953-LCV:20121-LCV:</t>
        </is>
      </c>
      <c r="D97" t="inlineStr">
        <is>
          <t>PumpStand_CI</t>
        </is>
      </c>
      <c r="E97" s="4" t="inlineStr">
        <is>
          <t>F1</t>
        </is>
      </c>
      <c r="F97" s="80" t="inlineStr">
        <is>
          <t>5 LR</t>
        </is>
      </c>
      <c r="G97" s="4" t="inlineStr">
        <is>
          <t>5" x 4" LR</t>
        </is>
      </c>
      <c r="H97" s="2" t="inlineStr">
        <is>
          <t>Coating_Scotchkote134_interior</t>
        </is>
      </c>
      <c r="I97" t="inlineStr">
        <is>
          <t>RTF</t>
        </is>
      </c>
      <c r="J97" t="inlineStr">
        <is>
          <t>A100689</t>
        </is>
      </c>
      <c r="K97" t="n">
        <v>2256</v>
      </c>
      <c r="L97" t="inlineStr">
        <is>
          <t>Priced</t>
        </is>
      </c>
      <c r="M97" t="inlineStr">
        <is>
          <t>Price Adder for LCV F1 stand with 5" x 4" LR</t>
        </is>
      </c>
      <c r="P97" t="inlineStr">
        <is>
          <t>LT193</t>
        </is>
      </c>
      <c r="Q97" t="n">
        <v>42</v>
      </c>
      <c r="R97" t="n">
        <v>122</v>
      </c>
    </row>
    <row r="98">
      <c r="B98" t="inlineStr">
        <is>
          <t>Price_BOM_L_ElbowStand_095</t>
        </is>
      </c>
      <c r="C98" t="inlineStr">
        <is>
          <t>:20501-LCV:20709-LCV:20953-LCV:20121-LCV:</t>
        </is>
      </c>
      <c r="D98" t="inlineStr">
        <is>
          <t>PumpStand_CI</t>
        </is>
      </c>
      <c r="E98" s="4" t="inlineStr">
        <is>
          <t>F1</t>
        </is>
      </c>
      <c r="F98" s="80" t="inlineStr">
        <is>
          <t>6 LR</t>
        </is>
      </c>
      <c r="G98" s="4" t="inlineStr">
        <is>
          <t>6" x 4" LR</t>
        </is>
      </c>
      <c r="H98" s="2" t="inlineStr">
        <is>
          <t>Coating_Scotchkote134_interior</t>
        </is>
      </c>
      <c r="I98" t="inlineStr">
        <is>
          <t>RTF</t>
        </is>
      </c>
      <c r="J98" t="inlineStr">
        <is>
          <t>A100694</t>
        </is>
      </c>
      <c r="K98" t="n">
        <v>2392</v>
      </c>
      <c r="L98" t="inlineStr">
        <is>
          <t>Priced</t>
        </is>
      </c>
      <c r="M98" t="inlineStr">
        <is>
          <t>Price Adder for LCV F1 stand with 6" x 4" LR</t>
        </is>
      </c>
      <c r="P98" t="inlineStr">
        <is>
          <t>LT194</t>
        </is>
      </c>
      <c r="Q98" t="n">
        <v>84</v>
      </c>
      <c r="R98" t="n">
        <v>144</v>
      </c>
    </row>
    <row r="99">
      <c r="B99" t="inlineStr">
        <is>
          <t>Price_BOM_L_ElbowStand_096</t>
        </is>
      </c>
      <c r="C99" t="inlineStr">
        <is>
          <t>:25707-LCV:25957-LCV:25123-LCV:</t>
        </is>
      </c>
      <c r="D99" t="inlineStr">
        <is>
          <t>PumpStand_CI</t>
        </is>
      </c>
      <c r="E99" s="4" t="inlineStr">
        <is>
          <t>F1</t>
        </is>
      </c>
      <c r="F99" s="80" t="inlineStr">
        <is>
          <t>none</t>
        </is>
      </c>
      <c r="G99" t="inlineStr">
        <is>
          <t>none</t>
        </is>
      </c>
      <c r="H99" s="2" t="inlineStr">
        <is>
          <t>Coating_Scotchkote134_interior</t>
        </is>
      </c>
      <c r="I99" t="inlineStr">
        <is>
          <t>RTF</t>
        </is>
      </c>
      <c r="J99" t="inlineStr">
        <is>
          <t>A100702</t>
        </is>
      </c>
      <c r="K99" t="n">
        <v>1050</v>
      </c>
      <c r="L99" t="inlineStr">
        <is>
          <t>Priced</t>
        </is>
      </c>
      <c r="M99" t="inlineStr">
        <is>
          <t>Price Adder for LCV F1 stand with no elbow</t>
        </is>
      </c>
      <c r="P99" t="inlineStr">
        <is>
          <t>LT193</t>
        </is>
      </c>
      <c r="Q99" t="n">
        <v>42</v>
      </c>
      <c r="R99" t="n">
        <v>62</v>
      </c>
    </row>
    <row r="100">
      <c r="B100" t="inlineStr">
        <is>
          <t>Price_BOM_L_ElbowStand_098</t>
        </is>
      </c>
      <c r="C100" t="inlineStr">
        <is>
          <t>:25707-LCV:25957-LCV:25123-LCV:</t>
        </is>
      </c>
      <c r="D100" t="inlineStr">
        <is>
          <t>PumpStand_CI</t>
        </is>
      </c>
      <c r="E100" s="4" t="inlineStr">
        <is>
          <t>F1</t>
        </is>
      </c>
      <c r="F100" s="80" t="inlineStr">
        <is>
          <t>3 LR</t>
        </is>
      </c>
      <c r="G100" s="4" t="inlineStr">
        <is>
          <t>3" x 3" LR</t>
        </is>
      </c>
      <c r="H100" s="2" t="inlineStr">
        <is>
          <t>Coating_Scotchkote134_interior</t>
        </is>
      </c>
      <c r="I100" t="inlineStr">
        <is>
          <t>RTF</t>
        </is>
      </c>
      <c r="J100" t="inlineStr">
        <is>
          <t>A100683</t>
        </is>
      </c>
      <c r="K100" t="n">
        <v>1171</v>
      </c>
      <c r="L100" t="inlineStr">
        <is>
          <t>Priced</t>
        </is>
      </c>
      <c r="M100" t="inlineStr">
        <is>
          <t>Price Adder for LCV F1 stand with 3" x 3" LR</t>
        </is>
      </c>
      <c r="P100" t="inlineStr">
        <is>
          <t>LT193</t>
        </is>
      </c>
      <c r="Q100" t="n">
        <v>42</v>
      </c>
      <c r="R100" t="n">
        <v>91</v>
      </c>
    </row>
    <row r="101">
      <c r="B101" t="inlineStr">
        <is>
          <t>Price_BOM_L_ElbowStand_099</t>
        </is>
      </c>
      <c r="C101" t="inlineStr">
        <is>
          <t>:25707-LCV:25957-LCV:25123-LCV:</t>
        </is>
      </c>
      <c r="D101" t="inlineStr">
        <is>
          <t>PumpStand_CI</t>
        </is>
      </c>
      <c r="E101" s="4" t="inlineStr">
        <is>
          <t>F1</t>
        </is>
      </c>
      <c r="F101" s="80" t="inlineStr">
        <is>
          <t>4 LR</t>
        </is>
      </c>
      <c r="G101" s="4" t="inlineStr">
        <is>
          <t>4" x 3" LR</t>
        </is>
      </c>
      <c r="H101" s="2" t="inlineStr">
        <is>
          <t>Coating_Scotchkote134_interior</t>
        </is>
      </c>
      <c r="I101" t="inlineStr">
        <is>
          <t>RTF</t>
        </is>
      </c>
      <c r="J101" t="inlineStr">
        <is>
          <t>A100684</t>
        </is>
      </c>
      <c r="K101" t="n">
        <v>1985</v>
      </c>
      <c r="L101" t="inlineStr">
        <is>
          <t>Priced</t>
        </is>
      </c>
      <c r="M101" t="inlineStr">
        <is>
          <t>Price Adder for LCV F1 stand with 4" x 3" LR</t>
        </is>
      </c>
      <c r="P101" t="inlineStr">
        <is>
          <t>LT193</t>
        </is>
      </c>
      <c r="Q101" t="n">
        <v>42</v>
      </c>
      <c r="R101" t="n">
        <v>106</v>
      </c>
    </row>
    <row r="102">
      <c r="B102" t="inlineStr">
        <is>
          <t>Price_BOM_L_ElbowStand_100</t>
        </is>
      </c>
      <c r="C102" t="inlineStr">
        <is>
          <t>:25707-LCV:25957-LCV:25123-LCV:</t>
        </is>
      </c>
      <c r="D102" t="inlineStr">
        <is>
          <t>PumpStand_Steel_F2</t>
        </is>
      </c>
      <c r="E102" s="4" t="inlineStr">
        <is>
          <t>F2</t>
        </is>
      </c>
      <c r="F102" s="80" t="n">
        <v>6</v>
      </c>
      <c r="G102" s="4" t="inlineStr">
        <is>
          <t>6" x 3"</t>
        </is>
      </c>
      <c r="H102" s="2" t="inlineStr">
        <is>
          <t>Coating_Scotchkote134_interior</t>
        </is>
      </c>
      <c r="I102" t="inlineStr">
        <is>
          <t>RTF</t>
        </is>
      </c>
      <c r="J102" t="inlineStr">
        <is>
          <t>A100705</t>
        </is>
      </c>
      <c r="K102" t="n">
        <v>4024</v>
      </c>
      <c r="L102" t="inlineStr">
        <is>
          <t>Priced</t>
        </is>
      </c>
      <c r="M102" t="inlineStr">
        <is>
          <t>Price Adder for LCV F2 stand with 6" x 3"</t>
        </is>
      </c>
      <c r="P102" t="inlineStr">
        <is>
          <t>LT193</t>
        </is>
      </c>
      <c r="Q102" t="n">
        <v>42</v>
      </c>
      <c r="R102" t="n">
        <v>191</v>
      </c>
    </row>
    <row r="103">
      <c r="B103" t="inlineStr">
        <is>
          <t>Price_BOM_L_ElbowStand_101</t>
        </is>
      </c>
      <c r="C103" t="inlineStr">
        <is>
          <t>:30707-LCV:30957-LCV:30121-LCV:30127-LCV:30157-LCV:</t>
        </is>
      </c>
      <c r="D103" t="inlineStr">
        <is>
          <t>PumpStand_CI</t>
        </is>
      </c>
      <c r="E103" s="4" t="inlineStr">
        <is>
          <t>F1</t>
        </is>
      </c>
      <c r="F103" s="80" t="inlineStr">
        <is>
          <t>none</t>
        </is>
      </c>
      <c r="G103" t="inlineStr">
        <is>
          <t>none</t>
        </is>
      </c>
      <c r="H103" s="2" t="inlineStr">
        <is>
          <t>Coating_Scotchkote134_interior</t>
        </is>
      </c>
      <c r="I103" t="inlineStr">
        <is>
          <t>RTF</t>
        </is>
      </c>
      <c r="J103" t="inlineStr">
        <is>
          <t>A100702</t>
        </is>
      </c>
      <c r="K103" t="n">
        <v>1050</v>
      </c>
      <c r="L103" t="inlineStr">
        <is>
          <t>Priced</t>
        </is>
      </c>
      <c r="M103" t="inlineStr">
        <is>
          <t>Price Adder for LCV F1 stand with no elbow</t>
        </is>
      </c>
      <c r="P103" t="inlineStr">
        <is>
          <t>LT193</t>
        </is>
      </c>
      <c r="Q103" t="n">
        <v>42</v>
      </c>
      <c r="R103" t="n">
        <v>62</v>
      </c>
    </row>
    <row r="104">
      <c r="B104" t="inlineStr">
        <is>
          <t>Price_BOM_L_ElbowStand_102</t>
        </is>
      </c>
      <c r="C104" t="inlineStr">
        <is>
          <t>:30707-LCV:30957-LCV:30121-LCV:30127-LCV:30157-LCV:</t>
        </is>
      </c>
      <c r="D104" t="inlineStr">
        <is>
          <t>PumpStand_CI</t>
        </is>
      </c>
      <c r="E104" s="4" t="inlineStr">
        <is>
          <t>F1</t>
        </is>
      </c>
      <c r="F104" s="80" t="n">
        <v>4</v>
      </c>
      <c r="G104" s="4" t="inlineStr">
        <is>
          <t>4" x 4"</t>
        </is>
      </c>
      <c r="H104" s="2" t="inlineStr">
        <is>
          <t>Coating_Scotchkote134_interior</t>
        </is>
      </c>
      <c r="I104" t="inlineStr">
        <is>
          <t>RTF</t>
        </is>
      </c>
      <c r="J104" t="inlineStr">
        <is>
          <t>A100685</t>
        </is>
      </c>
      <c r="K104" t="n">
        <v>1166</v>
      </c>
      <c r="L104" t="inlineStr">
        <is>
          <t>Priced</t>
        </is>
      </c>
      <c r="M104" t="inlineStr">
        <is>
          <t>Price Adder for LCV F1 stand with 4" x 4"</t>
        </is>
      </c>
      <c r="P104" t="inlineStr">
        <is>
          <t>LT192</t>
        </is>
      </c>
      <c r="Q104" t="n">
        <v>14</v>
      </c>
      <c r="R104" t="n">
        <v>106</v>
      </c>
    </row>
    <row r="105">
      <c r="B105" t="inlineStr">
        <is>
          <t>Price_BOM_L_ElbowStand_103</t>
        </is>
      </c>
      <c r="C105" t="inlineStr">
        <is>
          <t>:30707-LCV:30957-LCV:30121-LCV:30127-LCV:30157-LCV:</t>
        </is>
      </c>
      <c r="D105" t="inlineStr">
        <is>
          <t>PumpStand_CI</t>
        </is>
      </c>
      <c r="E105" s="4" t="inlineStr">
        <is>
          <t>F1</t>
        </is>
      </c>
      <c r="F105" s="80" t="inlineStr">
        <is>
          <t>4 LR</t>
        </is>
      </c>
      <c r="G105" s="4" t="inlineStr">
        <is>
          <t>4" x 4" LR</t>
        </is>
      </c>
      <c r="H105" s="2" t="inlineStr">
        <is>
          <t>Coating_Scotchkote134_interior</t>
        </is>
      </c>
      <c r="I105" t="inlineStr">
        <is>
          <t>RTF</t>
        </is>
      </c>
      <c r="J105" t="inlineStr">
        <is>
          <t>A100686</t>
        </is>
      </c>
      <c r="K105" t="n">
        <v>1226</v>
      </c>
      <c r="L105" t="inlineStr">
        <is>
          <t>Priced</t>
        </is>
      </c>
      <c r="M105" t="inlineStr">
        <is>
          <t>Price Adder for LCV F1 stand with 4" x 4" LR</t>
        </is>
      </c>
      <c r="P105" t="inlineStr">
        <is>
          <t>LT193</t>
        </is>
      </c>
      <c r="Q105" t="n">
        <v>42</v>
      </c>
      <c r="R105" t="n">
        <v>112</v>
      </c>
    </row>
    <row r="106">
      <c r="B106" t="inlineStr">
        <is>
          <t>Price_BOM_L_ElbowStand_104</t>
        </is>
      </c>
      <c r="C106" t="inlineStr">
        <is>
          <t>:30707-LCV:30957-LCV:30121-LCV:30127-LCV:30157-LCV:</t>
        </is>
      </c>
      <c r="D106" t="inlineStr">
        <is>
          <t>PumpStand_CI</t>
        </is>
      </c>
      <c r="E106" s="4" t="inlineStr">
        <is>
          <t>F1</t>
        </is>
      </c>
      <c r="F106" s="80" t="n">
        <v>5</v>
      </c>
      <c r="G106" s="4" t="inlineStr">
        <is>
          <t>5" x 4"</t>
        </is>
      </c>
      <c r="H106" s="2" t="inlineStr">
        <is>
          <t>Coating_Scotchkote134_interior</t>
        </is>
      </c>
      <c r="I106" t="inlineStr">
        <is>
          <t>RTF</t>
        </is>
      </c>
      <c r="J106" t="inlineStr">
        <is>
          <t>A100688</t>
        </is>
      </c>
      <c r="K106" t="n">
        <v>2962</v>
      </c>
      <c r="L106" t="inlineStr">
        <is>
          <t>Priced</t>
        </is>
      </c>
      <c r="M106" t="inlineStr">
        <is>
          <t>Price Adder for LCV F1 stand with 5" x 4"</t>
        </is>
      </c>
      <c r="P106" t="inlineStr">
        <is>
          <t>LT193</t>
        </is>
      </c>
      <c r="Q106" t="n">
        <v>42</v>
      </c>
      <c r="R106" t="n">
        <v>124</v>
      </c>
    </row>
    <row r="107">
      <c r="B107" t="inlineStr">
        <is>
          <t>Price_BOM_L_ElbowStand_105</t>
        </is>
      </c>
      <c r="C107" t="inlineStr">
        <is>
          <t>:30707-LCV:30957-LCV:30121-LCV:30127-LCV:30157-LCV:</t>
        </is>
      </c>
      <c r="D107" t="inlineStr">
        <is>
          <t>PumpStand_CI</t>
        </is>
      </c>
      <c r="E107" s="4" t="inlineStr">
        <is>
          <t>F1</t>
        </is>
      </c>
      <c r="F107" s="80" t="n">
        <v>6</v>
      </c>
      <c r="G107" s="4" t="inlineStr">
        <is>
          <t>6" x 4"</t>
        </is>
      </c>
      <c r="H107" s="2" t="inlineStr">
        <is>
          <t>Coating_Scotchkote134_interior</t>
        </is>
      </c>
      <c r="I107" t="inlineStr">
        <is>
          <t>RTF</t>
        </is>
      </c>
      <c r="J107" t="inlineStr">
        <is>
          <t>A100693</t>
        </is>
      </c>
      <c r="K107" t="n">
        <v>1894</v>
      </c>
      <c r="L107" t="inlineStr">
        <is>
          <t>Priced</t>
        </is>
      </c>
      <c r="M107" t="inlineStr">
        <is>
          <t>Price Adder for LCV F1 stand with 6" x 4"</t>
        </is>
      </c>
      <c r="P107" t="inlineStr">
        <is>
          <t>LT193</t>
        </is>
      </c>
      <c r="Q107" t="n">
        <v>42</v>
      </c>
      <c r="R107" t="n">
        <v>131</v>
      </c>
    </row>
    <row r="108">
      <c r="B108" t="inlineStr">
        <is>
          <t>Price_BOM_L_ElbowStand_106</t>
        </is>
      </c>
      <c r="C108" t="inlineStr">
        <is>
          <t>:30707-LCV:30957-LCV:30121-LCV:30127-LCV:30157-LCV:</t>
        </is>
      </c>
      <c r="D108" t="inlineStr">
        <is>
          <t>PumpStand_CI</t>
        </is>
      </c>
      <c r="E108" s="4" t="inlineStr">
        <is>
          <t>F1</t>
        </is>
      </c>
      <c r="F108" s="80" t="n">
        <v>8</v>
      </c>
      <c r="G108" s="4" t="inlineStr">
        <is>
          <t>8" x 4"</t>
        </is>
      </c>
      <c r="H108" s="2" t="inlineStr">
        <is>
          <t>Coating_Scotchkote134_interior</t>
        </is>
      </c>
      <c r="I108" t="inlineStr">
        <is>
          <t>RTF</t>
        </is>
      </c>
      <c r="J108" t="inlineStr">
        <is>
          <t>A100699</t>
        </is>
      </c>
      <c r="K108" t="n">
        <v>2962</v>
      </c>
      <c r="L108" t="inlineStr">
        <is>
          <t>Priced</t>
        </is>
      </c>
      <c r="M108" t="inlineStr">
        <is>
          <t>Price Adder for LCV F1 stand with 8" x 4"</t>
        </is>
      </c>
      <c r="P108" t="inlineStr">
        <is>
          <t>LT193</t>
        </is>
      </c>
      <c r="Q108" t="n">
        <v>42</v>
      </c>
      <c r="R108" t="n">
        <v>150</v>
      </c>
    </row>
    <row r="109">
      <c r="B109" t="inlineStr">
        <is>
          <t>Price_BOM_L_ElbowStand_107</t>
        </is>
      </c>
      <c r="C109" t="inlineStr">
        <is>
          <t>:30707-LCV:30957-LCV:30121-LCV:30127-LCV:30157-LCV:</t>
        </is>
      </c>
      <c r="D109" t="inlineStr">
        <is>
          <t>PumpStand_CI</t>
        </is>
      </c>
      <c r="E109" s="4" t="inlineStr">
        <is>
          <t>F1</t>
        </is>
      </c>
      <c r="F109" s="80" t="inlineStr">
        <is>
          <t>5 LR</t>
        </is>
      </c>
      <c r="G109" s="4" t="inlineStr">
        <is>
          <t>5" x 4" LR</t>
        </is>
      </c>
      <c r="H109" s="2" t="inlineStr">
        <is>
          <t>Coating_Scotchkote134_interior</t>
        </is>
      </c>
      <c r="I109" t="inlineStr">
        <is>
          <t>RTF</t>
        </is>
      </c>
      <c r="J109" t="inlineStr">
        <is>
          <t>A100689</t>
        </is>
      </c>
      <c r="K109" t="n">
        <v>2256</v>
      </c>
      <c r="L109" t="inlineStr">
        <is>
          <t>Priced</t>
        </is>
      </c>
      <c r="M109" t="inlineStr">
        <is>
          <t>Price Adder for LCV F1 stand with 5" x 4" LR</t>
        </is>
      </c>
      <c r="P109" t="inlineStr">
        <is>
          <t>LT193</t>
        </is>
      </c>
      <c r="Q109" t="n">
        <v>42</v>
      </c>
      <c r="R109" t="n">
        <v>122</v>
      </c>
    </row>
    <row r="110">
      <c r="B110" t="inlineStr">
        <is>
          <t>Price_BOM_L_ElbowStand_108</t>
        </is>
      </c>
      <c r="C110" t="inlineStr">
        <is>
          <t>:30707-LCV:30957-LCV:30121-LCV:30127-LCV:30157-LCV:</t>
        </is>
      </c>
      <c r="D110" t="inlineStr">
        <is>
          <t>PumpStand_CI</t>
        </is>
      </c>
      <c r="E110" s="4" t="inlineStr">
        <is>
          <t>F1</t>
        </is>
      </c>
      <c r="F110" s="80" t="inlineStr">
        <is>
          <t>6 LR</t>
        </is>
      </c>
      <c r="G110" s="4" t="inlineStr">
        <is>
          <t>6" x 4" LR</t>
        </is>
      </c>
      <c r="H110" s="2" t="inlineStr">
        <is>
          <t>Coating_Scotchkote134_interior</t>
        </is>
      </c>
      <c r="I110" t="inlineStr">
        <is>
          <t>RTF</t>
        </is>
      </c>
      <c r="J110" t="inlineStr">
        <is>
          <t>A100694</t>
        </is>
      </c>
      <c r="K110" t="n">
        <v>2392</v>
      </c>
      <c r="L110" t="inlineStr">
        <is>
          <t>Priced</t>
        </is>
      </c>
      <c r="M110" t="inlineStr">
        <is>
          <t>Price Adder for LCV F1 stand with 6" x 4" LR</t>
        </is>
      </c>
      <c r="P110" t="inlineStr">
        <is>
          <t>LT194</t>
        </is>
      </c>
      <c r="Q110" t="n">
        <v>84</v>
      </c>
      <c r="R110" t="n">
        <v>144</v>
      </c>
    </row>
    <row r="111">
      <c r="B111" t="inlineStr">
        <is>
          <t>Price_BOM_L_ElbowStand_109</t>
        </is>
      </c>
      <c r="C111" t="inlineStr">
        <is>
          <t>:40707-LCV:40957-LCV:40959-LCV:40129-LCV:4012A-LCV:</t>
        </is>
      </c>
      <c r="D111" t="inlineStr">
        <is>
          <t>PumpStand_CI</t>
        </is>
      </c>
      <c r="E111" s="4" t="inlineStr">
        <is>
          <t>F1</t>
        </is>
      </c>
      <c r="F111" s="80" t="inlineStr">
        <is>
          <t>none</t>
        </is>
      </c>
      <c r="G111" t="inlineStr">
        <is>
          <t>none</t>
        </is>
      </c>
      <c r="H111" s="2" t="inlineStr">
        <is>
          <t>Coating_Scotchkote134_interior</t>
        </is>
      </c>
      <c r="I111" t="inlineStr">
        <is>
          <t>RTF</t>
        </is>
      </c>
      <c r="J111" t="inlineStr">
        <is>
          <t>A100702</t>
        </is>
      </c>
      <c r="K111" t="n">
        <v>1050</v>
      </c>
      <c r="L111" t="inlineStr">
        <is>
          <t>Priced</t>
        </is>
      </c>
      <c r="M111" t="inlineStr">
        <is>
          <t>Price Adder for LCV F1 stand with no elbow</t>
        </is>
      </c>
      <c r="P111" t="inlineStr">
        <is>
          <t>LT193</t>
        </is>
      </c>
      <c r="Q111" t="n">
        <v>42</v>
      </c>
      <c r="R111" t="n">
        <v>62</v>
      </c>
    </row>
    <row r="112">
      <c r="B112" t="inlineStr">
        <is>
          <t>Price_BOM_L_ElbowStand_110</t>
        </is>
      </c>
      <c r="C112" t="inlineStr">
        <is>
          <t>:40707-LCV:40957-LCV:40959-LCV:40129-LCV:4012A-LCV:40157-LCV:</t>
        </is>
      </c>
      <c r="D112" t="inlineStr">
        <is>
          <t>PumpStand_Steel_F2</t>
        </is>
      </c>
      <c r="E112" s="4" t="inlineStr">
        <is>
          <t>F2</t>
        </is>
      </c>
      <c r="F112" s="80" t="inlineStr">
        <is>
          <t>none</t>
        </is>
      </c>
      <c r="G112" t="inlineStr">
        <is>
          <t>none</t>
        </is>
      </c>
      <c r="H112" s="2" t="inlineStr">
        <is>
          <t>Coating_Scotchkote134_interior</t>
        </is>
      </c>
      <c r="I112" t="inlineStr">
        <is>
          <t>RTF</t>
        </is>
      </c>
      <c r="J112" t="inlineStr">
        <is>
          <t>A100713</t>
        </is>
      </c>
      <c r="K112" t="n">
        <v>2275</v>
      </c>
      <c r="L112" t="inlineStr">
        <is>
          <t>Priced</t>
        </is>
      </c>
      <c r="M112" t="inlineStr">
        <is>
          <t>Price Adder for LCV F2 stand with no elbow</t>
        </is>
      </c>
      <c r="P112" t="inlineStr">
        <is>
          <t>LT193</t>
        </is>
      </c>
      <c r="Q112" t="n">
        <v>42</v>
      </c>
      <c r="R112" t="n">
        <v>125</v>
      </c>
    </row>
    <row r="113">
      <c r="B113" t="inlineStr">
        <is>
          <t>Price_BOM_L_ElbowStand_111</t>
        </is>
      </c>
      <c r="C113" t="inlineStr">
        <is>
          <t>:40707-LCV:40957-LCV:40959-LCV:40129-LCV:4012A-LCV:</t>
        </is>
      </c>
      <c r="D113" t="inlineStr">
        <is>
          <t>PumpStand_CI</t>
        </is>
      </c>
      <c r="E113" s="4" t="inlineStr">
        <is>
          <t>F1</t>
        </is>
      </c>
      <c r="F113" s="80" t="n">
        <v>5</v>
      </c>
      <c r="G113" s="4" t="inlineStr">
        <is>
          <t>5" x 5"</t>
        </is>
      </c>
      <c r="H113" s="2" t="inlineStr">
        <is>
          <t>Coating_Scotchkote134_interior</t>
        </is>
      </c>
      <c r="I113" t="inlineStr">
        <is>
          <t>RTF</t>
        </is>
      </c>
      <c r="J113" t="inlineStr">
        <is>
          <t>A100690</t>
        </is>
      </c>
      <c r="K113" t="n">
        <v>1270</v>
      </c>
      <c r="L113" t="inlineStr">
        <is>
          <t>Priced</t>
        </is>
      </c>
      <c r="M113" t="inlineStr">
        <is>
          <t>Price Adder for LCV F1 stand with 5" x 5"</t>
        </is>
      </c>
      <c r="P113" t="inlineStr">
        <is>
          <t>LT193</t>
        </is>
      </c>
      <c r="Q113" t="n">
        <v>42</v>
      </c>
      <c r="R113" t="n">
        <v>133</v>
      </c>
    </row>
    <row r="114">
      <c r="B114" t="inlineStr">
        <is>
          <t>Price_BOM_L_ElbowStand_112</t>
        </is>
      </c>
      <c r="C114" t="inlineStr">
        <is>
          <t>:40707-LCV:40957-LCV:40959-LCV:40129-LCV:4012A-LCV:</t>
        </is>
      </c>
      <c r="D114" t="inlineStr">
        <is>
          <t>PumpStand_CI</t>
        </is>
      </c>
      <c r="E114" s="4" t="inlineStr">
        <is>
          <t>F1</t>
        </is>
      </c>
      <c r="F114" s="80" t="inlineStr">
        <is>
          <t>5 LR</t>
        </is>
      </c>
      <c r="G114" s="4" t="inlineStr">
        <is>
          <t>5" x 5" LR</t>
        </is>
      </c>
      <c r="H114" s="2" t="inlineStr">
        <is>
          <t>Coating_Scotchkote134_interior</t>
        </is>
      </c>
      <c r="I114" t="inlineStr">
        <is>
          <t>RTF</t>
        </is>
      </c>
      <c r="J114" t="inlineStr">
        <is>
          <t>A100691</t>
        </is>
      </c>
      <c r="K114" t="n">
        <v>1448</v>
      </c>
      <c r="L114" t="inlineStr">
        <is>
          <t>Priced</t>
        </is>
      </c>
      <c r="M114" t="inlineStr">
        <is>
          <t>Price Adder for LCV F1 stand with 5" x 5" LR</t>
        </is>
      </c>
      <c r="P114" t="inlineStr">
        <is>
          <t>LT193</t>
        </is>
      </c>
      <c r="Q114" t="n">
        <v>42</v>
      </c>
      <c r="R114" t="n">
        <v>131</v>
      </c>
    </row>
    <row r="115">
      <c r="B115" t="inlineStr">
        <is>
          <t>Price_BOM_L_ElbowStand_113</t>
        </is>
      </c>
      <c r="C115" t="inlineStr">
        <is>
          <t>:40707-LCV:40957-LCV:40959-LCV:40129-LCV:4012A-LCV:</t>
        </is>
      </c>
      <c r="D115" t="inlineStr">
        <is>
          <t>PumpStand_CI</t>
        </is>
      </c>
      <c r="E115" s="4" t="inlineStr">
        <is>
          <t>F1</t>
        </is>
      </c>
      <c r="F115" s="80" t="n">
        <v>6</v>
      </c>
      <c r="G115" s="4" t="inlineStr">
        <is>
          <t>6" x 5"</t>
        </is>
      </c>
      <c r="H115" s="2" t="inlineStr">
        <is>
          <t>Coating_Scotchkote134_interior</t>
        </is>
      </c>
      <c r="I115" t="inlineStr">
        <is>
          <t>RTF</t>
        </is>
      </c>
      <c r="J115" t="inlineStr">
        <is>
          <t>A100695</t>
        </is>
      </c>
      <c r="K115" t="n">
        <v>1806</v>
      </c>
      <c r="L115" t="inlineStr">
        <is>
          <t>Priced</t>
        </is>
      </c>
      <c r="M115" t="inlineStr">
        <is>
          <t>Price Adder for LCV F1 stand with 6" x 5"</t>
        </is>
      </c>
      <c r="P115" t="inlineStr">
        <is>
          <t>LT193</t>
        </is>
      </c>
      <c r="Q115" t="n">
        <v>42</v>
      </c>
      <c r="R115" t="n">
        <v>134</v>
      </c>
    </row>
    <row r="116">
      <c r="B116" t="inlineStr">
        <is>
          <t>Price_BOM_L_ElbowStand_114</t>
        </is>
      </c>
      <c r="C116" t="inlineStr">
        <is>
          <t>:40707-LCV:40957-LCV:40959-LCV:40129-LCV:4012A-LCV:</t>
        </is>
      </c>
      <c r="D116" t="inlineStr">
        <is>
          <t>PumpStand_CI</t>
        </is>
      </c>
      <c r="E116" s="4" t="inlineStr">
        <is>
          <t>F1</t>
        </is>
      </c>
      <c r="F116" s="80" t="n">
        <v>8</v>
      </c>
      <c r="G116" s="4" t="inlineStr">
        <is>
          <t>8" x 5"</t>
        </is>
      </c>
      <c r="H116" s="2" t="inlineStr">
        <is>
          <t>Coating_Scotchkote134_interior</t>
        </is>
      </c>
      <c r="I116" t="inlineStr">
        <is>
          <t>RTF</t>
        </is>
      </c>
      <c r="J116" t="inlineStr">
        <is>
          <t>A100700</t>
        </is>
      </c>
      <c r="K116" t="n">
        <v>2447</v>
      </c>
      <c r="L116" t="inlineStr">
        <is>
          <t>Priced</t>
        </is>
      </c>
      <c r="M116" t="inlineStr">
        <is>
          <t>Price Adder for LCV F1 stand with 8" x 5"</t>
        </is>
      </c>
      <c r="P116" t="inlineStr">
        <is>
          <t>LT193</t>
        </is>
      </c>
      <c r="Q116" t="n">
        <v>42</v>
      </c>
      <c r="R116" t="n">
        <v>152</v>
      </c>
    </row>
    <row r="117">
      <c r="B117" t="inlineStr">
        <is>
          <t>Price_BOM_L_ElbowStand_115</t>
        </is>
      </c>
      <c r="C117" t="inlineStr">
        <is>
          <t>:40707-LCV:40957-LCV:40959-LCV:40129-LCV:4012A-LCV:</t>
        </is>
      </c>
      <c r="D117" t="inlineStr">
        <is>
          <t>PumpStand_CI</t>
        </is>
      </c>
      <c r="E117" s="4" t="inlineStr">
        <is>
          <t>F1</t>
        </is>
      </c>
      <c r="F117" s="80" t="inlineStr">
        <is>
          <t>6 LR</t>
        </is>
      </c>
      <c r="G117" s="4" t="inlineStr">
        <is>
          <t>6" x 5" LR</t>
        </is>
      </c>
      <c r="H117" s="2" t="inlineStr">
        <is>
          <t>Coating_Scotchkote134_interior</t>
        </is>
      </c>
      <c r="I117" t="inlineStr">
        <is>
          <t>RTF</t>
        </is>
      </c>
      <c r="J117" t="inlineStr">
        <is>
          <t>A100696</t>
        </is>
      </c>
      <c r="K117" t="n">
        <v>2529</v>
      </c>
      <c r="L117" t="inlineStr">
        <is>
          <t>Priced</t>
        </is>
      </c>
      <c r="M117" t="inlineStr">
        <is>
          <t>Price Adder for LCV F1 stand with 6" x 5" LR</t>
        </is>
      </c>
      <c r="P117" t="inlineStr">
        <is>
          <t>LT193</t>
        </is>
      </c>
      <c r="Q117" t="n">
        <v>42</v>
      </c>
      <c r="R117" t="n">
        <v>147</v>
      </c>
    </row>
    <row r="118">
      <c r="B118" t="inlineStr">
        <is>
          <t>Price_BOM_L_ElbowStand_116</t>
        </is>
      </c>
      <c r="C118" t="inlineStr">
        <is>
          <t>:40707-LCV:40957-LCV:40959-LCV:40129-LCV:4012A-LCV:40157-LCV:</t>
        </is>
      </c>
      <c r="D118" t="inlineStr">
        <is>
          <t>PumpStand_Steel_F2</t>
        </is>
      </c>
      <c r="E118" s="4" t="inlineStr">
        <is>
          <t>F2</t>
        </is>
      </c>
      <c r="F118" s="80" t="inlineStr">
        <is>
          <t>6 LR</t>
        </is>
      </c>
      <c r="G118" s="4" t="inlineStr">
        <is>
          <t>6" x 5" LR</t>
        </is>
      </c>
      <c r="H118" s="2" t="inlineStr">
        <is>
          <t>Coating_Scotchkote134_interior</t>
        </is>
      </c>
      <c r="I118" t="inlineStr">
        <is>
          <t>RTF</t>
        </is>
      </c>
      <c r="J118" t="inlineStr">
        <is>
          <t>A100706</t>
        </is>
      </c>
      <c r="K118" t="n">
        <v>3754</v>
      </c>
      <c r="L118" t="inlineStr">
        <is>
          <t>Priced</t>
        </is>
      </c>
      <c r="M118" t="inlineStr">
        <is>
          <t>Price Adder for LCV F2 stand with 6" x 5" LR</t>
        </is>
      </c>
      <c r="P118" t="inlineStr">
        <is>
          <t>LT194</t>
        </is>
      </c>
      <c r="Q118" t="n">
        <v>84</v>
      </c>
      <c r="R118" t="n">
        <v>210</v>
      </c>
    </row>
    <row r="119">
      <c r="B119" t="inlineStr">
        <is>
          <t>Price_BOM_L_ElbowStand_117</t>
        </is>
      </c>
      <c r="C119" t="inlineStr">
        <is>
          <t>:40707-LCV:40957-LCV:40959-LCV:40129-LCV:4012A-LCV:40157-LCV:</t>
        </is>
      </c>
      <c r="D119" t="inlineStr">
        <is>
          <t>PumpStand_Steel_F3</t>
        </is>
      </c>
      <c r="E119" s="4" t="inlineStr">
        <is>
          <t>F3</t>
        </is>
      </c>
      <c r="F119" s="80" t="n">
        <v>8</v>
      </c>
      <c r="G119" s="4" t="inlineStr">
        <is>
          <t>8" x 5"</t>
        </is>
      </c>
      <c r="H119" s="2" t="inlineStr">
        <is>
          <t>Coating_Scotchkote134_interior</t>
        </is>
      </c>
      <c r="I119" t="inlineStr">
        <is>
          <t>RTF</t>
        </is>
      </c>
      <c r="J119" t="inlineStr">
        <is>
          <t>A100721</t>
        </is>
      </c>
      <c r="K119" t="n">
        <v>4467</v>
      </c>
      <c r="L119" t="inlineStr">
        <is>
          <t>Priced</t>
        </is>
      </c>
      <c r="M119" t="inlineStr">
        <is>
          <t>Price Adder for LCV F3 stand with 8" x 5"</t>
        </is>
      </c>
      <c r="P119" t="inlineStr">
        <is>
          <t>LT193</t>
        </is>
      </c>
      <c r="Q119" t="n">
        <v>42</v>
      </c>
      <c r="R119" t="n">
        <v>235</v>
      </c>
    </row>
    <row r="120">
      <c r="B120" t="inlineStr">
        <is>
          <t>Price_BOM_L_ElbowStand_118</t>
        </is>
      </c>
      <c r="C120" t="inlineStr">
        <is>
          <t>:40707-LCV:40957-LCV:40959-LCV:40129-LCV:4012A-LCV:40157-LCV:</t>
        </is>
      </c>
      <c r="D120" t="inlineStr">
        <is>
          <t>PumpStand_Steel_F3</t>
        </is>
      </c>
      <c r="E120" s="4" t="inlineStr">
        <is>
          <t>F3</t>
        </is>
      </c>
      <c r="F120" s="80" t="inlineStr">
        <is>
          <t>6 LR</t>
        </is>
      </c>
      <c r="G120" s="4" t="inlineStr">
        <is>
          <t>6" x 5" LR</t>
        </is>
      </c>
      <c r="H120" s="2" t="inlineStr">
        <is>
          <t>Coating_Scotchkote134_interior</t>
        </is>
      </c>
      <c r="I120" t="inlineStr">
        <is>
          <t>RTF</t>
        </is>
      </c>
      <c r="J120" t="inlineStr">
        <is>
          <t>A100720</t>
        </is>
      </c>
      <c r="K120" t="n">
        <v>4549</v>
      </c>
      <c r="L120" t="inlineStr">
        <is>
          <t>Priced</t>
        </is>
      </c>
      <c r="M120" t="inlineStr">
        <is>
          <t>Price Adder for LCV F3 stand with 6" x 5" LR</t>
        </is>
      </c>
      <c r="P120" t="inlineStr">
        <is>
          <t>LT194</t>
        </is>
      </c>
      <c r="Q120" t="n">
        <v>84</v>
      </c>
      <c r="R120" t="n">
        <v>230</v>
      </c>
    </row>
    <row r="121">
      <c r="B121" t="inlineStr">
        <is>
          <t>Price_BOM_L_ElbowStand_119</t>
        </is>
      </c>
      <c r="C121" t="inlineStr">
        <is>
          <t>:50957-LCV:50123-LCV:</t>
        </is>
      </c>
      <c r="D121" t="inlineStr">
        <is>
          <t>PumpStand_CI</t>
        </is>
      </c>
      <c r="E121" s="4" t="inlineStr">
        <is>
          <t>F1</t>
        </is>
      </c>
      <c r="F121" s="80" t="inlineStr">
        <is>
          <t>none</t>
        </is>
      </c>
      <c r="G121" t="inlineStr">
        <is>
          <t>none</t>
        </is>
      </c>
      <c r="H121" s="2" t="inlineStr">
        <is>
          <t>Coating_Scotchkote134_interior</t>
        </is>
      </c>
      <c r="I121" t="inlineStr">
        <is>
          <t>RTF</t>
        </is>
      </c>
      <c r="J121" t="inlineStr">
        <is>
          <t>A100702</t>
        </is>
      </c>
      <c r="K121" t="n">
        <v>1050</v>
      </c>
      <c r="L121" t="inlineStr">
        <is>
          <t>Priced</t>
        </is>
      </c>
      <c r="M121" t="inlineStr">
        <is>
          <t>Price Adder for LCV F1 stand with no elbow</t>
        </is>
      </c>
      <c r="P121" t="inlineStr">
        <is>
          <t>LT193</t>
        </is>
      </c>
      <c r="Q121" t="n">
        <v>42</v>
      </c>
      <c r="R121" t="n">
        <v>62</v>
      </c>
    </row>
    <row r="122">
      <c r="B122" t="inlineStr">
        <is>
          <t>Price_BOM_L_ElbowStand_120</t>
        </is>
      </c>
      <c r="C122" t="inlineStr">
        <is>
          <t>:50957-LCV:50123-LCV:50157-LCV:</t>
        </is>
      </c>
      <c r="D122" t="inlineStr">
        <is>
          <t>PumpStand_Steel_F2</t>
        </is>
      </c>
      <c r="E122" s="4" t="inlineStr">
        <is>
          <t>F2</t>
        </is>
      </c>
      <c r="F122" s="80" t="inlineStr">
        <is>
          <t>none</t>
        </is>
      </c>
      <c r="G122" t="inlineStr">
        <is>
          <t>none</t>
        </is>
      </c>
      <c r="H122" s="2" t="inlineStr">
        <is>
          <t>Coating_Scotchkote134_interior</t>
        </is>
      </c>
      <c r="I122" t="inlineStr">
        <is>
          <t>RTF</t>
        </is>
      </c>
      <c r="J122" t="inlineStr">
        <is>
          <t>A100713</t>
        </is>
      </c>
      <c r="K122" t="n">
        <v>2275</v>
      </c>
      <c r="L122" t="inlineStr">
        <is>
          <t>Priced</t>
        </is>
      </c>
      <c r="M122" t="inlineStr">
        <is>
          <t>Price Adder for LCV F2 stand with no elbow</t>
        </is>
      </c>
      <c r="P122" t="inlineStr">
        <is>
          <t>LT193</t>
        </is>
      </c>
      <c r="Q122" t="n">
        <v>42</v>
      </c>
      <c r="R122" t="n">
        <v>125</v>
      </c>
    </row>
    <row r="123">
      <c r="B123" t="inlineStr">
        <is>
          <t>Price_BOM_L_ElbowStand_121</t>
        </is>
      </c>
      <c r="C123" t="inlineStr">
        <is>
          <t>:50957-LCV:50123-LCV:50157-LCV:</t>
        </is>
      </c>
      <c r="D123" t="inlineStr">
        <is>
          <t>PumpStand_Steel_F3</t>
        </is>
      </c>
      <c r="E123" s="4" t="inlineStr">
        <is>
          <t>F3</t>
        </is>
      </c>
      <c r="F123" s="80" t="inlineStr">
        <is>
          <t>none</t>
        </is>
      </c>
      <c r="G123" t="inlineStr">
        <is>
          <t>none</t>
        </is>
      </c>
      <c r="H123" s="2" t="inlineStr">
        <is>
          <t>Coating_Scotchkote134_interior</t>
        </is>
      </c>
      <c r="I123" t="inlineStr">
        <is>
          <t>RTF</t>
        </is>
      </c>
      <c r="J123" t="inlineStr">
        <is>
          <t>A100723</t>
        </is>
      </c>
      <c r="K123" t="n">
        <v>3070</v>
      </c>
      <c r="L123" t="inlineStr">
        <is>
          <t>Priced</t>
        </is>
      </c>
      <c r="M123" t="inlineStr">
        <is>
          <t>Price Adder for LCV F3 stand with no elbow</t>
        </is>
      </c>
      <c r="P123" t="inlineStr">
        <is>
          <t>LT193</t>
        </is>
      </c>
      <c r="Q123" t="n">
        <v>42</v>
      </c>
      <c r="R123" t="n">
        <v>145</v>
      </c>
    </row>
    <row r="124">
      <c r="B124" t="inlineStr">
        <is>
          <t>Price_BOM_L_ElbowStand_122</t>
        </is>
      </c>
      <c r="C124" t="inlineStr">
        <is>
          <t>:50957-LCV:50123-LCV:</t>
        </is>
      </c>
      <c r="D124" t="inlineStr">
        <is>
          <t>PumpStand_CI</t>
        </is>
      </c>
      <c r="E124" s="4" t="inlineStr">
        <is>
          <t>F1</t>
        </is>
      </c>
      <c r="F124" s="80" t="n">
        <v>6</v>
      </c>
      <c r="G124" s="4" t="inlineStr">
        <is>
          <t>6" x 6"</t>
        </is>
      </c>
      <c r="H124" s="2" t="inlineStr">
        <is>
          <t>Coating_Scotchkote134_interior</t>
        </is>
      </c>
      <c r="I124" t="inlineStr">
        <is>
          <t>RTF</t>
        </is>
      </c>
      <c r="J124" t="inlineStr">
        <is>
          <t>A100697</t>
        </is>
      </c>
      <c r="K124" t="n">
        <v>1373</v>
      </c>
      <c r="L124" t="inlineStr">
        <is>
          <t>Priced</t>
        </is>
      </c>
      <c r="M124" t="inlineStr">
        <is>
          <t>Price Adder for LCV F1 stand with 6" x 6"</t>
        </is>
      </c>
      <c r="P124" t="inlineStr">
        <is>
          <t>LT193</t>
        </is>
      </c>
      <c r="Q124" t="n">
        <v>42</v>
      </c>
      <c r="R124" t="n">
        <v>137</v>
      </c>
    </row>
    <row r="125">
      <c r="B125" t="inlineStr">
        <is>
          <t>Price_BOM_L_ElbowStand_123</t>
        </is>
      </c>
      <c r="C125" t="inlineStr">
        <is>
          <t>:50957-LCV:50123-LCV:</t>
        </is>
      </c>
      <c r="D125" t="inlineStr">
        <is>
          <t>PumpStand_CI</t>
        </is>
      </c>
      <c r="E125" s="4" t="inlineStr">
        <is>
          <t>F1</t>
        </is>
      </c>
      <c r="F125" s="80" t="inlineStr">
        <is>
          <t>6 LR</t>
        </is>
      </c>
      <c r="G125" s="4" t="inlineStr">
        <is>
          <t>6" x 6" LR</t>
        </is>
      </c>
      <c r="H125" s="2" t="inlineStr">
        <is>
          <t>Coating_Scotchkote134_interior</t>
        </is>
      </c>
      <c r="I125" t="inlineStr">
        <is>
          <t>RTF</t>
        </is>
      </c>
      <c r="J125" t="inlineStr">
        <is>
          <t>A100698</t>
        </is>
      </c>
      <c r="K125" t="n">
        <v>1703</v>
      </c>
      <c r="L125" t="inlineStr">
        <is>
          <t>Priced</t>
        </is>
      </c>
      <c r="M125" t="inlineStr">
        <is>
          <t>Price Adder for LCV F1 stand with 6" x 6" LR</t>
        </is>
      </c>
      <c r="P125" t="inlineStr">
        <is>
          <t>LT193</t>
        </is>
      </c>
      <c r="Q125" t="n">
        <v>42</v>
      </c>
      <c r="R125" t="n">
        <v>150</v>
      </c>
    </row>
    <row r="126">
      <c r="B126" t="inlineStr">
        <is>
          <t>Price_BOM_L_ElbowStand_124</t>
        </is>
      </c>
      <c r="C126" t="inlineStr">
        <is>
          <t>:50957-LCV:50123-LCV:</t>
        </is>
      </c>
      <c r="D126" t="inlineStr">
        <is>
          <t>PumpStand_CI</t>
        </is>
      </c>
      <c r="E126" s="4" t="inlineStr">
        <is>
          <t>F1</t>
        </is>
      </c>
      <c r="F126" s="80" t="n">
        <v>8</v>
      </c>
      <c r="G126" s="4" t="inlineStr">
        <is>
          <t>8" x 6"</t>
        </is>
      </c>
      <c r="H126" s="2" t="inlineStr">
        <is>
          <t>Coating_Scotchkote134_interior</t>
        </is>
      </c>
      <c r="I126" t="inlineStr">
        <is>
          <t>RTF</t>
        </is>
      </c>
      <c r="J126" t="inlineStr">
        <is>
          <t>A100701</t>
        </is>
      </c>
      <c r="K126" t="n">
        <v>2078</v>
      </c>
      <c r="L126" t="inlineStr">
        <is>
          <t>Priced</t>
        </is>
      </c>
      <c r="M126" t="inlineStr">
        <is>
          <t>Price Adder for LCV F1 stand with 8" x 6"</t>
        </is>
      </c>
      <c r="P126" t="inlineStr">
        <is>
          <t>LT193</t>
        </is>
      </c>
      <c r="Q126" t="n">
        <v>42</v>
      </c>
      <c r="R126" t="n">
        <v>166</v>
      </c>
    </row>
    <row r="127">
      <c r="B127" t="inlineStr">
        <is>
          <t>Price_BOM_L_ElbowStand_125</t>
        </is>
      </c>
      <c r="C127" t="inlineStr">
        <is>
          <t>:50957-LCV:50123-LCV:50157-LCV:</t>
        </is>
      </c>
      <c r="D127" t="inlineStr">
        <is>
          <t>PumpStand_Steel_F2</t>
        </is>
      </c>
      <c r="E127" s="4" t="inlineStr">
        <is>
          <t>F2</t>
        </is>
      </c>
      <c r="F127" s="80" t="n">
        <v>6</v>
      </c>
      <c r="G127" s="4" t="inlineStr">
        <is>
          <t>6" x 6"</t>
        </is>
      </c>
      <c r="H127" s="2" t="inlineStr">
        <is>
          <t>Coating_Scotchkote134_interior</t>
        </is>
      </c>
      <c r="I127" t="inlineStr">
        <is>
          <t>RTF</t>
        </is>
      </c>
      <c r="J127" t="inlineStr">
        <is>
          <t>A100707</t>
        </is>
      </c>
      <c r="K127" t="n">
        <v>2598</v>
      </c>
      <c r="L127" t="inlineStr">
        <is>
          <t>Priced</t>
        </is>
      </c>
      <c r="M127" t="inlineStr">
        <is>
          <t>Price Adder for LCV F2 stand with 6" x 6"</t>
        </is>
      </c>
      <c r="P127" t="inlineStr">
        <is>
          <t>LT192</t>
        </is>
      </c>
      <c r="Q127" t="n">
        <v>14</v>
      </c>
      <c r="R127" t="n">
        <v>200</v>
      </c>
    </row>
    <row r="128">
      <c r="B128" t="inlineStr">
        <is>
          <t>Price_BOM_L_ElbowStand_126</t>
        </is>
      </c>
      <c r="C128" t="inlineStr">
        <is>
          <t>:50957-LCV:50123-LCV:50157-LCV:</t>
        </is>
      </c>
      <c r="D128" t="inlineStr">
        <is>
          <t>PumpStand_Steel_F2</t>
        </is>
      </c>
      <c r="E128" s="4" t="inlineStr">
        <is>
          <t>F2</t>
        </is>
      </c>
      <c r="F128" s="80" t="inlineStr">
        <is>
          <t>6 LR</t>
        </is>
      </c>
      <c r="G128" s="4" t="inlineStr">
        <is>
          <t>6" x 6" LR</t>
        </is>
      </c>
      <c r="H128" s="2" t="inlineStr">
        <is>
          <t>Coating_Scotchkote134_interior</t>
        </is>
      </c>
      <c r="I128" t="inlineStr">
        <is>
          <t>RTF</t>
        </is>
      </c>
      <c r="J128" t="inlineStr">
        <is>
          <t>A100708</t>
        </is>
      </c>
      <c r="K128" t="n">
        <v>2928</v>
      </c>
      <c r="L128" t="inlineStr">
        <is>
          <t>Priced</t>
        </is>
      </c>
      <c r="M128" t="inlineStr">
        <is>
          <t>Price Adder for LCV F2 stand with 6" x 6" LR</t>
        </is>
      </c>
      <c r="P128" t="inlineStr">
        <is>
          <t>LT193</t>
        </is>
      </c>
      <c r="Q128" t="n">
        <v>42</v>
      </c>
      <c r="R128" t="n">
        <v>213</v>
      </c>
    </row>
    <row r="129">
      <c r="B129" t="inlineStr">
        <is>
          <t>Price_BOM_L_ElbowStand_127</t>
        </is>
      </c>
      <c r="C129" t="inlineStr">
        <is>
          <t>:50957-LCV:50123-LCV:50157-LCV:</t>
        </is>
      </c>
      <c r="D129" t="inlineStr">
        <is>
          <t>PumpStand_Steel_F2</t>
        </is>
      </c>
      <c r="E129" s="4" t="inlineStr">
        <is>
          <t>F2</t>
        </is>
      </c>
      <c r="F129" s="80" t="n">
        <v>8</v>
      </c>
      <c r="G129" s="4" t="inlineStr">
        <is>
          <t>8" x 6"</t>
        </is>
      </c>
      <c r="H129" s="2" t="inlineStr">
        <is>
          <t>Coating_Scotchkote134_interior</t>
        </is>
      </c>
      <c r="I129" t="inlineStr">
        <is>
          <t>RTF</t>
        </is>
      </c>
      <c r="J129" t="inlineStr">
        <is>
          <t>A100709</t>
        </is>
      </c>
      <c r="K129" t="n">
        <v>3303</v>
      </c>
      <c r="L129" t="inlineStr">
        <is>
          <t>Priced</t>
        </is>
      </c>
      <c r="M129" t="inlineStr">
        <is>
          <t>Price Adder for LCV F2 stand with 8" x 6"</t>
        </is>
      </c>
      <c r="P129" t="inlineStr">
        <is>
          <t>LT193</t>
        </is>
      </c>
      <c r="Q129" t="n">
        <v>42</v>
      </c>
      <c r="R129" t="n">
        <v>229</v>
      </c>
    </row>
    <row r="130">
      <c r="B130" t="inlineStr">
        <is>
          <t>Price_BOM_L_ElbowStand_128</t>
        </is>
      </c>
      <c r="C130" t="inlineStr">
        <is>
          <t>:50957-LCV:50123-LCV:50157-LCV:</t>
        </is>
      </c>
      <c r="D130" t="inlineStr">
        <is>
          <t>PumpStand_Steel_F2</t>
        </is>
      </c>
      <c r="E130" s="4" t="inlineStr">
        <is>
          <t>F2</t>
        </is>
      </c>
      <c r="F130" s="80" t="inlineStr">
        <is>
          <t>8 LR</t>
        </is>
      </c>
      <c r="G130" s="4" t="inlineStr">
        <is>
          <t>8" x 6" LR</t>
        </is>
      </c>
      <c r="H130" s="2" t="inlineStr">
        <is>
          <t>Coating_Scotchkote134_interior</t>
        </is>
      </c>
      <c r="I130" t="inlineStr">
        <is>
          <t>RTF</t>
        </is>
      </c>
      <c r="J130" t="inlineStr">
        <is>
          <t>A100710</t>
        </is>
      </c>
      <c r="K130" t="n">
        <v>4024</v>
      </c>
      <c r="L130" t="inlineStr">
        <is>
          <t>Priced</t>
        </is>
      </c>
      <c r="M130" t="inlineStr">
        <is>
          <t>Price Adder for LCV F2 stand with 8" x 6" LR</t>
        </is>
      </c>
      <c r="P130" t="inlineStr">
        <is>
          <t>LT194</t>
        </is>
      </c>
      <c r="Q130" t="n">
        <v>84</v>
      </c>
      <c r="R130" t="n">
        <v>269</v>
      </c>
    </row>
    <row r="131">
      <c r="B131" t="inlineStr">
        <is>
          <t>Price_BOM_L_ElbowStand_129</t>
        </is>
      </c>
      <c r="C131" t="inlineStr">
        <is>
          <t>:50957-LCV:50123-LCV:50157-LCV:</t>
        </is>
      </c>
      <c r="D131" t="inlineStr">
        <is>
          <t>PumpStand_Steel_F3</t>
        </is>
      </c>
      <c r="E131" s="4" t="inlineStr">
        <is>
          <t>F3</t>
        </is>
      </c>
      <c r="F131" s="80" t="n">
        <v>10</v>
      </c>
      <c r="G131" s="4" t="inlineStr">
        <is>
          <t>10" x 6"</t>
        </is>
      </c>
      <c r="H131" s="2" t="inlineStr">
        <is>
          <t>Coating_Scotchkote134_interior</t>
        </is>
      </c>
      <c r="I131" t="inlineStr">
        <is>
          <t>RTF</t>
        </is>
      </c>
      <c r="J131" t="inlineStr">
        <is>
          <t>A100716</t>
        </is>
      </c>
      <c r="K131" t="n">
        <v>5361</v>
      </c>
      <c r="L131" t="inlineStr">
        <is>
          <t>Priced</t>
        </is>
      </c>
      <c r="M131" t="inlineStr">
        <is>
          <t>Price Adder for LCV F3 stand with 10" x 6"</t>
        </is>
      </c>
      <c r="P131" t="inlineStr">
        <is>
          <t>LT193</t>
        </is>
      </c>
      <c r="Q131" t="n">
        <v>42</v>
      </c>
      <c r="R131" t="n">
        <v>293</v>
      </c>
    </row>
    <row r="132">
      <c r="B132" t="inlineStr">
        <is>
          <t>Price_BOM_L_ElbowStand_130</t>
        </is>
      </c>
      <c r="C132" t="inlineStr">
        <is>
          <t>:50957-LCV:50123-LCV:50157-LCV:</t>
        </is>
      </c>
      <c r="D132" t="inlineStr">
        <is>
          <t>PumpStand_Steel_F3</t>
        </is>
      </c>
      <c r="E132" s="4" t="inlineStr">
        <is>
          <t>F3</t>
        </is>
      </c>
      <c r="F132" s="80" t="n">
        <v>12</v>
      </c>
      <c r="G132" s="4" t="inlineStr">
        <is>
          <t>12" x 6"</t>
        </is>
      </c>
      <c r="H132" s="2" t="inlineStr">
        <is>
          <t>Coating_Scotchkote134_interior</t>
        </is>
      </c>
      <c r="I132" t="inlineStr">
        <is>
          <t>RTF</t>
        </is>
      </c>
      <c r="J132" t="inlineStr">
        <is>
          <t>A100719</t>
        </is>
      </c>
      <c r="K132" t="n">
        <v>7532</v>
      </c>
      <c r="L132" t="inlineStr">
        <is>
          <t>Priced</t>
        </is>
      </c>
      <c r="M132" t="inlineStr">
        <is>
          <t>Price Adder for LCV F3 stand with 12" x 6"</t>
        </is>
      </c>
      <c r="P132" t="inlineStr">
        <is>
          <t>LT193</t>
        </is>
      </c>
      <c r="Q132" t="n">
        <v>42</v>
      </c>
      <c r="R132" t="n">
        <v>338</v>
      </c>
    </row>
    <row r="133">
      <c r="B133" t="inlineStr">
        <is>
          <t>Price_BOM_L_ElbowStand_131</t>
        </is>
      </c>
      <c r="C133" t="inlineStr">
        <is>
          <t>:50957-LCV:50123-LCV:50157-LCV:</t>
        </is>
      </c>
      <c r="D133" t="inlineStr">
        <is>
          <t>PumpStand_Steel_F3</t>
        </is>
      </c>
      <c r="E133" s="4" t="inlineStr">
        <is>
          <t>F3</t>
        </is>
      </c>
      <c r="F133" s="80" t="inlineStr">
        <is>
          <t>8 LR</t>
        </is>
      </c>
      <c r="G133" s="4" t="inlineStr">
        <is>
          <t>8" x 6" LR</t>
        </is>
      </c>
      <c r="H133" s="2" t="inlineStr">
        <is>
          <t>Coating_Scotchkote134_interior</t>
        </is>
      </c>
      <c r="I133" t="inlineStr">
        <is>
          <t>RTF</t>
        </is>
      </c>
      <c r="J133" t="inlineStr">
        <is>
          <t>A100722</t>
        </is>
      </c>
      <c r="K133" t="n">
        <v>4819</v>
      </c>
      <c r="L133" t="inlineStr">
        <is>
          <t>Priced</t>
        </is>
      </c>
      <c r="M133" t="inlineStr">
        <is>
          <t>Price Adder for LCV F3 stand with 8" x 6" LR</t>
        </is>
      </c>
      <c r="P133" t="inlineStr">
        <is>
          <t>LT194</t>
        </is>
      </c>
      <c r="Q133" t="n">
        <v>84</v>
      </c>
      <c r="R133" t="n">
        <v>289</v>
      </c>
    </row>
    <row r="134">
      <c r="B134" t="inlineStr">
        <is>
          <t>Price_BOM_L_ElbowStand_132</t>
        </is>
      </c>
      <c r="C134" t="inlineStr">
        <is>
          <t>:60951-LCV:60123-LCV:60157-LCV:</t>
        </is>
      </c>
      <c r="D134" t="inlineStr">
        <is>
          <t>PumpStand_Steel_F2</t>
        </is>
      </c>
      <c r="E134" s="4" t="inlineStr">
        <is>
          <t>F2</t>
        </is>
      </c>
      <c r="F134" s="80" t="inlineStr">
        <is>
          <t>none</t>
        </is>
      </c>
      <c r="G134" s="4" t="inlineStr">
        <is>
          <t>none</t>
        </is>
      </c>
      <c r="H134" s="2" t="inlineStr">
        <is>
          <t>Coating_Scotchkote134_interior</t>
        </is>
      </c>
      <c r="I134" t="inlineStr">
        <is>
          <t>RTF</t>
        </is>
      </c>
      <c r="J134" t="inlineStr">
        <is>
          <t>A100713</t>
        </is>
      </c>
      <c r="K134" t="n">
        <v>2275</v>
      </c>
      <c r="L134" t="inlineStr">
        <is>
          <t>Priced</t>
        </is>
      </c>
      <c r="M134" t="inlineStr">
        <is>
          <t>Price Adder for LCV F2 stand with no elbow</t>
        </is>
      </c>
      <c r="P134" t="inlineStr">
        <is>
          <t>LT193</t>
        </is>
      </c>
      <c r="Q134" t="n">
        <v>42</v>
      </c>
      <c r="R134" t="n">
        <v>125</v>
      </c>
    </row>
    <row r="135">
      <c r="B135" t="inlineStr">
        <is>
          <t>Price_BOM_L_ElbowStand_133</t>
        </is>
      </c>
      <c r="C135" t="inlineStr">
        <is>
          <t>:60951-LCV:60123-LCV:60157-LCV:</t>
        </is>
      </c>
      <c r="D135" t="inlineStr">
        <is>
          <t>PumpStand_Steel_F2</t>
        </is>
      </c>
      <c r="E135" s="4" t="inlineStr">
        <is>
          <t>F2</t>
        </is>
      </c>
      <c r="F135" s="80" t="n">
        <v>8</v>
      </c>
      <c r="G135" s="4" t="inlineStr">
        <is>
          <t>8" x 8"</t>
        </is>
      </c>
      <c r="H135" s="2" t="inlineStr">
        <is>
          <t>Coating_Scotchkote134_interior</t>
        </is>
      </c>
      <c r="I135" t="inlineStr">
        <is>
          <t>RTF</t>
        </is>
      </c>
      <c r="J135" t="inlineStr">
        <is>
          <t>A100711</t>
        </is>
      </c>
      <c r="K135" t="n">
        <v>2772</v>
      </c>
      <c r="L135" t="inlineStr">
        <is>
          <t>Priced</t>
        </is>
      </c>
      <c r="M135" t="inlineStr">
        <is>
          <t>Price Adder for LCV F2 stand with 8" x 8"</t>
        </is>
      </c>
      <c r="P135" t="inlineStr">
        <is>
          <t>LT192</t>
        </is>
      </c>
      <c r="Q135" t="n">
        <v>14</v>
      </c>
      <c r="R135" t="n">
        <v>243</v>
      </c>
    </row>
    <row r="136">
      <c r="B136" t="inlineStr">
        <is>
          <t>Price_BOM_L_ElbowStand_134</t>
        </is>
      </c>
      <c r="C136" t="inlineStr">
        <is>
          <t>:60951-LCV:60123-LCV:60157-LCV:</t>
        </is>
      </c>
      <c r="D136" t="inlineStr">
        <is>
          <t>PumpStand_Steel_F2</t>
        </is>
      </c>
      <c r="E136" s="4" t="inlineStr">
        <is>
          <t>F2</t>
        </is>
      </c>
      <c r="F136" s="80" t="inlineStr">
        <is>
          <t>8 LR</t>
        </is>
      </c>
      <c r="G136" s="4" t="inlineStr">
        <is>
          <t>8" x 8" LR</t>
        </is>
      </c>
      <c r="H136" s="2" t="inlineStr">
        <is>
          <t>Coating_Scotchkote134_interior</t>
        </is>
      </c>
      <c r="I136" t="inlineStr">
        <is>
          <t>RTF</t>
        </is>
      </c>
      <c r="J136" t="inlineStr">
        <is>
          <t>A100712</t>
        </is>
      </c>
      <c r="K136" t="n">
        <v>3157</v>
      </c>
      <c r="L136" t="inlineStr">
        <is>
          <t>Priced</t>
        </is>
      </c>
      <c r="M136" t="inlineStr">
        <is>
          <t>Price Adder for LCV F2 stand with 8" x 8" LR</t>
        </is>
      </c>
      <c r="P136" t="inlineStr">
        <is>
          <t>LT194</t>
        </is>
      </c>
      <c r="Q136" t="n">
        <v>84</v>
      </c>
      <c r="R136" t="n">
        <v>279</v>
      </c>
    </row>
    <row r="137">
      <c r="B137" t="inlineStr">
        <is>
          <t>Price_BOM_L_ElbowStand_135</t>
        </is>
      </c>
      <c r="C137" t="inlineStr">
        <is>
          <t>:60951-LCV:60123-LCV:60157-LCV:</t>
        </is>
      </c>
      <c r="D137" t="inlineStr">
        <is>
          <t>PumpStand_Steel_F2</t>
        </is>
      </c>
      <c r="E137" s="4" t="inlineStr">
        <is>
          <t>F2</t>
        </is>
      </c>
      <c r="F137" s="80" t="inlineStr">
        <is>
          <t>10 LR</t>
        </is>
      </c>
      <c r="G137" s="4" t="inlineStr">
        <is>
          <t>10" x 8" LR</t>
        </is>
      </c>
      <c r="H137" s="2" t="inlineStr">
        <is>
          <t>Coating_Scotchkote134_interior</t>
        </is>
      </c>
      <c r="I137" t="inlineStr">
        <is>
          <t>RTF</t>
        </is>
      </c>
      <c r="J137" t="inlineStr">
        <is>
          <t>A100704</t>
        </is>
      </c>
      <c r="K137" t="n">
        <v>5381</v>
      </c>
      <c r="L137" t="inlineStr">
        <is>
          <t>Priced</t>
        </is>
      </c>
      <c r="M137" t="inlineStr">
        <is>
          <t>Price Adder for LCV F2 stand with 10" x 8" LR</t>
        </is>
      </c>
      <c r="P137" t="inlineStr">
        <is>
          <t>LT194</t>
        </is>
      </c>
      <c r="Q137" t="n">
        <v>84</v>
      </c>
      <c r="R137" t="n">
        <v>358</v>
      </c>
    </row>
    <row r="138">
      <c r="B138" t="inlineStr">
        <is>
          <t>Price_BOM_L_ElbowStand_136</t>
        </is>
      </c>
      <c r="C138" t="inlineStr">
        <is>
          <t>:60951-LCV:60123-LCV:60157-LCV:</t>
        </is>
      </c>
      <c r="D138" t="inlineStr">
        <is>
          <t>PumpStand_Steel_F3</t>
        </is>
      </c>
      <c r="E138" s="4" t="inlineStr">
        <is>
          <t>F3</t>
        </is>
      </c>
      <c r="F138" s="80" t="inlineStr">
        <is>
          <t>10 LR</t>
        </is>
      </c>
      <c r="G138" s="4" t="inlineStr">
        <is>
          <t>10" x 8" LR</t>
        </is>
      </c>
      <c r="H138" s="2" t="inlineStr">
        <is>
          <t>Coating_Scotchkote134_interior</t>
        </is>
      </c>
      <c r="I138" t="inlineStr">
        <is>
          <t>RTF</t>
        </is>
      </c>
      <c r="J138" t="inlineStr">
        <is>
          <t>A100717</t>
        </is>
      </c>
      <c r="K138" t="n">
        <v>6176</v>
      </c>
      <c r="L138" t="inlineStr">
        <is>
          <t>Priced</t>
        </is>
      </c>
      <c r="M138" t="inlineStr">
        <is>
          <t>Price Adder for LCV F3 stand with 10" x 8" LR</t>
        </is>
      </c>
      <c r="P138" t="inlineStr">
        <is>
          <t>LT194</t>
        </is>
      </c>
      <c r="Q138" t="n">
        <v>84</v>
      </c>
      <c r="R138" t="n">
        <v>378</v>
      </c>
    </row>
    <row r="139">
      <c r="B139" t="inlineStr">
        <is>
          <t>Price_BOM_L_ElbowStand_137</t>
        </is>
      </c>
      <c r="C139" t="inlineStr">
        <is>
          <t>:80123-LCV:</t>
        </is>
      </c>
      <c r="D139" t="inlineStr">
        <is>
          <t>PumpStand_Steel_F3</t>
        </is>
      </c>
      <c r="E139" s="4" t="inlineStr">
        <is>
          <t>F3</t>
        </is>
      </c>
      <c r="F139" s="80" t="inlineStr">
        <is>
          <t>none</t>
        </is>
      </c>
      <c r="G139" s="4" t="inlineStr">
        <is>
          <t>none</t>
        </is>
      </c>
      <c r="H139" s="2" t="inlineStr">
        <is>
          <t>Coating_Scotchkote134_interior</t>
        </is>
      </c>
      <c r="I139" t="inlineStr">
        <is>
          <t>RTF</t>
        </is>
      </c>
      <c r="J139" t="inlineStr">
        <is>
          <t>A100723</t>
        </is>
      </c>
      <c r="K139" t="n">
        <v>3070</v>
      </c>
      <c r="L139" t="inlineStr">
        <is>
          <t>Priced</t>
        </is>
      </c>
      <c r="M139" t="inlineStr">
        <is>
          <t>Price Adder for LCV F3 stand with no elbow</t>
        </is>
      </c>
      <c r="P139" t="inlineStr">
        <is>
          <t>LT193</t>
        </is>
      </c>
      <c r="Q139" t="n">
        <v>42</v>
      </c>
      <c r="R139" t="n">
        <v>145</v>
      </c>
    </row>
    <row r="140">
      <c r="B140" t="inlineStr">
        <is>
          <t>Price_BOM_L_ElbowStand_138</t>
        </is>
      </c>
      <c r="C140" t="inlineStr">
        <is>
          <t>:80123-LCV:</t>
        </is>
      </c>
      <c r="D140" t="inlineStr">
        <is>
          <t>PumpStand_Steel_F3</t>
        </is>
      </c>
      <c r="E140" s="4" t="inlineStr">
        <is>
          <t>F3</t>
        </is>
      </c>
      <c r="F140" s="80" t="inlineStr">
        <is>
          <t>10 LR</t>
        </is>
      </c>
      <c r="G140" s="4" t="inlineStr">
        <is>
          <t>10" x 10" LR</t>
        </is>
      </c>
      <c r="H140" s="2" t="inlineStr">
        <is>
          <t>Coating_Scotchkote134_interior</t>
        </is>
      </c>
      <c r="I140" t="inlineStr">
        <is>
          <t>RTF</t>
        </is>
      </c>
      <c r="J140" t="inlineStr">
        <is>
          <t>A100715</t>
        </is>
      </c>
      <c r="K140" t="n">
        <v>4114</v>
      </c>
      <c r="L140" t="inlineStr">
        <is>
          <t>Priced</t>
        </is>
      </c>
      <c r="M140" t="inlineStr">
        <is>
          <t>Price Adder for LCV F3 stand with 10" x 10" LR</t>
        </is>
      </c>
      <c r="P140" t="inlineStr">
        <is>
          <t>LT194</t>
        </is>
      </c>
      <c r="Q140" t="n">
        <v>84</v>
      </c>
      <c r="R140" t="n">
        <v>390</v>
      </c>
    </row>
    <row r="141">
      <c r="B141" t="inlineStr">
        <is>
          <t>Price_BOM_L_ElbowStand_139</t>
        </is>
      </c>
      <c r="C141" t="inlineStr">
        <is>
          <t>:80123-LCV:</t>
        </is>
      </c>
      <c r="D141" t="inlineStr">
        <is>
          <t>PumpStand_Steel_F3</t>
        </is>
      </c>
      <c r="E141" s="4" t="inlineStr">
        <is>
          <t>F3</t>
        </is>
      </c>
      <c r="F141" s="80" t="inlineStr">
        <is>
          <t>12 LR</t>
        </is>
      </c>
      <c r="G141" s="4" t="inlineStr">
        <is>
          <t>12" x 10" LR</t>
        </is>
      </c>
      <c r="H141" s="2" t="inlineStr">
        <is>
          <t>Coating_Scotchkote134_interior</t>
        </is>
      </c>
      <c r="I141" t="inlineStr">
        <is>
          <t>RTF</t>
        </is>
      </c>
      <c r="J141" t="inlineStr">
        <is>
          <t>A100718</t>
        </is>
      </c>
      <c r="K141" t="n">
        <v>7261</v>
      </c>
      <c r="L141" t="inlineStr">
        <is>
          <t>Priced</t>
        </is>
      </c>
      <c r="M141" t="inlineStr">
        <is>
          <t>Price Adder for LCV F3 stand with 12" x 10" LR</t>
        </is>
      </c>
      <c r="P141" t="inlineStr">
        <is>
          <t>LT194</t>
        </is>
      </c>
      <c r="Q141" t="n">
        <v>84</v>
      </c>
      <c r="R141" t="n">
        <v>517</v>
      </c>
    </row>
    <row r="142">
      <c r="B142" t="inlineStr">
        <is>
          <t>Price_BOM_L_ElbowStand_140</t>
        </is>
      </c>
      <c r="C142" t="inlineStr">
        <is>
          <t>:80155-LCV:</t>
        </is>
      </c>
      <c r="D142" t="inlineStr">
        <is>
          <t>PumpStand_Steel_F3</t>
        </is>
      </c>
      <c r="E142" s="4" t="inlineStr">
        <is>
          <t>F3</t>
        </is>
      </c>
      <c r="F142" s="80" t="inlineStr">
        <is>
          <t>none</t>
        </is>
      </c>
      <c r="G142" s="4" t="inlineStr">
        <is>
          <t>none</t>
        </is>
      </c>
      <c r="H142" s="2" t="inlineStr">
        <is>
          <t>Coating_Scotchkote134_interior</t>
        </is>
      </c>
      <c r="I142" t="inlineStr">
        <is>
          <t>RTF</t>
        </is>
      </c>
      <c r="J142" t="inlineStr">
        <is>
          <t>A100723</t>
        </is>
      </c>
      <c r="K142" t="n">
        <v>3070</v>
      </c>
      <c r="L142" t="inlineStr">
        <is>
          <t>Priced</t>
        </is>
      </c>
      <c r="M142" t="inlineStr">
        <is>
          <t>Price Adder for LCV F3 stand with no elbow</t>
        </is>
      </c>
      <c r="P142" t="inlineStr">
        <is>
          <t>LT193</t>
        </is>
      </c>
      <c r="Q142" t="n">
        <v>42</v>
      </c>
      <c r="R142" t="n">
        <v>145</v>
      </c>
    </row>
    <row r="143">
      <c r="B143" t="inlineStr">
        <is>
          <t>Price_BOM_L_ElbowStand_141</t>
        </is>
      </c>
      <c r="C143" t="inlineStr">
        <is>
          <t>:80155-LCV:</t>
        </is>
      </c>
      <c r="D143" t="inlineStr">
        <is>
          <t>PumpStand_Steel_F3</t>
        </is>
      </c>
      <c r="E143" s="4" t="inlineStr">
        <is>
          <t>F3</t>
        </is>
      </c>
      <c r="F143" s="80" t="inlineStr">
        <is>
          <t>10 LR</t>
        </is>
      </c>
      <c r="G143" s="4" t="inlineStr">
        <is>
          <t>10" x 10" LR</t>
        </is>
      </c>
      <c r="H143" s="2" t="inlineStr">
        <is>
          <t>Coating_Scotchkote134_interior</t>
        </is>
      </c>
      <c r="I143" t="inlineStr">
        <is>
          <t>RTF</t>
        </is>
      </c>
      <c r="J143" t="inlineStr">
        <is>
          <t>A100715</t>
        </is>
      </c>
      <c r="K143" t="n">
        <v>4114</v>
      </c>
      <c r="L143" t="inlineStr">
        <is>
          <t>Priced</t>
        </is>
      </c>
      <c r="M143" t="inlineStr">
        <is>
          <t>Price Adder for LCV F3 stand with 10" x 10" LR</t>
        </is>
      </c>
      <c r="P143" t="inlineStr">
        <is>
          <t>LT194</t>
        </is>
      </c>
      <c r="Q143" t="n">
        <v>84</v>
      </c>
      <c r="R143" t="n">
        <v>390</v>
      </c>
    </row>
    <row r="144">
      <c r="B144" t="inlineStr">
        <is>
          <t>Price_BOM_L_ElbowStand_142</t>
        </is>
      </c>
      <c r="C144" t="inlineStr">
        <is>
          <t>:80155-LCV:</t>
        </is>
      </c>
      <c r="D144" t="inlineStr">
        <is>
          <t>PumpStand_Steel_F3</t>
        </is>
      </c>
      <c r="E144" s="4" t="inlineStr">
        <is>
          <t>F3</t>
        </is>
      </c>
      <c r="F144" s="80" t="inlineStr">
        <is>
          <t>12 LR</t>
        </is>
      </c>
      <c r="G144" s="4" t="inlineStr">
        <is>
          <t>12" x 10" LR</t>
        </is>
      </c>
      <c r="H144" s="2" t="inlineStr">
        <is>
          <t>Coating_Scotchkote134_interior</t>
        </is>
      </c>
      <c r="I144" t="inlineStr">
        <is>
          <t>RTF</t>
        </is>
      </c>
      <c r="J144" t="inlineStr">
        <is>
          <t>A100718</t>
        </is>
      </c>
      <c r="K144" t="n">
        <v>7261</v>
      </c>
      <c r="L144" t="inlineStr">
        <is>
          <t>Priced</t>
        </is>
      </c>
      <c r="M144" t="inlineStr">
        <is>
          <t>Price Adder for LCV F3 stand with 12" x 10" LR</t>
        </is>
      </c>
      <c r="P144" t="inlineStr">
        <is>
          <t>LT194</t>
        </is>
      </c>
      <c r="Q144" t="n">
        <v>84</v>
      </c>
      <c r="R144" t="n">
        <v>517</v>
      </c>
    </row>
    <row r="145">
      <c r="B145" t="inlineStr">
        <is>
          <t>Price_BOM_L_ElbowStand_143</t>
        </is>
      </c>
      <c r="C145" t="inlineStr">
        <is>
          <t>:80123-LCV:</t>
        </is>
      </c>
      <c r="D145" t="inlineStr">
        <is>
          <t>PumpStand_Steel_F3</t>
        </is>
      </c>
      <c r="E145" s="4" t="inlineStr">
        <is>
          <t>F3</t>
        </is>
      </c>
      <c r="F145" s="80" t="n">
        <v>10</v>
      </c>
      <c r="G145" s="4" t="inlineStr">
        <is>
          <t>10" x 10"</t>
        </is>
      </c>
      <c r="H145" s="2" t="inlineStr">
        <is>
          <t>Coating_Scotchkote134_interior</t>
        </is>
      </c>
      <c r="I145" t="inlineStr">
        <is>
          <t>RTF</t>
        </is>
      </c>
      <c r="J145" t="inlineStr">
        <is>
          <t>A100714</t>
        </is>
      </c>
      <c r="K145" t="n">
        <v>4520</v>
      </c>
      <c r="L145" t="inlineStr">
        <is>
          <t>Priced</t>
        </is>
      </c>
      <c r="M145" t="inlineStr">
        <is>
          <t>Price Adder for LCV F3 stand with 10" x 10"</t>
        </is>
      </c>
      <c r="P145" t="inlineStr">
        <is>
          <t>LT192</t>
        </is>
      </c>
      <c r="Q145" t="n">
        <v>14</v>
      </c>
      <c r="R145" t="n">
        <v>341</v>
      </c>
    </row>
    <row r="146">
      <c r="B146" t="inlineStr">
        <is>
          <t>Price_BOM_L_ElbowStand_144</t>
        </is>
      </c>
      <c r="C146" t="inlineStr">
        <is>
          <t>:80123-LCV:</t>
        </is>
      </c>
      <c r="D146" t="inlineStr">
        <is>
          <t>PumpStand_Steel_F2</t>
        </is>
      </c>
      <c r="E146" s="4" t="inlineStr">
        <is>
          <t>F2</t>
        </is>
      </c>
      <c r="F146" s="80" t="inlineStr">
        <is>
          <t>10 LR</t>
        </is>
      </c>
      <c r="G146" s="4" t="inlineStr">
        <is>
          <t>10" x 10" LR</t>
        </is>
      </c>
      <c r="H146" s="2" t="inlineStr">
        <is>
          <t>Coating_Scotchkote134_interior</t>
        </is>
      </c>
      <c r="I146" t="inlineStr">
        <is>
          <t>RTF</t>
        </is>
      </c>
      <c r="J146" t="inlineStr">
        <is>
          <t>A100703</t>
        </is>
      </c>
      <c r="K146" t="n">
        <v>3319</v>
      </c>
      <c r="L146" t="inlineStr">
        <is>
          <t>Priced</t>
        </is>
      </c>
      <c r="M146" t="inlineStr">
        <is>
          <t>Price Adder for LCV F2 stand with 10" x 10" LR</t>
        </is>
      </c>
      <c r="P146" t="inlineStr">
        <is>
          <t>LT194</t>
        </is>
      </c>
      <c r="Q146" t="n">
        <v>84</v>
      </c>
      <c r="R146" t="n">
        <v>370</v>
      </c>
    </row>
    <row r="147">
      <c r="B147" t="inlineStr">
        <is>
          <t>Price_BOM_L_ElbowStand_145</t>
        </is>
      </c>
      <c r="C147" t="inlineStr">
        <is>
          <t>:80155-LCV:</t>
        </is>
      </c>
      <c r="D147" t="inlineStr">
        <is>
          <t>PumpStand_Steel_F3</t>
        </is>
      </c>
      <c r="E147" s="4" t="inlineStr">
        <is>
          <t>F3</t>
        </is>
      </c>
      <c r="F147" s="80" t="n">
        <v>10</v>
      </c>
      <c r="G147" s="4" t="inlineStr">
        <is>
          <t>10" x 10"</t>
        </is>
      </c>
      <c r="H147" s="2" t="inlineStr">
        <is>
          <t>Coating_Scotchkote134_interior</t>
        </is>
      </c>
      <c r="I147" t="inlineStr">
        <is>
          <t>RTF</t>
        </is>
      </c>
      <c r="J147" t="inlineStr">
        <is>
          <t>A100714</t>
        </is>
      </c>
      <c r="K147" t="n">
        <v>4520</v>
      </c>
      <c r="L147" t="inlineStr">
        <is>
          <t>Priced</t>
        </is>
      </c>
      <c r="M147" t="inlineStr">
        <is>
          <t>Price Adder for LCV F3 stand with 10" x 10"</t>
        </is>
      </c>
      <c r="P147" t="inlineStr">
        <is>
          <t>LT192</t>
        </is>
      </c>
      <c r="Q147" t="n">
        <v>14</v>
      </c>
      <c r="R147" t="n">
        <v>341</v>
      </c>
    </row>
    <row r="148">
      <c r="B148" t="inlineStr">
        <is>
          <t>Price_BOM_L_ElbowStand_146</t>
        </is>
      </c>
      <c r="C148" t="inlineStr">
        <is>
          <t>:80155-LCV:</t>
        </is>
      </c>
      <c r="D148" t="inlineStr">
        <is>
          <t>PumpStand_Steel_F2</t>
        </is>
      </c>
      <c r="E148" s="4" t="inlineStr">
        <is>
          <t>F2</t>
        </is>
      </c>
      <c r="F148" s="80" t="inlineStr">
        <is>
          <t>10 LR</t>
        </is>
      </c>
      <c r="G148" s="4" t="inlineStr">
        <is>
          <t>10" x 10" LR</t>
        </is>
      </c>
      <c r="H148" s="2" t="inlineStr">
        <is>
          <t>Coating_Scotchkote134_interior</t>
        </is>
      </c>
      <c r="I148" t="inlineStr">
        <is>
          <t>RTF</t>
        </is>
      </c>
      <c r="J148" t="inlineStr">
        <is>
          <t>A100703</t>
        </is>
      </c>
      <c r="K148" t="n">
        <v>3319</v>
      </c>
      <c r="L148" t="inlineStr">
        <is>
          <t>Priced</t>
        </is>
      </c>
      <c r="M148" t="inlineStr">
        <is>
          <t>Price Adder for LCV F2 stand with 10" x 10" LR</t>
        </is>
      </c>
      <c r="P148" t="inlineStr">
        <is>
          <t>LT194</t>
        </is>
      </c>
      <c r="Q148" t="n">
        <v>84</v>
      </c>
      <c r="R148" t="n">
        <v>370</v>
      </c>
    </row>
    <row r="149">
      <c r="B149" t="inlineStr">
        <is>
          <t>Price_BOM_L_ElbowStand_147</t>
        </is>
      </c>
      <c r="C149" t="inlineStr">
        <is>
          <t>:10707-LCV:</t>
        </is>
      </c>
      <c r="D149" t="inlineStr">
        <is>
          <t>PumpStand_CI</t>
        </is>
      </c>
      <c r="E149" s="4" t="inlineStr">
        <is>
          <t>F1</t>
        </is>
      </c>
      <c r="F149" s="80" t="inlineStr">
        <is>
          <t>none</t>
        </is>
      </c>
      <c r="G149" t="inlineStr">
        <is>
          <t>none</t>
        </is>
      </c>
      <c r="H149" s="2" t="inlineStr">
        <is>
          <t>Coating_Scotchkote134_interior_exterior</t>
        </is>
      </c>
      <c r="I149" t="inlineStr">
        <is>
          <t>RTF</t>
        </is>
      </c>
      <c r="J149" t="inlineStr">
        <is>
          <t>A100702</t>
        </is>
      </c>
      <c r="K149" t="n">
        <v>1050</v>
      </c>
      <c r="L149" t="inlineStr">
        <is>
          <t>Priced</t>
        </is>
      </c>
      <c r="M149" t="inlineStr">
        <is>
          <t>Price Adder for LCV F1 stand with no elbow</t>
        </is>
      </c>
      <c r="P149" t="inlineStr">
        <is>
          <t>LT193</t>
        </is>
      </c>
      <c r="Q149" t="n">
        <v>42</v>
      </c>
      <c r="R149" t="n">
        <v>62</v>
      </c>
    </row>
    <row r="150">
      <c r="B150" t="inlineStr">
        <is>
          <t>Price_BOM_L_ElbowStand_148</t>
        </is>
      </c>
      <c r="C150" t="inlineStr">
        <is>
          <t>:10707-LCV:</t>
        </is>
      </c>
      <c r="D150" t="inlineStr">
        <is>
          <t>PumpStand_CI</t>
        </is>
      </c>
      <c r="E150" s="4" t="inlineStr">
        <is>
          <t>F1</t>
        </is>
      </c>
      <c r="F150" s="80" t="inlineStr">
        <is>
          <t>2 LR</t>
        </is>
      </c>
      <c r="G150" s="4" t="inlineStr">
        <is>
          <t>2" x 2" LR</t>
        </is>
      </c>
      <c r="H150" s="2" t="inlineStr">
        <is>
          <t>Coating_Scotchkote134_interior_exterior</t>
        </is>
      </c>
      <c r="I150" t="inlineStr">
        <is>
          <t>RTF</t>
        </is>
      </c>
      <c r="J150" t="inlineStr">
        <is>
          <t>A100678</t>
        </is>
      </c>
      <c r="K150" t="n">
        <v>1150</v>
      </c>
      <c r="L150" t="inlineStr">
        <is>
          <t>Priced</t>
        </is>
      </c>
      <c r="M150" t="inlineStr">
        <is>
          <t>Price Adder for LCV F1 stand with 2" x 2" LR</t>
        </is>
      </c>
      <c r="P150" t="inlineStr">
        <is>
          <t>LT193</t>
        </is>
      </c>
      <c r="Q150" t="n">
        <v>42</v>
      </c>
      <c r="R150" t="n">
        <v>78</v>
      </c>
    </row>
    <row r="151">
      <c r="B151" t="inlineStr">
        <is>
          <t>Price_BOM_L_ElbowStand_149</t>
        </is>
      </c>
      <c r="C151" t="inlineStr">
        <is>
          <t>:10707-LCV:</t>
        </is>
      </c>
      <c r="D151" t="inlineStr">
        <is>
          <t>PumpStand_CI</t>
        </is>
      </c>
      <c r="E151" s="4" t="inlineStr">
        <is>
          <t>F1</t>
        </is>
      </c>
      <c r="F151" s="80" t="n">
        <v>3</v>
      </c>
      <c r="G151" s="4" t="inlineStr">
        <is>
          <t>3" x 2"</t>
        </is>
      </c>
      <c r="H151" s="2" t="inlineStr">
        <is>
          <t>Coating_Scotchkote134_interior_exterior</t>
        </is>
      </c>
      <c r="I151" t="inlineStr">
        <is>
          <t>RTF</t>
        </is>
      </c>
      <c r="J151" t="inlineStr">
        <is>
          <t>A100680</t>
        </is>
      </c>
      <c r="K151" t="n">
        <v>1519</v>
      </c>
      <c r="L151" t="inlineStr">
        <is>
          <t>Priced</t>
        </is>
      </c>
      <c r="M151" t="inlineStr">
        <is>
          <t>Price Adder for LCV F1 stand with 3" x 2"</t>
        </is>
      </c>
      <c r="P151" t="inlineStr">
        <is>
          <t>LT193</t>
        </is>
      </c>
      <c r="Q151" t="n">
        <v>42</v>
      </c>
      <c r="R151" t="n">
        <v>82</v>
      </c>
    </row>
    <row r="152">
      <c r="B152" t="inlineStr">
        <is>
          <t>Price_BOM_L_ElbowStand_150</t>
        </is>
      </c>
      <c r="C152" t="inlineStr">
        <is>
          <t>:12501-LCV:12507-LCV:12709-LCV:</t>
        </is>
      </c>
      <c r="D152" t="inlineStr">
        <is>
          <t>PumpStand_CI</t>
        </is>
      </c>
      <c r="E152" s="4" t="inlineStr">
        <is>
          <t>F1</t>
        </is>
      </c>
      <c r="F152" s="80" t="inlineStr">
        <is>
          <t>none</t>
        </is>
      </c>
      <c r="G152" t="inlineStr">
        <is>
          <t>none</t>
        </is>
      </c>
      <c r="H152" s="2" t="inlineStr">
        <is>
          <t>Coating_Scotchkote134_interior_exterior</t>
        </is>
      </c>
      <c r="I152" t="inlineStr">
        <is>
          <t>RTF</t>
        </is>
      </c>
      <c r="J152" t="inlineStr">
        <is>
          <t>A100702</t>
        </is>
      </c>
      <c r="K152" t="n">
        <v>1050</v>
      </c>
      <c r="L152" t="inlineStr">
        <is>
          <t>Priced</t>
        </is>
      </c>
      <c r="M152" t="inlineStr">
        <is>
          <t>Price Adder for LCV F1 stand with no elbow</t>
        </is>
      </c>
      <c r="P152" t="inlineStr">
        <is>
          <t>LT193</t>
        </is>
      </c>
      <c r="Q152" t="n">
        <v>42</v>
      </c>
      <c r="R152" t="n">
        <v>62</v>
      </c>
    </row>
    <row r="153">
      <c r="B153" t="inlineStr">
        <is>
          <t>Price_BOM_L_ElbowStand_151</t>
        </is>
      </c>
      <c r="C153" t="inlineStr">
        <is>
          <t>:12501-LCV:12507-LCV:12709-LCV:</t>
        </is>
      </c>
      <c r="D153" t="inlineStr">
        <is>
          <t>PumpStand_CI</t>
        </is>
      </c>
      <c r="E153" s="4" t="inlineStr">
        <is>
          <t>F1</t>
        </is>
      </c>
      <c r="F153" s="80" t="inlineStr">
        <is>
          <t>2 LR</t>
        </is>
      </c>
      <c r="G153" s="4" t="inlineStr">
        <is>
          <t>2" x 2" LR</t>
        </is>
      </c>
      <c r="H153" s="2" t="inlineStr">
        <is>
          <t>Coating_Scotchkote134_interior_exterior</t>
        </is>
      </c>
      <c r="I153" t="inlineStr">
        <is>
          <t>RTF</t>
        </is>
      </c>
      <c r="J153" t="inlineStr">
        <is>
          <t>A100678</t>
        </is>
      </c>
      <c r="K153" t="n">
        <v>1150</v>
      </c>
      <c r="L153" t="inlineStr">
        <is>
          <t>Priced</t>
        </is>
      </c>
      <c r="M153" t="inlineStr">
        <is>
          <t>Price Adder for LCV F1 stand with 2" x 2" LR</t>
        </is>
      </c>
      <c r="P153" t="inlineStr">
        <is>
          <t>LT193</t>
        </is>
      </c>
      <c r="Q153" t="n">
        <v>42</v>
      </c>
      <c r="R153" t="n">
        <v>78</v>
      </c>
    </row>
    <row r="154">
      <c r="B154" t="inlineStr">
        <is>
          <t>Price_BOM_L_ElbowStand_152</t>
        </is>
      </c>
      <c r="C154" t="inlineStr">
        <is>
          <t>:12501-LCV:12507-LCV:12709-LCV:</t>
        </is>
      </c>
      <c r="D154" t="inlineStr">
        <is>
          <t>PumpStand_CI</t>
        </is>
      </c>
      <c r="E154" s="4" t="inlineStr">
        <is>
          <t>F1</t>
        </is>
      </c>
      <c r="F154" s="80" t="n">
        <v>3</v>
      </c>
      <c r="G154" s="4" t="inlineStr">
        <is>
          <t>3" x 2"</t>
        </is>
      </c>
      <c r="H154" s="2" t="inlineStr">
        <is>
          <t>Coating_Scotchkote134_interior_exterior</t>
        </is>
      </c>
      <c r="I154" t="inlineStr">
        <is>
          <t>RTF</t>
        </is>
      </c>
      <c r="J154" t="inlineStr">
        <is>
          <t>A100680</t>
        </is>
      </c>
      <c r="K154" t="n">
        <v>1519</v>
      </c>
      <c r="L154" t="inlineStr">
        <is>
          <t>Priced</t>
        </is>
      </c>
      <c r="M154" t="inlineStr">
        <is>
          <t>Price Adder for LCV F1 stand with 3" x 2"</t>
        </is>
      </c>
      <c r="P154" t="inlineStr">
        <is>
          <t>LT193</t>
        </is>
      </c>
      <c r="Q154" t="n">
        <v>42</v>
      </c>
      <c r="R154" t="n">
        <v>82</v>
      </c>
    </row>
    <row r="155">
      <c r="B155" t="inlineStr">
        <is>
          <t>Price_BOM_L_ElbowStand_153</t>
        </is>
      </c>
      <c r="C155" t="inlineStr">
        <is>
          <t>:15509-LCV:15705-LCV:15951-LCV:15955-LCV:15959-LCV:</t>
        </is>
      </c>
      <c r="D155" t="inlineStr">
        <is>
          <t>PumpStand_CI</t>
        </is>
      </c>
      <c r="E155" s="4" t="inlineStr">
        <is>
          <t>F1</t>
        </is>
      </c>
      <c r="F155" s="80" t="inlineStr">
        <is>
          <t>none</t>
        </is>
      </c>
      <c r="G155" t="inlineStr">
        <is>
          <t>none</t>
        </is>
      </c>
      <c r="H155" s="2" t="inlineStr">
        <is>
          <t>Coating_Scotchkote134_interior_exterior</t>
        </is>
      </c>
      <c r="I155" t="inlineStr">
        <is>
          <t>RTF</t>
        </is>
      </c>
      <c r="J155" t="inlineStr">
        <is>
          <t>A100702</t>
        </is>
      </c>
      <c r="K155" t="n">
        <v>1050</v>
      </c>
      <c r="L155" t="inlineStr">
        <is>
          <t>Priced</t>
        </is>
      </c>
      <c r="M155" t="inlineStr">
        <is>
          <t>Price Adder for LCV F1 stand with no elbow</t>
        </is>
      </c>
      <c r="P155" t="inlineStr">
        <is>
          <t>LT193</t>
        </is>
      </c>
      <c r="Q155" t="n">
        <v>42</v>
      </c>
      <c r="R155" t="n">
        <v>62</v>
      </c>
    </row>
    <row r="156">
      <c r="B156" t="inlineStr">
        <is>
          <t>Price_BOM_L_ElbowStand_154</t>
        </is>
      </c>
      <c r="C156" t="inlineStr">
        <is>
          <t>:15509-LCV:15705-LCV:15951-LCV:15955-LCV:15959-LCV:</t>
        </is>
      </c>
      <c r="D156" t="inlineStr">
        <is>
          <t>PumpStand_CI</t>
        </is>
      </c>
      <c r="E156" s="4" t="inlineStr">
        <is>
          <t>F1</t>
        </is>
      </c>
      <c r="F156" s="80" t="inlineStr">
        <is>
          <t>2 LR</t>
        </is>
      </c>
      <c r="G156" s="4" t="inlineStr">
        <is>
          <t>2" x 2" LR</t>
        </is>
      </c>
      <c r="H156" s="2" t="inlineStr">
        <is>
          <t>Coating_Scotchkote134_interior_exterior</t>
        </is>
      </c>
      <c r="I156" t="inlineStr">
        <is>
          <t>RTF</t>
        </is>
      </c>
      <c r="J156" t="inlineStr">
        <is>
          <t>A100678</t>
        </is>
      </c>
      <c r="K156" t="n">
        <v>1150</v>
      </c>
      <c r="L156" t="inlineStr">
        <is>
          <t>Priced</t>
        </is>
      </c>
      <c r="M156" t="inlineStr">
        <is>
          <t>Price Adder for LCV F1 stand with 2" x 2" LR</t>
        </is>
      </c>
      <c r="P156" t="inlineStr">
        <is>
          <t>LT193</t>
        </is>
      </c>
      <c r="Q156" t="n">
        <v>42</v>
      </c>
      <c r="R156" t="n">
        <v>78</v>
      </c>
    </row>
    <row r="157">
      <c r="B157" t="inlineStr">
        <is>
          <t>Price_BOM_L_ElbowStand_155</t>
        </is>
      </c>
      <c r="C157" t="inlineStr">
        <is>
          <t>:15509-LCV:15705-LCV:15951-LCV:15955-LCV:15959-LCV:</t>
        </is>
      </c>
      <c r="D157" t="inlineStr">
        <is>
          <t>PumpStand_CI</t>
        </is>
      </c>
      <c r="E157" s="4" t="inlineStr">
        <is>
          <t>F1</t>
        </is>
      </c>
      <c r="F157" s="80" t="n">
        <v>3</v>
      </c>
      <c r="G157" s="4" t="inlineStr">
        <is>
          <t>3" x 2"</t>
        </is>
      </c>
      <c r="H157" s="2" t="inlineStr">
        <is>
          <t>Coating_Scotchkote134_interior_exterior</t>
        </is>
      </c>
      <c r="I157" t="inlineStr">
        <is>
          <t>RTF</t>
        </is>
      </c>
      <c r="J157" t="inlineStr">
        <is>
          <t>A100680</t>
        </is>
      </c>
      <c r="K157" t="n">
        <v>1519</v>
      </c>
      <c r="L157" t="inlineStr">
        <is>
          <t>Priced</t>
        </is>
      </c>
      <c r="M157" t="inlineStr">
        <is>
          <t>Price Adder for LCV F1 stand with 3" x 2"</t>
        </is>
      </c>
      <c r="P157" t="inlineStr">
        <is>
          <t>LT193</t>
        </is>
      </c>
      <c r="Q157" t="n">
        <v>42</v>
      </c>
      <c r="R157" t="n">
        <v>82</v>
      </c>
    </row>
    <row r="158">
      <c r="B158" t="inlineStr">
        <is>
          <t>Price_BOM_L_ElbowStand_156</t>
        </is>
      </c>
      <c r="C158" t="inlineStr">
        <is>
          <t>:20501-LCV:20709-LCV:20953-LCV:20121-LCV:</t>
        </is>
      </c>
      <c r="D158" t="inlineStr">
        <is>
          <t>PumpStand_CI</t>
        </is>
      </c>
      <c r="E158" s="4" t="inlineStr">
        <is>
          <t>F1</t>
        </is>
      </c>
      <c r="F158" s="80" t="inlineStr">
        <is>
          <t>none</t>
        </is>
      </c>
      <c r="G158" t="inlineStr">
        <is>
          <t>none</t>
        </is>
      </c>
      <c r="H158" s="2" t="inlineStr">
        <is>
          <t>Coating_Scotchkote134_interior_exterior</t>
        </is>
      </c>
      <c r="I158" t="inlineStr">
        <is>
          <t>RTF</t>
        </is>
      </c>
      <c r="J158" t="inlineStr">
        <is>
          <t>A100702</t>
        </is>
      </c>
      <c r="K158" t="n">
        <v>1050</v>
      </c>
      <c r="L158" t="inlineStr">
        <is>
          <t>Priced</t>
        </is>
      </c>
      <c r="M158" t="inlineStr">
        <is>
          <t>Price Adder for LCV F1 stand with no elbow</t>
        </is>
      </c>
      <c r="P158" t="inlineStr">
        <is>
          <t>LT193</t>
        </is>
      </c>
      <c r="Q158" t="n">
        <v>42</v>
      </c>
      <c r="R158" t="n">
        <v>62</v>
      </c>
    </row>
    <row r="159">
      <c r="B159" t="inlineStr">
        <is>
          <t>Price_BOM_L_ElbowStand_158</t>
        </is>
      </c>
      <c r="C159" t="inlineStr">
        <is>
          <t>:20501-LCV:20709-LCV:20953-LCV:20121-LCV:</t>
        </is>
      </c>
      <c r="D159" t="inlineStr">
        <is>
          <t>PumpStand_CI</t>
        </is>
      </c>
      <c r="E159" s="4" t="inlineStr">
        <is>
          <t>F1</t>
        </is>
      </c>
      <c r="F159" s="80" t="n">
        <v>3</v>
      </c>
      <c r="G159" s="4" t="inlineStr">
        <is>
          <t>3" x 3"</t>
        </is>
      </c>
      <c r="H159" s="2" t="inlineStr">
        <is>
          <t>Coating_Scotchkote134_interior_exterior</t>
        </is>
      </c>
      <c r="I159" t="inlineStr">
        <is>
          <t>RTF</t>
        </is>
      </c>
      <c r="J159" t="inlineStr">
        <is>
          <t>A100682</t>
        </is>
      </c>
      <c r="K159" t="n">
        <v>1128</v>
      </c>
      <c r="L159" t="inlineStr">
        <is>
          <t>Priced</t>
        </is>
      </c>
      <c r="M159" t="inlineStr">
        <is>
          <t>Price Adder for LCV F1 stand with 3" x 3"</t>
        </is>
      </c>
      <c r="P159" t="inlineStr">
        <is>
          <t>LT192</t>
        </is>
      </c>
      <c r="Q159" t="n">
        <v>14</v>
      </c>
      <c r="R159" t="n">
        <v>87</v>
      </c>
    </row>
    <row r="160">
      <c r="B160" t="inlineStr">
        <is>
          <t>Price_BOM_L_ElbowStand_159</t>
        </is>
      </c>
      <c r="C160" t="inlineStr">
        <is>
          <t>:20501-LCV:20709-LCV:20953-LCV:20121-LCV:</t>
        </is>
      </c>
      <c r="D160" t="inlineStr">
        <is>
          <t>PumpStand_CI</t>
        </is>
      </c>
      <c r="E160" s="4" t="inlineStr">
        <is>
          <t>F1</t>
        </is>
      </c>
      <c r="F160" s="80" t="inlineStr">
        <is>
          <t>4 LR</t>
        </is>
      </c>
      <c r="G160" s="4" t="inlineStr">
        <is>
          <t>4" x 4" LR</t>
        </is>
      </c>
      <c r="H160" s="2" t="inlineStr">
        <is>
          <t>Coating_Scotchkote134_interior_exterior</t>
        </is>
      </c>
      <c r="I160" t="inlineStr">
        <is>
          <t>RTF</t>
        </is>
      </c>
      <c r="J160" t="inlineStr">
        <is>
          <t>A100686</t>
        </is>
      </c>
      <c r="K160" t="n">
        <v>1226</v>
      </c>
      <c r="L160" t="inlineStr">
        <is>
          <t>Priced</t>
        </is>
      </c>
      <c r="M160" t="inlineStr">
        <is>
          <t>Price Adder for LCV F1 stand with 4" x 4" LR</t>
        </is>
      </c>
      <c r="P160" t="inlineStr">
        <is>
          <t>LT193</t>
        </is>
      </c>
      <c r="Q160" t="n">
        <v>42</v>
      </c>
      <c r="R160" t="n">
        <v>112</v>
      </c>
    </row>
    <row r="161">
      <c r="B161" t="inlineStr">
        <is>
          <t>Price_BOM_L_ElbowStand_160</t>
        </is>
      </c>
      <c r="C161" t="inlineStr">
        <is>
          <t>:20501-LCV:20709-LCV:20953-LCV:20121-LCV:</t>
        </is>
      </c>
      <c r="D161" t="inlineStr">
        <is>
          <t>PumpStand_CI</t>
        </is>
      </c>
      <c r="E161" s="4" t="inlineStr">
        <is>
          <t>F1</t>
        </is>
      </c>
      <c r="F161" s="80" t="n">
        <v>5</v>
      </c>
      <c r="G161" s="4" t="inlineStr">
        <is>
          <t>5" x 3"</t>
        </is>
      </c>
      <c r="H161" s="2" t="inlineStr">
        <is>
          <t>Coating_Scotchkote134_interior_exterior</t>
        </is>
      </c>
      <c r="I161" t="inlineStr">
        <is>
          <t>RTF</t>
        </is>
      </c>
      <c r="J161" t="inlineStr">
        <is>
          <t>A100687</t>
        </is>
      </c>
      <c r="K161" t="n">
        <v>3020</v>
      </c>
      <c r="L161" t="inlineStr">
        <is>
          <t>Priced</t>
        </is>
      </c>
      <c r="M161" t="inlineStr">
        <is>
          <t>Price Adder for LCV F1 stand with 5" x 3"</t>
        </is>
      </c>
      <c r="P161" t="inlineStr">
        <is>
          <t>LT193</t>
        </is>
      </c>
      <c r="Q161" t="n">
        <v>42</v>
      </c>
      <c r="R161" t="n">
        <v>107</v>
      </c>
    </row>
    <row r="162">
      <c r="B162" t="inlineStr">
        <is>
          <t>Price_BOM_L_ElbowStand_161</t>
        </is>
      </c>
      <c r="C162" t="inlineStr">
        <is>
          <t>:20501-LCV:20709-LCV:20953-LCV:20121-LCV:</t>
        </is>
      </c>
      <c r="D162" t="inlineStr">
        <is>
          <t>PumpStand_CI</t>
        </is>
      </c>
      <c r="E162" s="4" t="inlineStr">
        <is>
          <t>F1</t>
        </is>
      </c>
      <c r="F162" s="80" t="n">
        <v>5</v>
      </c>
      <c r="G162" s="4" t="inlineStr">
        <is>
          <t>5" x 4"</t>
        </is>
      </c>
      <c r="H162" s="2" t="inlineStr">
        <is>
          <t>Coating_Scotchkote134_interior_exterior</t>
        </is>
      </c>
      <c r="I162" t="inlineStr">
        <is>
          <t>RTF</t>
        </is>
      </c>
      <c r="J162" t="inlineStr">
        <is>
          <t>A100688</t>
        </is>
      </c>
      <c r="K162" t="n">
        <v>2962</v>
      </c>
      <c r="L162" t="inlineStr">
        <is>
          <t>Priced</t>
        </is>
      </c>
      <c r="M162" t="inlineStr">
        <is>
          <t>Price Adder for LCV F1 stand with 5" x 4"</t>
        </is>
      </c>
      <c r="P162" t="inlineStr">
        <is>
          <t>LT193</t>
        </is>
      </c>
      <c r="Q162" t="n">
        <v>42</v>
      </c>
      <c r="R162" t="n">
        <v>124</v>
      </c>
    </row>
    <row r="163">
      <c r="B163" t="inlineStr">
        <is>
          <t>Price_BOM_L_ElbowStand_162</t>
        </is>
      </c>
      <c r="C163" t="inlineStr">
        <is>
          <t>:20501-LCV:20709-LCV:20953-LCV:20121-LCV:</t>
        </is>
      </c>
      <c r="D163" t="inlineStr">
        <is>
          <t>PumpStand_CI</t>
        </is>
      </c>
      <c r="E163" s="4" t="inlineStr">
        <is>
          <t>F1</t>
        </is>
      </c>
      <c r="F163" s="80" t="n">
        <v>6</v>
      </c>
      <c r="G163" s="4" t="inlineStr">
        <is>
          <t>6" x 3"</t>
        </is>
      </c>
      <c r="H163" s="2" t="inlineStr">
        <is>
          <t>Coating_Scotchkote134_interior_exterior</t>
        </is>
      </c>
      <c r="I163" t="inlineStr">
        <is>
          <t>RTF</t>
        </is>
      </c>
      <c r="J163" t="inlineStr">
        <is>
          <t>A100692</t>
        </is>
      </c>
      <c r="K163" t="n">
        <v>2799</v>
      </c>
      <c r="L163" t="inlineStr">
        <is>
          <t>Priced</t>
        </is>
      </c>
      <c r="M163" t="inlineStr">
        <is>
          <t>Price Adder for LCV F1 stand with 6" x 3"</t>
        </is>
      </c>
      <c r="P163" t="inlineStr">
        <is>
          <t>LT193</t>
        </is>
      </c>
      <c r="Q163" t="n">
        <v>42</v>
      </c>
      <c r="R163" t="n">
        <v>128</v>
      </c>
    </row>
    <row r="164">
      <c r="B164" t="inlineStr">
        <is>
          <t>Price_BOM_L_ElbowStand_163</t>
        </is>
      </c>
      <c r="C164" t="inlineStr">
        <is>
          <t>:20501-LCV:20709-LCV:20953-LCV:20121-LCV:</t>
        </is>
      </c>
      <c r="D164" t="inlineStr">
        <is>
          <t>PumpStand_CI</t>
        </is>
      </c>
      <c r="E164" s="4" t="inlineStr">
        <is>
          <t>F1</t>
        </is>
      </c>
      <c r="F164" s="80" t="n">
        <v>6</v>
      </c>
      <c r="G164" s="4" t="inlineStr">
        <is>
          <t>6" x 4"</t>
        </is>
      </c>
      <c r="H164" s="2" t="inlineStr">
        <is>
          <t>Coating_Scotchkote134_interior_exterior</t>
        </is>
      </c>
      <c r="I164" t="inlineStr">
        <is>
          <t>RTF</t>
        </is>
      </c>
      <c r="J164" t="inlineStr">
        <is>
          <t>A100693</t>
        </is>
      </c>
      <c r="K164" t="n">
        <v>1894</v>
      </c>
      <c r="L164" t="inlineStr">
        <is>
          <t>Priced</t>
        </is>
      </c>
      <c r="M164" t="inlineStr">
        <is>
          <t>Price Adder for LCV F1 stand with 6" x 4"</t>
        </is>
      </c>
      <c r="P164" t="inlineStr">
        <is>
          <t>LT193</t>
        </is>
      </c>
      <c r="Q164" t="n">
        <v>42</v>
      </c>
      <c r="R164" t="n">
        <v>131</v>
      </c>
    </row>
    <row r="165">
      <c r="B165" t="inlineStr">
        <is>
          <t>Price_BOM_L_ElbowStand_164</t>
        </is>
      </c>
      <c r="C165" t="inlineStr">
        <is>
          <t>:20501-LCV:20709-LCV:20953-LCV:20121-LCV:</t>
        </is>
      </c>
      <c r="D165" t="inlineStr">
        <is>
          <t>PumpStand_CI</t>
        </is>
      </c>
      <c r="E165" s="4" t="inlineStr">
        <is>
          <t>F1</t>
        </is>
      </c>
      <c r="F165" s="80" t="inlineStr">
        <is>
          <t>3 LR</t>
        </is>
      </c>
      <c r="G165" s="4" t="inlineStr">
        <is>
          <t>3" x 2.5" LR</t>
        </is>
      </c>
      <c r="H165" s="2" t="inlineStr">
        <is>
          <t>Coating_Scotchkote134_interior_exterior</t>
        </is>
      </c>
      <c r="I165" t="inlineStr">
        <is>
          <t>RTF</t>
        </is>
      </c>
      <c r="J165" t="inlineStr">
        <is>
          <t>A100681</t>
        </is>
      </c>
      <c r="K165" t="n">
        <v>1960</v>
      </c>
      <c r="L165" t="inlineStr">
        <is>
          <t>Priced</t>
        </is>
      </c>
      <c r="M165" t="inlineStr">
        <is>
          <t>Price Adder for LCV F1 stand with 3" x 2.5" LR</t>
        </is>
      </c>
      <c r="P165" t="inlineStr">
        <is>
          <t>LT193</t>
        </is>
      </c>
      <c r="Q165" t="n">
        <v>42</v>
      </c>
      <c r="R165" t="n">
        <v>89</v>
      </c>
    </row>
    <row r="166">
      <c r="B166" t="inlineStr">
        <is>
          <t>Price_BOM_L_ElbowStand_165</t>
        </is>
      </c>
      <c r="C166" t="inlineStr">
        <is>
          <t>:20501-LCV:20709-LCV:20953-LCV:20121-LCV:</t>
        </is>
      </c>
      <c r="D166" t="inlineStr">
        <is>
          <t>PumpStand_CI</t>
        </is>
      </c>
      <c r="E166" s="4" t="inlineStr">
        <is>
          <t>F1</t>
        </is>
      </c>
      <c r="F166" s="80" t="inlineStr">
        <is>
          <t>4 LR</t>
        </is>
      </c>
      <c r="G166" s="4" t="inlineStr">
        <is>
          <t>4" x 3" LR</t>
        </is>
      </c>
      <c r="H166" s="2" t="inlineStr">
        <is>
          <t>Coating_Scotchkote134_interior_exterior</t>
        </is>
      </c>
      <c r="I166" t="inlineStr">
        <is>
          <t>RTF</t>
        </is>
      </c>
      <c r="J166" t="inlineStr">
        <is>
          <t>A100684</t>
        </is>
      </c>
      <c r="K166" t="n">
        <v>1985</v>
      </c>
      <c r="L166" t="inlineStr">
        <is>
          <t>Priced</t>
        </is>
      </c>
      <c r="M166" t="inlineStr">
        <is>
          <t>Price Adder for LCV F1 stand with 4" x 3" LR</t>
        </is>
      </c>
      <c r="P166" t="inlineStr">
        <is>
          <t>LT193</t>
        </is>
      </c>
      <c r="Q166" t="n">
        <v>42</v>
      </c>
      <c r="R166" t="n">
        <v>106</v>
      </c>
    </row>
    <row r="167">
      <c r="B167" t="inlineStr">
        <is>
          <t>Price_BOM_L_ElbowStand_166</t>
        </is>
      </c>
      <c r="C167" t="inlineStr">
        <is>
          <t>:20501-LCV:20709-LCV:20953-LCV:20121-LCV:</t>
        </is>
      </c>
      <c r="D167" t="inlineStr">
        <is>
          <t>PumpStand_CI</t>
        </is>
      </c>
      <c r="E167" s="4" t="inlineStr">
        <is>
          <t>F1</t>
        </is>
      </c>
      <c r="F167" s="80" t="inlineStr">
        <is>
          <t>5 LR</t>
        </is>
      </c>
      <c r="G167" s="4" t="inlineStr">
        <is>
          <t>5" x 4" LR</t>
        </is>
      </c>
      <c r="H167" s="2" t="inlineStr">
        <is>
          <t>Coating_Scotchkote134_interior_exterior</t>
        </is>
      </c>
      <c r="I167" t="inlineStr">
        <is>
          <t>RTF</t>
        </is>
      </c>
      <c r="J167" t="inlineStr">
        <is>
          <t>A100689</t>
        </is>
      </c>
      <c r="K167" t="n">
        <v>2256</v>
      </c>
      <c r="L167" t="inlineStr">
        <is>
          <t>Priced</t>
        </is>
      </c>
      <c r="M167" t="inlineStr">
        <is>
          <t>Price Adder for LCV F1 stand with 5" x 4" LR</t>
        </is>
      </c>
      <c r="P167" t="inlineStr">
        <is>
          <t>LT193</t>
        </is>
      </c>
      <c r="Q167" t="n">
        <v>42</v>
      </c>
      <c r="R167" t="n">
        <v>122</v>
      </c>
    </row>
    <row r="168">
      <c r="B168" t="inlineStr">
        <is>
          <t>Price_BOM_L_ElbowStand_167</t>
        </is>
      </c>
      <c r="C168" t="inlineStr">
        <is>
          <t>:20501-LCV:20709-LCV:20953-LCV:20121-LCV:</t>
        </is>
      </c>
      <c r="D168" t="inlineStr">
        <is>
          <t>PumpStand_CI</t>
        </is>
      </c>
      <c r="E168" s="4" t="inlineStr">
        <is>
          <t>F1</t>
        </is>
      </c>
      <c r="F168" s="80" t="inlineStr">
        <is>
          <t>6 LR</t>
        </is>
      </c>
      <c r="G168" s="4" t="inlineStr">
        <is>
          <t>6" x 4" LR</t>
        </is>
      </c>
      <c r="H168" s="2" t="inlineStr">
        <is>
          <t>Coating_Scotchkote134_interior_exterior</t>
        </is>
      </c>
      <c r="I168" t="inlineStr">
        <is>
          <t>RTF</t>
        </is>
      </c>
      <c r="J168" t="inlineStr">
        <is>
          <t>A100694</t>
        </is>
      </c>
      <c r="K168" t="n">
        <v>2392</v>
      </c>
      <c r="L168" t="inlineStr">
        <is>
          <t>Priced</t>
        </is>
      </c>
      <c r="M168" t="inlineStr">
        <is>
          <t>Price Adder for LCV F1 stand with 6" x 4" LR</t>
        </is>
      </c>
      <c r="P168" t="inlineStr">
        <is>
          <t>LT194</t>
        </is>
      </c>
      <c r="Q168" t="n">
        <v>84</v>
      </c>
      <c r="R168" t="n">
        <v>144</v>
      </c>
    </row>
    <row r="169">
      <c r="B169" t="inlineStr">
        <is>
          <t>Price_BOM_L_ElbowStand_168</t>
        </is>
      </c>
      <c r="C169" t="inlineStr">
        <is>
          <t>:25707-LCV:25957-LCV:25123-LCV:</t>
        </is>
      </c>
      <c r="D169" t="inlineStr">
        <is>
          <t>PumpStand_CI</t>
        </is>
      </c>
      <c r="E169" s="4" t="inlineStr">
        <is>
          <t>F1</t>
        </is>
      </c>
      <c r="F169" s="80" t="inlineStr">
        <is>
          <t>none</t>
        </is>
      </c>
      <c r="G169" t="inlineStr">
        <is>
          <t>none</t>
        </is>
      </c>
      <c r="H169" s="2" t="inlineStr">
        <is>
          <t>Coating_Scotchkote134_interior_exterior</t>
        </is>
      </c>
      <c r="I169" t="inlineStr">
        <is>
          <t>RTF</t>
        </is>
      </c>
      <c r="J169" t="inlineStr">
        <is>
          <t>A100702</t>
        </is>
      </c>
      <c r="K169" t="n">
        <v>1050</v>
      </c>
      <c r="L169" t="inlineStr">
        <is>
          <t>Priced</t>
        </is>
      </c>
      <c r="M169" t="inlineStr">
        <is>
          <t>Price Adder for LCV F1 stand with no elbow</t>
        </is>
      </c>
      <c r="P169" t="inlineStr">
        <is>
          <t>LT193</t>
        </is>
      </c>
      <c r="Q169" t="n">
        <v>42</v>
      </c>
      <c r="R169" t="n">
        <v>62</v>
      </c>
    </row>
    <row r="170">
      <c r="B170" t="inlineStr">
        <is>
          <t>Price_BOM_L_ElbowStand_170</t>
        </is>
      </c>
      <c r="C170" t="inlineStr">
        <is>
          <t>:25707-LCV:25957-LCV:25123-LCV:</t>
        </is>
      </c>
      <c r="D170" t="inlineStr">
        <is>
          <t>PumpStand_CI</t>
        </is>
      </c>
      <c r="E170" s="4" t="inlineStr">
        <is>
          <t>F1</t>
        </is>
      </c>
      <c r="F170" s="80" t="inlineStr">
        <is>
          <t>3 LR</t>
        </is>
      </c>
      <c r="G170" s="4" t="inlineStr">
        <is>
          <t>3" x 3" LR</t>
        </is>
      </c>
      <c r="H170" s="2" t="inlineStr">
        <is>
          <t>Coating_Scotchkote134_interior_exterior</t>
        </is>
      </c>
      <c r="I170" t="inlineStr">
        <is>
          <t>RTF</t>
        </is>
      </c>
      <c r="J170" t="inlineStr">
        <is>
          <t>A100683</t>
        </is>
      </c>
      <c r="K170" t="n">
        <v>1171</v>
      </c>
      <c r="L170" t="inlineStr">
        <is>
          <t>Priced</t>
        </is>
      </c>
      <c r="M170" t="inlineStr">
        <is>
          <t>Price Adder for LCV F1 stand with 3" x 3" LR</t>
        </is>
      </c>
      <c r="P170" t="inlineStr">
        <is>
          <t>LT193</t>
        </is>
      </c>
      <c r="Q170" t="n">
        <v>42</v>
      </c>
      <c r="R170" t="n">
        <v>91</v>
      </c>
    </row>
    <row r="171">
      <c r="B171" t="inlineStr">
        <is>
          <t>Price_BOM_L_ElbowStand_171</t>
        </is>
      </c>
      <c r="C171" t="inlineStr">
        <is>
          <t>:25707-LCV:25957-LCV:25123-LCV:</t>
        </is>
      </c>
      <c r="D171" t="inlineStr">
        <is>
          <t>PumpStand_CI</t>
        </is>
      </c>
      <c r="E171" s="4" t="inlineStr">
        <is>
          <t>F1</t>
        </is>
      </c>
      <c r="F171" s="80" t="inlineStr">
        <is>
          <t>4 LR</t>
        </is>
      </c>
      <c r="G171" s="4" t="inlineStr">
        <is>
          <t>4" x 3" LR</t>
        </is>
      </c>
      <c r="H171" s="2" t="inlineStr">
        <is>
          <t>Coating_Scotchkote134_interior_exterior</t>
        </is>
      </c>
      <c r="I171" t="inlineStr">
        <is>
          <t>RTF</t>
        </is>
      </c>
      <c r="J171" t="inlineStr">
        <is>
          <t>A100684</t>
        </is>
      </c>
      <c r="K171" t="n">
        <v>1985</v>
      </c>
      <c r="L171" t="inlineStr">
        <is>
          <t>Priced</t>
        </is>
      </c>
      <c r="M171" t="inlineStr">
        <is>
          <t>Price Adder for LCV F1 stand with 4" x 3" LR</t>
        </is>
      </c>
      <c r="P171" t="inlineStr">
        <is>
          <t>LT193</t>
        </is>
      </c>
      <c r="Q171" t="n">
        <v>42</v>
      </c>
      <c r="R171" t="n">
        <v>106</v>
      </c>
    </row>
    <row r="172">
      <c r="B172" t="inlineStr">
        <is>
          <t>Price_BOM_L_ElbowStand_172</t>
        </is>
      </c>
      <c r="C172" t="inlineStr">
        <is>
          <t>:25707-LCV:25957-LCV:25123-LCV:</t>
        </is>
      </c>
      <c r="D172" t="inlineStr">
        <is>
          <t>PumpStand_Steel_F2</t>
        </is>
      </c>
      <c r="E172" s="4" t="inlineStr">
        <is>
          <t>F2</t>
        </is>
      </c>
      <c r="F172" s="80" t="n">
        <v>6</v>
      </c>
      <c r="G172" s="4" t="inlineStr">
        <is>
          <t>6" x 3"</t>
        </is>
      </c>
      <c r="H172" s="2" t="inlineStr">
        <is>
          <t>Coating_Scotchkote134_interior_exterior</t>
        </is>
      </c>
      <c r="I172" t="inlineStr">
        <is>
          <t>RTF</t>
        </is>
      </c>
      <c r="J172" t="inlineStr">
        <is>
          <t>A100705</t>
        </is>
      </c>
      <c r="K172" t="n">
        <v>4024</v>
      </c>
      <c r="L172" t="inlineStr">
        <is>
          <t>Priced</t>
        </is>
      </c>
      <c r="M172" t="inlineStr">
        <is>
          <t>Price Adder for LCV F2 stand with 6" x 3"</t>
        </is>
      </c>
      <c r="P172" t="inlineStr">
        <is>
          <t>LT193</t>
        </is>
      </c>
      <c r="Q172" t="n">
        <v>42</v>
      </c>
      <c r="R172" t="n">
        <v>191</v>
      </c>
    </row>
    <row r="173">
      <c r="B173" t="inlineStr">
        <is>
          <t>Price_BOM_L_ElbowStand_173</t>
        </is>
      </c>
      <c r="C173" t="inlineStr">
        <is>
          <t>:30707-LCV:30957-LCV:30121-LCV:30127-LCV:30157-LCV:</t>
        </is>
      </c>
      <c r="D173" t="inlineStr">
        <is>
          <t>PumpStand_CI</t>
        </is>
      </c>
      <c r="E173" s="4" t="inlineStr">
        <is>
          <t>F1</t>
        </is>
      </c>
      <c r="F173" s="80" t="inlineStr">
        <is>
          <t>none</t>
        </is>
      </c>
      <c r="G173" t="inlineStr">
        <is>
          <t>none</t>
        </is>
      </c>
      <c r="H173" s="2" t="inlineStr">
        <is>
          <t>Coating_Scotchkote134_interior_exterior</t>
        </is>
      </c>
      <c r="I173" t="inlineStr">
        <is>
          <t>RTF</t>
        </is>
      </c>
      <c r="J173" t="inlineStr">
        <is>
          <t>A100702</t>
        </is>
      </c>
      <c r="K173" t="n">
        <v>1050</v>
      </c>
      <c r="L173" t="inlineStr">
        <is>
          <t>Priced</t>
        </is>
      </c>
      <c r="M173" t="inlineStr">
        <is>
          <t>Price Adder for LCV F1 stand with no elbow</t>
        </is>
      </c>
      <c r="P173" t="inlineStr">
        <is>
          <t>LT193</t>
        </is>
      </c>
      <c r="Q173" t="n">
        <v>42</v>
      </c>
      <c r="R173" t="n">
        <v>62</v>
      </c>
    </row>
    <row r="174">
      <c r="B174" t="inlineStr">
        <is>
          <t>Price_BOM_L_ElbowStand_174</t>
        </is>
      </c>
      <c r="C174" t="inlineStr">
        <is>
          <t>:30707-LCV:30957-LCV:30121-LCV:30127-LCV:30157-LCV:</t>
        </is>
      </c>
      <c r="D174" t="inlineStr">
        <is>
          <t>PumpStand_CI</t>
        </is>
      </c>
      <c r="E174" s="4" t="inlineStr">
        <is>
          <t>F1</t>
        </is>
      </c>
      <c r="F174" s="80" t="n">
        <v>4</v>
      </c>
      <c r="G174" s="4" t="inlineStr">
        <is>
          <t>4" x 4"</t>
        </is>
      </c>
      <c r="H174" s="2" t="inlineStr">
        <is>
          <t>Coating_Scotchkote134_interior_exterior</t>
        </is>
      </c>
      <c r="I174" t="inlineStr">
        <is>
          <t>RTF</t>
        </is>
      </c>
      <c r="J174" t="inlineStr">
        <is>
          <t>A100685</t>
        </is>
      </c>
      <c r="K174" t="n">
        <v>1166</v>
      </c>
      <c r="L174" t="inlineStr">
        <is>
          <t>Priced</t>
        </is>
      </c>
      <c r="M174" t="inlineStr">
        <is>
          <t>Price Adder for LCV F1 stand with 4" x 4"</t>
        </is>
      </c>
      <c r="P174" t="inlineStr">
        <is>
          <t>LT192</t>
        </is>
      </c>
      <c r="Q174" t="n">
        <v>14</v>
      </c>
      <c r="R174" t="n">
        <v>106</v>
      </c>
    </row>
    <row r="175">
      <c r="B175" t="inlineStr">
        <is>
          <t>Price_BOM_L_ElbowStand_175</t>
        </is>
      </c>
      <c r="C175" t="inlineStr">
        <is>
          <t>:30707-LCV:30957-LCV:30121-LCV:30127-LCV:30157-LCV:</t>
        </is>
      </c>
      <c r="D175" t="inlineStr">
        <is>
          <t>PumpStand_CI</t>
        </is>
      </c>
      <c r="E175" s="4" t="inlineStr">
        <is>
          <t>F1</t>
        </is>
      </c>
      <c r="F175" s="80" t="inlineStr">
        <is>
          <t>4 LR</t>
        </is>
      </c>
      <c r="G175" s="4" t="inlineStr">
        <is>
          <t>4" x 4" LR</t>
        </is>
      </c>
      <c r="H175" s="2" t="inlineStr">
        <is>
          <t>Coating_Scotchkote134_interior_exterior</t>
        </is>
      </c>
      <c r="I175" t="inlineStr">
        <is>
          <t>RTF</t>
        </is>
      </c>
      <c r="J175" t="inlineStr">
        <is>
          <t>A100686</t>
        </is>
      </c>
      <c r="K175" t="n">
        <v>1226</v>
      </c>
      <c r="L175" t="inlineStr">
        <is>
          <t>Priced</t>
        </is>
      </c>
      <c r="M175" t="inlineStr">
        <is>
          <t>Price Adder for LCV F1 stand with 4" x 4" LR</t>
        </is>
      </c>
      <c r="P175" t="inlineStr">
        <is>
          <t>LT193</t>
        </is>
      </c>
      <c r="Q175" t="n">
        <v>42</v>
      </c>
      <c r="R175" t="n">
        <v>112</v>
      </c>
    </row>
    <row r="176">
      <c r="B176" t="inlineStr">
        <is>
          <t>Price_BOM_L_ElbowStand_176</t>
        </is>
      </c>
      <c r="C176" t="inlineStr">
        <is>
          <t>:30707-LCV:30957-LCV:30121-LCV:30127-LCV:30157-LCV:</t>
        </is>
      </c>
      <c r="D176" t="inlineStr">
        <is>
          <t>PumpStand_CI</t>
        </is>
      </c>
      <c r="E176" s="4" t="inlineStr">
        <is>
          <t>F1</t>
        </is>
      </c>
      <c r="F176" s="80" t="n">
        <v>5</v>
      </c>
      <c r="G176" s="4" t="inlineStr">
        <is>
          <t>5" x 4"</t>
        </is>
      </c>
      <c r="H176" s="2" t="inlineStr">
        <is>
          <t>Coating_Scotchkote134_interior_exterior</t>
        </is>
      </c>
      <c r="I176" t="inlineStr">
        <is>
          <t>RTF</t>
        </is>
      </c>
      <c r="J176" t="inlineStr">
        <is>
          <t>A100688</t>
        </is>
      </c>
      <c r="K176" t="n">
        <v>2962</v>
      </c>
      <c r="L176" t="inlineStr">
        <is>
          <t>Priced</t>
        </is>
      </c>
      <c r="M176" t="inlineStr">
        <is>
          <t>Price Adder for LCV F1 stand with 5" x 4"</t>
        </is>
      </c>
      <c r="P176" t="inlineStr">
        <is>
          <t>LT193</t>
        </is>
      </c>
      <c r="Q176" t="n">
        <v>42</v>
      </c>
      <c r="R176" t="n">
        <v>124</v>
      </c>
    </row>
    <row r="177">
      <c r="B177" t="inlineStr">
        <is>
          <t>Price_BOM_L_ElbowStand_177</t>
        </is>
      </c>
      <c r="C177" t="inlineStr">
        <is>
          <t>:30707-LCV:30957-LCV:30121-LCV:30127-LCV:30157-LCV:</t>
        </is>
      </c>
      <c r="D177" t="inlineStr">
        <is>
          <t>PumpStand_CI</t>
        </is>
      </c>
      <c r="E177" s="4" t="inlineStr">
        <is>
          <t>F1</t>
        </is>
      </c>
      <c r="F177" s="80" t="n">
        <v>6</v>
      </c>
      <c r="G177" s="4" t="inlineStr">
        <is>
          <t>6" x 4"</t>
        </is>
      </c>
      <c r="H177" s="2" t="inlineStr">
        <is>
          <t>Coating_Scotchkote134_interior_exterior</t>
        </is>
      </c>
      <c r="I177" t="inlineStr">
        <is>
          <t>RTF</t>
        </is>
      </c>
      <c r="J177" t="inlineStr">
        <is>
          <t>A100693</t>
        </is>
      </c>
      <c r="K177" t="n">
        <v>1894</v>
      </c>
      <c r="L177" t="inlineStr">
        <is>
          <t>Priced</t>
        </is>
      </c>
      <c r="M177" t="inlineStr">
        <is>
          <t>Price Adder for LCV F1 stand with 6" x 4"</t>
        </is>
      </c>
      <c r="P177" t="inlineStr">
        <is>
          <t>LT193</t>
        </is>
      </c>
      <c r="Q177" t="n">
        <v>42</v>
      </c>
      <c r="R177" t="n">
        <v>131</v>
      </c>
    </row>
    <row r="178">
      <c r="B178" t="inlineStr">
        <is>
          <t>Price_BOM_L_ElbowStand_178</t>
        </is>
      </c>
      <c r="C178" t="inlineStr">
        <is>
          <t>:30707-LCV:30957-LCV:30121-LCV:30127-LCV:30157-LCV:</t>
        </is>
      </c>
      <c r="D178" t="inlineStr">
        <is>
          <t>PumpStand_CI</t>
        </is>
      </c>
      <c r="E178" s="4" t="inlineStr">
        <is>
          <t>F1</t>
        </is>
      </c>
      <c r="F178" s="80" t="n">
        <v>8</v>
      </c>
      <c r="G178" s="4" t="inlineStr">
        <is>
          <t>8" x 4"</t>
        </is>
      </c>
      <c r="H178" s="2" t="inlineStr">
        <is>
          <t>Coating_Scotchkote134_interior_exterior</t>
        </is>
      </c>
      <c r="I178" t="inlineStr">
        <is>
          <t>RTF</t>
        </is>
      </c>
      <c r="J178" t="inlineStr">
        <is>
          <t>A100699</t>
        </is>
      </c>
      <c r="K178" t="n">
        <v>2962</v>
      </c>
      <c r="L178" t="inlineStr">
        <is>
          <t>Priced</t>
        </is>
      </c>
      <c r="M178" t="inlineStr">
        <is>
          <t>Price Adder for LCV F1 stand with 8" x 4"</t>
        </is>
      </c>
      <c r="P178" t="inlineStr">
        <is>
          <t>LT193</t>
        </is>
      </c>
      <c r="Q178" t="n">
        <v>42</v>
      </c>
      <c r="R178" t="n">
        <v>150</v>
      </c>
    </row>
    <row r="179">
      <c r="B179" t="inlineStr">
        <is>
          <t>Price_BOM_L_ElbowStand_179</t>
        </is>
      </c>
      <c r="C179" t="inlineStr">
        <is>
          <t>:30707-LCV:30957-LCV:30121-LCV:30127-LCV:30157-LCV:</t>
        </is>
      </c>
      <c r="D179" t="inlineStr">
        <is>
          <t>PumpStand_CI</t>
        </is>
      </c>
      <c r="E179" s="4" t="inlineStr">
        <is>
          <t>F1</t>
        </is>
      </c>
      <c r="F179" s="80" t="inlineStr">
        <is>
          <t>5 LR</t>
        </is>
      </c>
      <c r="G179" s="4" t="inlineStr">
        <is>
          <t>5" x 4" LR</t>
        </is>
      </c>
      <c r="H179" s="2" t="inlineStr">
        <is>
          <t>Coating_Scotchkote134_interior_exterior</t>
        </is>
      </c>
      <c r="I179" t="inlineStr">
        <is>
          <t>RTF</t>
        </is>
      </c>
      <c r="J179" t="inlineStr">
        <is>
          <t>A100689</t>
        </is>
      </c>
      <c r="K179" t="n">
        <v>2256</v>
      </c>
      <c r="L179" t="inlineStr">
        <is>
          <t>Priced</t>
        </is>
      </c>
      <c r="M179" t="inlineStr">
        <is>
          <t>Price Adder for LCV F1 stand with 5" x 4" LR</t>
        </is>
      </c>
      <c r="P179" t="inlineStr">
        <is>
          <t>LT193</t>
        </is>
      </c>
      <c r="Q179" t="n">
        <v>42</v>
      </c>
      <c r="R179" t="n">
        <v>122</v>
      </c>
    </row>
    <row r="180">
      <c r="B180" t="inlineStr">
        <is>
          <t>Price_BOM_L_ElbowStand_180</t>
        </is>
      </c>
      <c r="C180" t="inlineStr">
        <is>
          <t>:30707-LCV:30957-LCV:30121-LCV:30127-LCV:30157-LCV:</t>
        </is>
      </c>
      <c r="D180" t="inlineStr">
        <is>
          <t>PumpStand_CI</t>
        </is>
      </c>
      <c r="E180" s="4" t="inlineStr">
        <is>
          <t>F1</t>
        </is>
      </c>
      <c r="F180" s="80" t="inlineStr">
        <is>
          <t>6 LR</t>
        </is>
      </c>
      <c r="G180" s="4" t="inlineStr">
        <is>
          <t>6" x 4" LR</t>
        </is>
      </c>
      <c r="H180" s="2" t="inlineStr">
        <is>
          <t>Coating_Scotchkote134_interior_exterior</t>
        </is>
      </c>
      <c r="I180" t="inlineStr">
        <is>
          <t>RTF</t>
        </is>
      </c>
      <c r="J180" t="inlineStr">
        <is>
          <t>A100694</t>
        </is>
      </c>
      <c r="K180" t="n">
        <v>2392</v>
      </c>
      <c r="L180" t="inlineStr">
        <is>
          <t>Priced</t>
        </is>
      </c>
      <c r="M180" t="inlineStr">
        <is>
          <t>Price Adder for LCV F1 stand with 6" x 4" LR</t>
        </is>
      </c>
      <c r="P180" t="inlineStr">
        <is>
          <t>LT194</t>
        </is>
      </c>
      <c r="Q180" t="n">
        <v>84</v>
      </c>
      <c r="R180" t="n">
        <v>144</v>
      </c>
    </row>
    <row r="181">
      <c r="B181" t="inlineStr">
        <is>
          <t>Price_BOM_L_ElbowStand_181</t>
        </is>
      </c>
      <c r="C181" t="inlineStr">
        <is>
          <t>:40707-LCV:40957-LCV:40959-LCV:40129-LCV:4012A-LCV:</t>
        </is>
      </c>
      <c r="D181" t="inlineStr">
        <is>
          <t>PumpStand_CI</t>
        </is>
      </c>
      <c r="E181" s="4" t="inlineStr">
        <is>
          <t>F1</t>
        </is>
      </c>
      <c r="F181" s="80" t="inlineStr">
        <is>
          <t>none</t>
        </is>
      </c>
      <c r="G181" t="inlineStr">
        <is>
          <t>none</t>
        </is>
      </c>
      <c r="H181" s="2" t="inlineStr">
        <is>
          <t>Coating_Scotchkote134_interior_exterior</t>
        </is>
      </c>
      <c r="I181" t="inlineStr">
        <is>
          <t>RTF</t>
        </is>
      </c>
      <c r="J181" t="inlineStr">
        <is>
          <t>A100702</t>
        </is>
      </c>
      <c r="K181" t="n">
        <v>1050</v>
      </c>
      <c r="L181" t="inlineStr">
        <is>
          <t>Priced</t>
        </is>
      </c>
      <c r="M181" t="inlineStr">
        <is>
          <t>Price Adder for LCV F1 stand with no elbow</t>
        </is>
      </c>
      <c r="P181" t="inlineStr">
        <is>
          <t>LT193</t>
        </is>
      </c>
      <c r="Q181" t="n">
        <v>42</v>
      </c>
      <c r="R181" t="n">
        <v>62</v>
      </c>
    </row>
    <row r="182">
      <c r="B182" t="inlineStr">
        <is>
          <t>Price_BOM_L_ElbowStand_182</t>
        </is>
      </c>
      <c r="C182" t="inlineStr">
        <is>
          <t>:40707-LCV:40957-LCV:40959-LCV:40129-LCV:4012A-LCV:40157-LCV:</t>
        </is>
      </c>
      <c r="D182" t="inlineStr">
        <is>
          <t>PumpStand_Steel_F2</t>
        </is>
      </c>
      <c r="E182" s="4" t="inlineStr">
        <is>
          <t>F2</t>
        </is>
      </c>
      <c r="F182" s="80" t="inlineStr">
        <is>
          <t>none</t>
        </is>
      </c>
      <c r="G182" t="inlineStr">
        <is>
          <t>none</t>
        </is>
      </c>
      <c r="H182" s="2" t="inlineStr">
        <is>
          <t>Coating_Scotchkote134_interior_exterior</t>
        </is>
      </c>
      <c r="I182" t="inlineStr">
        <is>
          <t>RTF</t>
        </is>
      </c>
      <c r="J182" t="inlineStr">
        <is>
          <t>A100713</t>
        </is>
      </c>
      <c r="K182" t="n">
        <v>2275</v>
      </c>
      <c r="L182" t="inlineStr">
        <is>
          <t>Priced</t>
        </is>
      </c>
      <c r="M182" t="inlineStr">
        <is>
          <t>Price Adder for LCV F2 stand with no elbow</t>
        </is>
      </c>
      <c r="P182" t="inlineStr">
        <is>
          <t>LT193</t>
        </is>
      </c>
      <c r="Q182" t="n">
        <v>42</v>
      </c>
      <c r="R182" t="n">
        <v>125</v>
      </c>
    </row>
    <row r="183">
      <c r="B183" t="inlineStr">
        <is>
          <t>Price_BOM_L_ElbowStand_183</t>
        </is>
      </c>
      <c r="C183" t="inlineStr">
        <is>
          <t>:40707-LCV:40957-LCV:40959-LCV:40129-LCV:4012A-LCV:</t>
        </is>
      </c>
      <c r="D183" t="inlineStr">
        <is>
          <t>PumpStand_CI</t>
        </is>
      </c>
      <c r="E183" s="4" t="inlineStr">
        <is>
          <t>F1</t>
        </is>
      </c>
      <c r="F183" s="80" t="n">
        <v>5</v>
      </c>
      <c r="G183" s="4" t="inlineStr">
        <is>
          <t>5" x 5"</t>
        </is>
      </c>
      <c r="H183" s="2" t="inlineStr">
        <is>
          <t>Coating_Scotchkote134_interior_exterior</t>
        </is>
      </c>
      <c r="I183" t="inlineStr">
        <is>
          <t>RTF</t>
        </is>
      </c>
      <c r="J183" t="inlineStr">
        <is>
          <t>A100690</t>
        </is>
      </c>
      <c r="K183" t="n">
        <v>1270</v>
      </c>
      <c r="L183" t="inlineStr">
        <is>
          <t>Priced</t>
        </is>
      </c>
      <c r="M183" t="inlineStr">
        <is>
          <t>Price Adder for LCV F1 stand with 5" x 5"</t>
        </is>
      </c>
      <c r="P183" t="inlineStr">
        <is>
          <t>LT193</t>
        </is>
      </c>
      <c r="Q183" t="n">
        <v>42</v>
      </c>
      <c r="R183" t="n">
        <v>133</v>
      </c>
    </row>
    <row r="184">
      <c r="B184" t="inlineStr">
        <is>
          <t>Price_BOM_L_ElbowStand_184</t>
        </is>
      </c>
      <c r="C184" t="inlineStr">
        <is>
          <t>:40707-LCV:40957-LCV:40959-LCV:40129-LCV:4012A-LCV:</t>
        </is>
      </c>
      <c r="D184" t="inlineStr">
        <is>
          <t>PumpStand_CI</t>
        </is>
      </c>
      <c r="E184" s="4" t="inlineStr">
        <is>
          <t>F1</t>
        </is>
      </c>
      <c r="F184" s="80" t="inlineStr">
        <is>
          <t>5 LR</t>
        </is>
      </c>
      <c r="G184" s="4" t="inlineStr">
        <is>
          <t>5" x 5" LR</t>
        </is>
      </c>
      <c r="H184" s="2" t="inlineStr">
        <is>
          <t>Coating_Scotchkote134_interior_exterior</t>
        </is>
      </c>
      <c r="I184" t="inlineStr">
        <is>
          <t>RTF</t>
        </is>
      </c>
      <c r="J184" t="inlineStr">
        <is>
          <t>A100691</t>
        </is>
      </c>
      <c r="K184" t="n">
        <v>1448</v>
      </c>
      <c r="L184" t="inlineStr">
        <is>
          <t>Priced</t>
        </is>
      </c>
      <c r="M184" t="inlineStr">
        <is>
          <t>Price Adder for LCV F1 stand with 5" x 5" LR</t>
        </is>
      </c>
      <c r="P184" t="inlineStr">
        <is>
          <t>LT193</t>
        </is>
      </c>
      <c r="Q184" t="n">
        <v>42</v>
      </c>
      <c r="R184" t="n">
        <v>131</v>
      </c>
    </row>
    <row r="185">
      <c r="B185" t="inlineStr">
        <is>
          <t>Price_BOM_L_ElbowStand_185</t>
        </is>
      </c>
      <c r="C185" t="inlineStr">
        <is>
          <t>:40707-LCV:40957-LCV:40959-LCV:40129-LCV:4012A-LCV:</t>
        </is>
      </c>
      <c r="D185" t="inlineStr">
        <is>
          <t>PumpStand_CI</t>
        </is>
      </c>
      <c r="E185" s="4" t="inlineStr">
        <is>
          <t>F1</t>
        </is>
      </c>
      <c r="F185" s="80" t="n">
        <v>6</v>
      </c>
      <c r="G185" s="4" t="inlineStr">
        <is>
          <t>6" x 5"</t>
        </is>
      </c>
      <c r="H185" s="2" t="inlineStr">
        <is>
          <t>Coating_Scotchkote134_interior_exterior</t>
        </is>
      </c>
      <c r="I185" t="inlineStr">
        <is>
          <t>RTF</t>
        </is>
      </c>
      <c r="J185" t="inlineStr">
        <is>
          <t>A100695</t>
        </is>
      </c>
      <c r="K185" t="n">
        <v>1806</v>
      </c>
      <c r="L185" t="inlineStr">
        <is>
          <t>Priced</t>
        </is>
      </c>
      <c r="M185" t="inlineStr">
        <is>
          <t>Price Adder for LCV F1 stand with 6" x 5"</t>
        </is>
      </c>
      <c r="P185" t="inlineStr">
        <is>
          <t>LT193</t>
        </is>
      </c>
      <c r="Q185" t="n">
        <v>42</v>
      </c>
      <c r="R185" t="n">
        <v>134</v>
      </c>
    </row>
    <row r="186">
      <c r="B186" t="inlineStr">
        <is>
          <t>Price_BOM_L_ElbowStand_186</t>
        </is>
      </c>
      <c r="C186" t="inlineStr">
        <is>
          <t>:40707-LCV:40957-LCV:40959-LCV:40129-LCV:4012A-LCV:</t>
        </is>
      </c>
      <c r="D186" t="inlineStr">
        <is>
          <t>PumpStand_CI</t>
        </is>
      </c>
      <c r="E186" s="4" t="inlineStr">
        <is>
          <t>F1</t>
        </is>
      </c>
      <c r="F186" s="80" t="n">
        <v>8</v>
      </c>
      <c r="G186" s="4" t="inlineStr">
        <is>
          <t>8" x 5"</t>
        </is>
      </c>
      <c r="H186" s="2" t="inlineStr">
        <is>
          <t>Coating_Scotchkote134_interior_exterior</t>
        </is>
      </c>
      <c r="I186" t="inlineStr">
        <is>
          <t>RTF</t>
        </is>
      </c>
      <c r="J186" t="inlineStr">
        <is>
          <t>A100700</t>
        </is>
      </c>
      <c r="K186" t="n">
        <v>2447</v>
      </c>
      <c r="L186" t="inlineStr">
        <is>
          <t>Priced</t>
        </is>
      </c>
      <c r="M186" t="inlineStr">
        <is>
          <t>Price Adder for LCV F1 stand with 8" x 5"</t>
        </is>
      </c>
      <c r="P186" t="inlineStr">
        <is>
          <t>LT193</t>
        </is>
      </c>
      <c r="Q186" t="n">
        <v>42</v>
      </c>
      <c r="R186" t="n">
        <v>152</v>
      </c>
    </row>
    <row r="187">
      <c r="B187" t="inlineStr">
        <is>
          <t>Price_BOM_L_ElbowStand_187</t>
        </is>
      </c>
      <c r="C187" t="inlineStr">
        <is>
          <t>:40707-LCV:40957-LCV:40959-LCV:40129-LCV:4012A-LCV:</t>
        </is>
      </c>
      <c r="D187" t="inlineStr">
        <is>
          <t>PumpStand_CI</t>
        </is>
      </c>
      <c r="E187" s="4" t="inlineStr">
        <is>
          <t>F1</t>
        </is>
      </c>
      <c r="F187" s="80" t="inlineStr">
        <is>
          <t>6 LR</t>
        </is>
      </c>
      <c r="G187" s="4" t="inlineStr">
        <is>
          <t>6" x 5" LR</t>
        </is>
      </c>
      <c r="H187" s="2" t="inlineStr">
        <is>
          <t>Coating_Scotchkote134_interior_exterior</t>
        </is>
      </c>
      <c r="I187" t="inlineStr">
        <is>
          <t>RTF</t>
        </is>
      </c>
      <c r="J187" t="inlineStr">
        <is>
          <t>A100696</t>
        </is>
      </c>
      <c r="K187" t="n">
        <v>2529</v>
      </c>
      <c r="L187" t="inlineStr">
        <is>
          <t>Priced</t>
        </is>
      </c>
      <c r="M187" t="inlineStr">
        <is>
          <t>Price Adder for LCV F1 stand with 6" x 5" LR</t>
        </is>
      </c>
      <c r="P187" t="inlineStr">
        <is>
          <t>LT193</t>
        </is>
      </c>
      <c r="Q187" t="n">
        <v>42</v>
      </c>
      <c r="R187" t="n">
        <v>147</v>
      </c>
    </row>
    <row r="188">
      <c r="B188" t="inlineStr">
        <is>
          <t>Price_BOM_L_ElbowStand_188</t>
        </is>
      </c>
      <c r="C188" t="inlineStr">
        <is>
          <t>:40707-LCV:40957-LCV:40959-LCV:40129-LCV:4012A-LCV:40157-LCV:</t>
        </is>
      </c>
      <c r="D188" t="inlineStr">
        <is>
          <t>PumpStand_Steel_F2</t>
        </is>
      </c>
      <c r="E188" s="4" t="inlineStr">
        <is>
          <t>F2</t>
        </is>
      </c>
      <c r="F188" s="80" t="inlineStr">
        <is>
          <t>6 LR</t>
        </is>
      </c>
      <c r="G188" s="4" t="inlineStr">
        <is>
          <t>6" x 5" LR</t>
        </is>
      </c>
      <c r="H188" s="2" t="inlineStr">
        <is>
          <t>Coating_Scotchkote134_interior_exterior</t>
        </is>
      </c>
      <c r="I188" t="inlineStr">
        <is>
          <t>RTF</t>
        </is>
      </c>
      <c r="J188" t="inlineStr">
        <is>
          <t>A100706</t>
        </is>
      </c>
      <c r="K188" t="n">
        <v>3754</v>
      </c>
      <c r="L188" t="inlineStr">
        <is>
          <t>Priced</t>
        </is>
      </c>
      <c r="M188" t="inlineStr">
        <is>
          <t>Price Adder for LCV F2 stand with 6" x 5" LR</t>
        </is>
      </c>
      <c r="P188" t="inlineStr">
        <is>
          <t>LT194</t>
        </is>
      </c>
      <c r="Q188" t="n">
        <v>84</v>
      </c>
      <c r="R188" t="n">
        <v>210</v>
      </c>
    </row>
    <row r="189">
      <c r="B189" t="inlineStr">
        <is>
          <t>Price_BOM_L_ElbowStand_189</t>
        </is>
      </c>
      <c r="C189" t="inlineStr">
        <is>
          <t>:40707-LCV:40957-LCV:40959-LCV:40129-LCV:4012A-LCV:40157-LCV:</t>
        </is>
      </c>
      <c r="D189" t="inlineStr">
        <is>
          <t>PumpStand_Steel_F3</t>
        </is>
      </c>
      <c r="E189" s="4" t="inlineStr">
        <is>
          <t>F3</t>
        </is>
      </c>
      <c r="F189" s="80" t="n">
        <v>8</v>
      </c>
      <c r="G189" s="4" t="inlineStr">
        <is>
          <t>8" x 5"</t>
        </is>
      </c>
      <c r="H189" s="2" t="inlineStr">
        <is>
          <t>Coating_Scotchkote134_interior_exterior</t>
        </is>
      </c>
      <c r="I189" t="inlineStr">
        <is>
          <t>RTF</t>
        </is>
      </c>
      <c r="J189" t="inlineStr">
        <is>
          <t>A100721</t>
        </is>
      </c>
      <c r="K189" t="n">
        <v>4467</v>
      </c>
      <c r="L189" t="inlineStr">
        <is>
          <t>Priced</t>
        </is>
      </c>
      <c r="M189" t="inlineStr">
        <is>
          <t>Price Adder for LCV F3 stand with 8" x 5"</t>
        </is>
      </c>
      <c r="P189" t="inlineStr">
        <is>
          <t>LT193</t>
        </is>
      </c>
      <c r="Q189" t="n">
        <v>42</v>
      </c>
      <c r="R189" t="n">
        <v>235</v>
      </c>
    </row>
    <row r="190">
      <c r="B190" t="inlineStr">
        <is>
          <t>Price_BOM_L_ElbowStand_190</t>
        </is>
      </c>
      <c r="C190" t="inlineStr">
        <is>
          <t>:40707-LCV:40957-LCV:40959-LCV:40129-LCV:4012A-LCV:40157-LCV:</t>
        </is>
      </c>
      <c r="D190" t="inlineStr">
        <is>
          <t>PumpStand_Steel_F3</t>
        </is>
      </c>
      <c r="E190" s="4" t="inlineStr">
        <is>
          <t>F3</t>
        </is>
      </c>
      <c r="F190" s="80" t="inlineStr">
        <is>
          <t>6 LR</t>
        </is>
      </c>
      <c r="G190" s="4" t="inlineStr">
        <is>
          <t>6" x 5" LR</t>
        </is>
      </c>
      <c r="H190" s="2" t="inlineStr">
        <is>
          <t>Coating_Scotchkote134_interior_exterior</t>
        </is>
      </c>
      <c r="I190" t="inlineStr">
        <is>
          <t>RTF</t>
        </is>
      </c>
      <c r="J190" t="inlineStr">
        <is>
          <t>A100720</t>
        </is>
      </c>
      <c r="K190" t="n">
        <v>4549</v>
      </c>
      <c r="L190" t="inlineStr">
        <is>
          <t>Priced</t>
        </is>
      </c>
      <c r="M190" t="inlineStr">
        <is>
          <t>Price Adder for LCV F3 stand with 6" x 5" LR</t>
        </is>
      </c>
      <c r="P190" t="inlineStr">
        <is>
          <t>LT194</t>
        </is>
      </c>
      <c r="Q190" t="n">
        <v>84</v>
      </c>
      <c r="R190" t="n">
        <v>230</v>
      </c>
    </row>
    <row r="191">
      <c r="B191" t="inlineStr">
        <is>
          <t>Price_BOM_L_ElbowStand_191</t>
        </is>
      </c>
      <c r="C191" t="inlineStr">
        <is>
          <t>:50957-LCV:50123-LCV:</t>
        </is>
      </c>
      <c r="D191" t="inlineStr">
        <is>
          <t>PumpStand_CI</t>
        </is>
      </c>
      <c r="E191" s="4" t="inlineStr">
        <is>
          <t>F1</t>
        </is>
      </c>
      <c r="F191" s="80" t="inlineStr">
        <is>
          <t>none</t>
        </is>
      </c>
      <c r="G191" t="inlineStr">
        <is>
          <t>none</t>
        </is>
      </c>
      <c r="H191" s="2" t="inlineStr">
        <is>
          <t>Coating_Scotchkote134_interior_exterior</t>
        </is>
      </c>
      <c r="I191" t="inlineStr">
        <is>
          <t>RTF</t>
        </is>
      </c>
      <c r="J191" t="inlineStr">
        <is>
          <t>A100702</t>
        </is>
      </c>
      <c r="K191" t="n">
        <v>1050</v>
      </c>
      <c r="L191" t="inlineStr">
        <is>
          <t>Priced</t>
        </is>
      </c>
      <c r="M191" t="inlineStr">
        <is>
          <t>Price Adder for LCV F1 stand with no elbow</t>
        </is>
      </c>
      <c r="P191" t="inlineStr">
        <is>
          <t>LT193</t>
        </is>
      </c>
      <c r="Q191" t="n">
        <v>42</v>
      </c>
      <c r="R191" t="n">
        <v>62</v>
      </c>
    </row>
    <row r="192">
      <c r="B192" t="inlineStr">
        <is>
          <t>Price_BOM_L_ElbowStand_192</t>
        </is>
      </c>
      <c r="C192" t="inlineStr">
        <is>
          <t>:50957-LCV:50123-LCV:50157-LCV:</t>
        </is>
      </c>
      <c r="D192" t="inlineStr">
        <is>
          <t>PumpStand_Steel_F2</t>
        </is>
      </c>
      <c r="E192" s="4" t="inlineStr">
        <is>
          <t>F2</t>
        </is>
      </c>
      <c r="F192" s="80" t="inlineStr">
        <is>
          <t>none</t>
        </is>
      </c>
      <c r="G192" t="inlineStr">
        <is>
          <t>none</t>
        </is>
      </c>
      <c r="H192" s="2" t="inlineStr">
        <is>
          <t>Coating_Scotchkote134_interior_exterior</t>
        </is>
      </c>
      <c r="I192" t="inlineStr">
        <is>
          <t>RTF</t>
        </is>
      </c>
      <c r="J192" t="inlineStr">
        <is>
          <t>A100713</t>
        </is>
      </c>
      <c r="K192" t="n">
        <v>2275</v>
      </c>
      <c r="L192" t="inlineStr">
        <is>
          <t>Priced</t>
        </is>
      </c>
      <c r="M192" t="inlineStr">
        <is>
          <t>Price Adder for LCV F2 stand with no elbow</t>
        </is>
      </c>
      <c r="P192" t="inlineStr">
        <is>
          <t>LT193</t>
        </is>
      </c>
      <c r="Q192" t="n">
        <v>42</v>
      </c>
      <c r="R192" t="n">
        <v>125</v>
      </c>
    </row>
    <row r="193">
      <c r="B193" t="inlineStr">
        <is>
          <t>Price_BOM_L_ElbowStand_193</t>
        </is>
      </c>
      <c r="C193" t="inlineStr">
        <is>
          <t>:50957-LCV:50123-LCV:50157-LCV:</t>
        </is>
      </c>
      <c r="D193" t="inlineStr">
        <is>
          <t>PumpStand_Steel_F3</t>
        </is>
      </c>
      <c r="E193" s="4" t="inlineStr">
        <is>
          <t>F3</t>
        </is>
      </c>
      <c r="F193" s="80" t="inlineStr">
        <is>
          <t>none</t>
        </is>
      </c>
      <c r="G193" t="inlineStr">
        <is>
          <t>none</t>
        </is>
      </c>
      <c r="H193" s="2" t="inlineStr">
        <is>
          <t>Coating_Scotchkote134_interior_exterior</t>
        </is>
      </c>
      <c r="I193" t="inlineStr">
        <is>
          <t>RTF</t>
        </is>
      </c>
      <c r="J193" t="inlineStr">
        <is>
          <t>A100723</t>
        </is>
      </c>
      <c r="K193" t="n">
        <v>3070</v>
      </c>
      <c r="L193" t="inlineStr">
        <is>
          <t>Priced</t>
        </is>
      </c>
      <c r="M193" t="inlineStr">
        <is>
          <t>Price Adder for LCV F3 stand with no elbow</t>
        </is>
      </c>
      <c r="P193" t="inlineStr">
        <is>
          <t>LT193</t>
        </is>
      </c>
      <c r="Q193" t="n">
        <v>42</v>
      </c>
      <c r="R193" t="n">
        <v>145</v>
      </c>
    </row>
    <row r="194">
      <c r="B194" t="inlineStr">
        <is>
          <t>Price_BOM_L_ElbowStand_194</t>
        </is>
      </c>
      <c r="C194" t="inlineStr">
        <is>
          <t>:50957-LCV:50123-LCV:</t>
        </is>
      </c>
      <c r="D194" t="inlineStr">
        <is>
          <t>PumpStand_CI</t>
        </is>
      </c>
      <c r="E194" s="4" t="inlineStr">
        <is>
          <t>F1</t>
        </is>
      </c>
      <c r="F194" s="80" t="n">
        <v>6</v>
      </c>
      <c r="G194" s="4" t="inlineStr">
        <is>
          <t>6" x 6"</t>
        </is>
      </c>
      <c r="H194" s="2" t="inlineStr">
        <is>
          <t>Coating_Scotchkote134_interior_exterior</t>
        </is>
      </c>
      <c r="I194" t="inlineStr">
        <is>
          <t>RTF</t>
        </is>
      </c>
      <c r="J194" t="inlineStr">
        <is>
          <t>A100697</t>
        </is>
      </c>
      <c r="K194" t="n">
        <v>1373</v>
      </c>
      <c r="L194" t="inlineStr">
        <is>
          <t>Priced</t>
        </is>
      </c>
      <c r="M194" t="inlineStr">
        <is>
          <t>Price Adder for LCV F1 stand with 6" x 6"</t>
        </is>
      </c>
      <c r="P194" t="inlineStr">
        <is>
          <t>LT193</t>
        </is>
      </c>
      <c r="Q194" t="n">
        <v>42</v>
      </c>
      <c r="R194" t="n">
        <v>137</v>
      </c>
    </row>
    <row r="195">
      <c r="B195" t="inlineStr">
        <is>
          <t>Price_BOM_L_ElbowStand_195</t>
        </is>
      </c>
      <c r="C195" t="inlineStr">
        <is>
          <t>:50957-LCV:50123-LCV:</t>
        </is>
      </c>
      <c r="D195" t="inlineStr">
        <is>
          <t>PumpStand_CI</t>
        </is>
      </c>
      <c r="E195" s="4" t="inlineStr">
        <is>
          <t>F1</t>
        </is>
      </c>
      <c r="F195" s="80" t="inlineStr">
        <is>
          <t>6 LR</t>
        </is>
      </c>
      <c r="G195" s="4" t="inlineStr">
        <is>
          <t>6" x 6" LR</t>
        </is>
      </c>
      <c r="H195" s="2" t="inlineStr">
        <is>
          <t>Coating_Scotchkote134_interior_exterior</t>
        </is>
      </c>
      <c r="I195" t="inlineStr">
        <is>
          <t>RTF</t>
        </is>
      </c>
      <c r="J195" t="inlineStr">
        <is>
          <t>A100698</t>
        </is>
      </c>
      <c r="K195" t="n">
        <v>1703</v>
      </c>
      <c r="L195" t="inlineStr">
        <is>
          <t>Priced</t>
        </is>
      </c>
      <c r="M195" t="inlineStr">
        <is>
          <t>Price Adder for LCV F1 stand with 6" x 6" LR</t>
        </is>
      </c>
      <c r="P195" t="inlineStr">
        <is>
          <t>LT193</t>
        </is>
      </c>
      <c r="Q195" t="n">
        <v>42</v>
      </c>
      <c r="R195" t="n">
        <v>150</v>
      </c>
    </row>
    <row r="196">
      <c r="B196" t="inlineStr">
        <is>
          <t>Price_BOM_L_ElbowStand_196</t>
        </is>
      </c>
      <c r="C196" t="inlineStr">
        <is>
          <t>:50957-LCV:50123-LCV:</t>
        </is>
      </c>
      <c r="D196" t="inlineStr">
        <is>
          <t>PumpStand_CI</t>
        </is>
      </c>
      <c r="E196" s="4" t="inlineStr">
        <is>
          <t>F1</t>
        </is>
      </c>
      <c r="F196" s="80" t="n">
        <v>8</v>
      </c>
      <c r="G196" s="4" t="inlineStr">
        <is>
          <t>8" x 6"</t>
        </is>
      </c>
      <c r="H196" s="2" t="inlineStr">
        <is>
          <t>Coating_Scotchkote134_interior_exterior</t>
        </is>
      </c>
      <c r="I196" t="inlineStr">
        <is>
          <t>RTF</t>
        </is>
      </c>
      <c r="J196" t="inlineStr">
        <is>
          <t>A100701</t>
        </is>
      </c>
      <c r="K196" t="n">
        <v>2078</v>
      </c>
      <c r="L196" t="inlineStr">
        <is>
          <t>Priced</t>
        </is>
      </c>
      <c r="M196" t="inlineStr">
        <is>
          <t>Price Adder for LCV F1 stand with 8" x 6"</t>
        </is>
      </c>
      <c r="P196" t="inlineStr">
        <is>
          <t>LT193</t>
        </is>
      </c>
      <c r="Q196" t="n">
        <v>42</v>
      </c>
      <c r="R196" t="n">
        <v>166</v>
      </c>
    </row>
    <row r="197">
      <c r="B197" t="inlineStr">
        <is>
          <t>Price_BOM_L_ElbowStand_197</t>
        </is>
      </c>
      <c r="C197" t="inlineStr">
        <is>
          <t>:50957-LCV:50123-LCV:50157-LCV:</t>
        </is>
      </c>
      <c r="D197" t="inlineStr">
        <is>
          <t>PumpStand_Steel_F2</t>
        </is>
      </c>
      <c r="E197" s="4" t="inlineStr">
        <is>
          <t>F2</t>
        </is>
      </c>
      <c r="F197" s="80" t="n">
        <v>6</v>
      </c>
      <c r="G197" s="4" t="inlineStr">
        <is>
          <t>6" x 6"</t>
        </is>
      </c>
      <c r="H197" s="2" t="inlineStr">
        <is>
          <t>Coating_Scotchkote134_interior_exterior</t>
        </is>
      </c>
      <c r="I197" t="inlineStr">
        <is>
          <t>RTF</t>
        </is>
      </c>
      <c r="J197" t="inlineStr">
        <is>
          <t>A100707</t>
        </is>
      </c>
      <c r="K197" t="n">
        <v>2598</v>
      </c>
      <c r="L197" t="inlineStr">
        <is>
          <t>Priced</t>
        </is>
      </c>
      <c r="M197" t="inlineStr">
        <is>
          <t>Price Adder for LCV F2 stand with 6" x 6"</t>
        </is>
      </c>
      <c r="P197" t="inlineStr">
        <is>
          <t>LT192</t>
        </is>
      </c>
      <c r="Q197" t="n">
        <v>14</v>
      </c>
      <c r="R197" t="n">
        <v>200</v>
      </c>
    </row>
    <row r="198">
      <c r="B198" t="inlineStr">
        <is>
          <t>Price_BOM_L_ElbowStand_198</t>
        </is>
      </c>
      <c r="C198" t="inlineStr">
        <is>
          <t>:50957-LCV:50123-LCV:50157-LCV:</t>
        </is>
      </c>
      <c r="D198" t="inlineStr">
        <is>
          <t>PumpStand_Steel_F2</t>
        </is>
      </c>
      <c r="E198" s="4" t="inlineStr">
        <is>
          <t>F2</t>
        </is>
      </c>
      <c r="F198" s="80" t="inlineStr">
        <is>
          <t>6 LR</t>
        </is>
      </c>
      <c r="G198" s="4" t="inlineStr">
        <is>
          <t>6" x 6" LR</t>
        </is>
      </c>
      <c r="H198" s="2" t="inlineStr">
        <is>
          <t>Coating_Scotchkote134_interior_exterior</t>
        </is>
      </c>
      <c r="I198" t="inlineStr">
        <is>
          <t>RTF</t>
        </is>
      </c>
      <c r="J198" t="inlineStr">
        <is>
          <t>A100708</t>
        </is>
      </c>
      <c r="K198" t="n">
        <v>2928</v>
      </c>
      <c r="L198" t="inlineStr">
        <is>
          <t>Priced</t>
        </is>
      </c>
      <c r="M198" t="inlineStr">
        <is>
          <t>Price Adder for LCV F2 stand with 6" x 6" LR</t>
        </is>
      </c>
      <c r="P198" t="inlineStr">
        <is>
          <t>LT193</t>
        </is>
      </c>
      <c r="Q198" t="n">
        <v>42</v>
      </c>
      <c r="R198" t="n">
        <v>213</v>
      </c>
    </row>
    <row r="199">
      <c r="B199" t="inlineStr">
        <is>
          <t>Price_BOM_L_ElbowStand_199</t>
        </is>
      </c>
      <c r="C199" t="inlineStr">
        <is>
          <t>:50957-LCV:50123-LCV:50157-LCV:</t>
        </is>
      </c>
      <c r="D199" t="inlineStr">
        <is>
          <t>PumpStand_Steel_F2</t>
        </is>
      </c>
      <c r="E199" s="4" t="inlineStr">
        <is>
          <t>F2</t>
        </is>
      </c>
      <c r="F199" s="80" t="n">
        <v>8</v>
      </c>
      <c r="G199" s="4" t="inlineStr">
        <is>
          <t>8" x 6"</t>
        </is>
      </c>
      <c r="H199" s="2" t="inlineStr">
        <is>
          <t>Coating_Scotchkote134_interior_exterior</t>
        </is>
      </c>
      <c r="I199" t="inlineStr">
        <is>
          <t>RTF</t>
        </is>
      </c>
      <c r="J199" t="inlineStr">
        <is>
          <t>A100709</t>
        </is>
      </c>
      <c r="K199" t="n">
        <v>3303</v>
      </c>
      <c r="L199" t="inlineStr">
        <is>
          <t>Priced</t>
        </is>
      </c>
      <c r="M199" t="inlineStr">
        <is>
          <t>Price Adder for LCV F2 stand with 8" x 6"</t>
        </is>
      </c>
      <c r="P199" t="inlineStr">
        <is>
          <t>LT193</t>
        </is>
      </c>
      <c r="Q199" t="n">
        <v>42</v>
      </c>
      <c r="R199" t="n">
        <v>229</v>
      </c>
    </row>
    <row r="200">
      <c r="B200" t="inlineStr">
        <is>
          <t>Price_BOM_L_ElbowStand_200</t>
        </is>
      </c>
      <c r="C200" t="inlineStr">
        <is>
          <t>:50957-LCV:50123-LCV:50157-LCV:</t>
        </is>
      </c>
      <c r="D200" t="inlineStr">
        <is>
          <t>PumpStand_Steel_F2</t>
        </is>
      </c>
      <c r="E200" s="4" t="inlineStr">
        <is>
          <t>F2</t>
        </is>
      </c>
      <c r="F200" s="80" t="inlineStr">
        <is>
          <t>8 LR</t>
        </is>
      </c>
      <c r="G200" s="4" t="inlineStr">
        <is>
          <t>8" x 6" LR</t>
        </is>
      </c>
      <c r="H200" s="2" t="inlineStr">
        <is>
          <t>Coating_Scotchkote134_interior_exterior</t>
        </is>
      </c>
      <c r="I200" t="inlineStr">
        <is>
          <t>RTF</t>
        </is>
      </c>
      <c r="J200" t="inlineStr">
        <is>
          <t>A100710</t>
        </is>
      </c>
      <c r="K200" t="n">
        <v>4024</v>
      </c>
      <c r="L200" t="inlineStr">
        <is>
          <t>Priced</t>
        </is>
      </c>
      <c r="M200" t="inlineStr">
        <is>
          <t>Price Adder for LCV F2 stand with 8" x 6" LR</t>
        </is>
      </c>
      <c r="P200" t="inlineStr">
        <is>
          <t>LT194</t>
        </is>
      </c>
      <c r="Q200" t="n">
        <v>84</v>
      </c>
      <c r="R200" t="n">
        <v>269</v>
      </c>
    </row>
    <row r="201">
      <c r="B201" t="inlineStr">
        <is>
          <t>Price_BOM_L_ElbowStand_201</t>
        </is>
      </c>
      <c r="C201" t="inlineStr">
        <is>
          <t>:50957-LCV:50123-LCV:50157-LCV:</t>
        </is>
      </c>
      <c r="D201" t="inlineStr">
        <is>
          <t>PumpStand_Steel_F3</t>
        </is>
      </c>
      <c r="E201" s="4" t="inlineStr">
        <is>
          <t>F3</t>
        </is>
      </c>
      <c r="F201" s="80" t="n">
        <v>10</v>
      </c>
      <c r="G201" s="4" t="inlineStr">
        <is>
          <t>10" x 6"</t>
        </is>
      </c>
      <c r="H201" s="2" t="inlineStr">
        <is>
          <t>Coating_Scotchkote134_interior_exterior</t>
        </is>
      </c>
      <c r="I201" t="inlineStr">
        <is>
          <t>RTF</t>
        </is>
      </c>
      <c r="J201" t="inlineStr">
        <is>
          <t>A100716</t>
        </is>
      </c>
      <c r="K201" t="n">
        <v>5361</v>
      </c>
      <c r="L201" t="inlineStr">
        <is>
          <t>Priced</t>
        </is>
      </c>
      <c r="M201" t="inlineStr">
        <is>
          <t>Price Adder for LCV F3 stand with 10" x 6"</t>
        </is>
      </c>
      <c r="P201" t="inlineStr">
        <is>
          <t>LT193</t>
        </is>
      </c>
      <c r="Q201" t="n">
        <v>42</v>
      </c>
      <c r="R201" t="n">
        <v>293</v>
      </c>
    </row>
    <row r="202">
      <c r="B202" t="inlineStr">
        <is>
          <t>Price_BOM_L_ElbowStand_202</t>
        </is>
      </c>
      <c r="C202" t="inlineStr">
        <is>
          <t>:50957-LCV:50123-LCV:50157-LCV:</t>
        </is>
      </c>
      <c r="D202" t="inlineStr">
        <is>
          <t>PumpStand_Steel_F3</t>
        </is>
      </c>
      <c r="E202" s="4" t="inlineStr">
        <is>
          <t>F3</t>
        </is>
      </c>
      <c r="F202" s="80" t="n">
        <v>12</v>
      </c>
      <c r="G202" s="4" t="inlineStr">
        <is>
          <t>12" x 6"</t>
        </is>
      </c>
      <c r="H202" s="2" t="inlineStr">
        <is>
          <t>Coating_Scotchkote134_interior_exterior</t>
        </is>
      </c>
      <c r="I202" t="inlineStr">
        <is>
          <t>RTF</t>
        </is>
      </c>
      <c r="J202" t="inlineStr">
        <is>
          <t>A100719</t>
        </is>
      </c>
      <c r="K202" t="n">
        <v>7532</v>
      </c>
      <c r="L202" t="inlineStr">
        <is>
          <t>Priced</t>
        </is>
      </c>
      <c r="M202" t="inlineStr">
        <is>
          <t>Price Adder for LCV F3 stand with 12" x 6"</t>
        </is>
      </c>
      <c r="P202" t="inlineStr">
        <is>
          <t>LT193</t>
        </is>
      </c>
      <c r="Q202" t="n">
        <v>42</v>
      </c>
      <c r="R202" t="n">
        <v>338</v>
      </c>
    </row>
    <row r="203">
      <c r="B203" t="inlineStr">
        <is>
          <t>Price_BOM_L_ElbowStand_203</t>
        </is>
      </c>
      <c r="C203" t="inlineStr">
        <is>
          <t>:50957-LCV:50123-LCV:50157-LCV:</t>
        </is>
      </c>
      <c r="D203" t="inlineStr">
        <is>
          <t>PumpStand_Steel_F3</t>
        </is>
      </c>
      <c r="E203" s="4" t="inlineStr">
        <is>
          <t>F3</t>
        </is>
      </c>
      <c r="F203" s="80" t="inlineStr">
        <is>
          <t>8 LR</t>
        </is>
      </c>
      <c r="G203" s="4" t="inlineStr">
        <is>
          <t>8" x 6" LR</t>
        </is>
      </c>
      <c r="H203" s="2" t="inlineStr">
        <is>
          <t>Coating_Scotchkote134_interior_exterior</t>
        </is>
      </c>
      <c r="I203" t="inlineStr">
        <is>
          <t>RTF</t>
        </is>
      </c>
      <c r="J203" t="inlineStr">
        <is>
          <t>A100722</t>
        </is>
      </c>
      <c r="K203" t="n">
        <v>4819</v>
      </c>
      <c r="L203" t="inlineStr">
        <is>
          <t>Priced</t>
        </is>
      </c>
      <c r="M203" t="inlineStr">
        <is>
          <t>Price Adder for LCV F3 stand with 8" x 6" LR</t>
        </is>
      </c>
      <c r="P203" t="inlineStr">
        <is>
          <t>LT194</t>
        </is>
      </c>
      <c r="Q203" t="n">
        <v>84</v>
      </c>
      <c r="R203" t="n">
        <v>289</v>
      </c>
    </row>
    <row r="204">
      <c r="B204" t="inlineStr">
        <is>
          <t>Price_BOM_L_ElbowStand_204</t>
        </is>
      </c>
      <c r="C204" t="inlineStr">
        <is>
          <t>:60951-LCV:60123-LCV:60157-LCV:</t>
        </is>
      </c>
      <c r="D204" t="inlineStr">
        <is>
          <t>PumpStand_Steel_F2</t>
        </is>
      </c>
      <c r="E204" s="4" t="inlineStr">
        <is>
          <t>F2</t>
        </is>
      </c>
      <c r="F204" s="80" t="inlineStr">
        <is>
          <t>none</t>
        </is>
      </c>
      <c r="G204" s="4" t="inlineStr">
        <is>
          <t>none</t>
        </is>
      </c>
      <c r="H204" s="2" t="inlineStr">
        <is>
          <t>Coating_Scotchkote134_interior_exterior</t>
        </is>
      </c>
      <c r="I204" t="inlineStr">
        <is>
          <t>RTF</t>
        </is>
      </c>
      <c r="J204" t="inlineStr">
        <is>
          <t>A100713</t>
        </is>
      </c>
      <c r="K204" t="n">
        <v>2275</v>
      </c>
      <c r="L204" t="inlineStr">
        <is>
          <t>Priced</t>
        </is>
      </c>
      <c r="M204" t="inlineStr">
        <is>
          <t>Price Adder for LCV F2 stand with no elbow</t>
        </is>
      </c>
      <c r="P204" t="inlineStr">
        <is>
          <t>LT193</t>
        </is>
      </c>
      <c r="Q204" t="n">
        <v>42</v>
      </c>
      <c r="R204" t="n">
        <v>125</v>
      </c>
    </row>
    <row r="205">
      <c r="B205" t="inlineStr">
        <is>
          <t>Price_BOM_L_ElbowStand_205</t>
        </is>
      </c>
      <c r="C205" t="inlineStr">
        <is>
          <t>:60951-LCV:60123-LCV:60157-LCV:</t>
        </is>
      </c>
      <c r="D205" t="inlineStr">
        <is>
          <t>PumpStand_Steel_F2</t>
        </is>
      </c>
      <c r="E205" s="4" t="inlineStr">
        <is>
          <t>F2</t>
        </is>
      </c>
      <c r="F205" s="80" t="n">
        <v>8</v>
      </c>
      <c r="G205" s="4" t="inlineStr">
        <is>
          <t>8" x 8"</t>
        </is>
      </c>
      <c r="H205" s="2" t="inlineStr">
        <is>
          <t>Coating_Scotchkote134_interior_exterior</t>
        </is>
      </c>
      <c r="I205" t="inlineStr">
        <is>
          <t>RTF</t>
        </is>
      </c>
      <c r="J205" t="inlineStr">
        <is>
          <t>A100711</t>
        </is>
      </c>
      <c r="K205" t="n">
        <v>2772</v>
      </c>
      <c r="L205" t="inlineStr">
        <is>
          <t>Priced</t>
        </is>
      </c>
      <c r="M205" t="inlineStr">
        <is>
          <t>Price Adder for LCV F2 stand with 8" x 8"</t>
        </is>
      </c>
      <c r="P205" t="inlineStr">
        <is>
          <t>LT192</t>
        </is>
      </c>
      <c r="Q205" t="n">
        <v>14</v>
      </c>
      <c r="R205" t="n">
        <v>243</v>
      </c>
    </row>
    <row r="206">
      <c r="B206" t="inlineStr">
        <is>
          <t>Price_BOM_L_ElbowStand_206</t>
        </is>
      </c>
      <c r="C206" t="inlineStr">
        <is>
          <t>:60951-LCV:60123-LCV:60157-LCV:</t>
        </is>
      </c>
      <c r="D206" t="inlineStr">
        <is>
          <t>PumpStand_Steel_F2</t>
        </is>
      </c>
      <c r="E206" s="4" t="inlineStr">
        <is>
          <t>F2</t>
        </is>
      </c>
      <c r="F206" s="80" t="inlineStr">
        <is>
          <t>8 LR</t>
        </is>
      </c>
      <c r="G206" s="4" t="inlineStr">
        <is>
          <t>8" x 8" LR</t>
        </is>
      </c>
      <c r="H206" s="2" t="inlineStr">
        <is>
          <t>Coating_Scotchkote134_interior_exterior</t>
        </is>
      </c>
      <c r="I206" t="inlineStr">
        <is>
          <t>RTF</t>
        </is>
      </c>
      <c r="J206" t="inlineStr">
        <is>
          <t>A100712</t>
        </is>
      </c>
      <c r="K206" t="n">
        <v>3157</v>
      </c>
      <c r="L206" t="inlineStr">
        <is>
          <t>Priced</t>
        </is>
      </c>
      <c r="M206" t="inlineStr">
        <is>
          <t>Price Adder for LCV F2 stand with 8" x 8" LR</t>
        </is>
      </c>
      <c r="P206" t="inlineStr">
        <is>
          <t>LT194</t>
        </is>
      </c>
      <c r="Q206" t="n">
        <v>84</v>
      </c>
      <c r="R206" t="n">
        <v>279</v>
      </c>
    </row>
    <row r="207">
      <c r="B207" t="inlineStr">
        <is>
          <t>Price_BOM_L_ElbowStand_207</t>
        </is>
      </c>
      <c r="C207" t="inlineStr">
        <is>
          <t>:60951-LCV:60123-LCV:60157-LCV:</t>
        </is>
      </c>
      <c r="D207" t="inlineStr">
        <is>
          <t>PumpStand_Steel_F2</t>
        </is>
      </c>
      <c r="E207" s="4" t="inlineStr">
        <is>
          <t>F2</t>
        </is>
      </c>
      <c r="F207" s="80" t="inlineStr">
        <is>
          <t>10 LR</t>
        </is>
      </c>
      <c r="G207" s="4" t="inlineStr">
        <is>
          <t>10" x 8" LR</t>
        </is>
      </c>
      <c r="H207" s="2" t="inlineStr">
        <is>
          <t>Coating_Scotchkote134_interior_exterior</t>
        </is>
      </c>
      <c r="I207" t="inlineStr">
        <is>
          <t>RTF</t>
        </is>
      </c>
      <c r="J207" t="inlineStr">
        <is>
          <t>A100704</t>
        </is>
      </c>
      <c r="K207" t="n">
        <v>5381</v>
      </c>
      <c r="L207" t="inlineStr">
        <is>
          <t>Priced</t>
        </is>
      </c>
      <c r="M207" t="inlineStr">
        <is>
          <t>Price Adder for LCV F2 stand with 10" x 8" LR</t>
        </is>
      </c>
      <c r="P207" t="inlineStr">
        <is>
          <t>LT194</t>
        </is>
      </c>
      <c r="Q207" t="n">
        <v>84</v>
      </c>
      <c r="R207" t="n">
        <v>358</v>
      </c>
    </row>
    <row r="208">
      <c r="B208" t="inlineStr">
        <is>
          <t>Price_BOM_L_ElbowStand_208</t>
        </is>
      </c>
      <c r="C208" t="inlineStr">
        <is>
          <t>:60951-LCV:60123-LCV:60157-LCV:</t>
        </is>
      </c>
      <c r="D208" t="inlineStr">
        <is>
          <t>PumpStand_Steel_F3</t>
        </is>
      </c>
      <c r="E208" s="4" t="inlineStr">
        <is>
          <t>F3</t>
        </is>
      </c>
      <c r="F208" s="80" t="inlineStr">
        <is>
          <t>10 LR</t>
        </is>
      </c>
      <c r="G208" s="4" t="inlineStr">
        <is>
          <t>10" x 8" LR</t>
        </is>
      </c>
      <c r="H208" s="2" t="inlineStr">
        <is>
          <t>Coating_Scotchkote134_interior_exterior</t>
        </is>
      </c>
      <c r="I208" t="inlineStr">
        <is>
          <t>RTF</t>
        </is>
      </c>
      <c r="J208" t="inlineStr">
        <is>
          <t>A100717</t>
        </is>
      </c>
      <c r="K208" t="n">
        <v>6176</v>
      </c>
      <c r="L208" t="inlineStr">
        <is>
          <t>Priced</t>
        </is>
      </c>
      <c r="M208" t="inlineStr">
        <is>
          <t>Price Adder for LCV F3 stand with 10" x 8" LR</t>
        </is>
      </c>
      <c r="P208" t="inlineStr">
        <is>
          <t>LT194</t>
        </is>
      </c>
      <c r="Q208" t="n">
        <v>84</v>
      </c>
      <c r="R208" t="n">
        <v>378</v>
      </c>
    </row>
    <row r="209">
      <c r="B209" t="inlineStr">
        <is>
          <t>Price_BOM_L_ElbowStand_209</t>
        </is>
      </c>
      <c r="C209" t="inlineStr">
        <is>
          <t>:80123-LCV:</t>
        </is>
      </c>
      <c r="D209" t="inlineStr">
        <is>
          <t>PumpStand_Steel_F3</t>
        </is>
      </c>
      <c r="E209" s="4" t="inlineStr">
        <is>
          <t>F3</t>
        </is>
      </c>
      <c r="F209" s="80" t="inlineStr">
        <is>
          <t>none</t>
        </is>
      </c>
      <c r="G209" s="4" t="inlineStr">
        <is>
          <t>none</t>
        </is>
      </c>
      <c r="H209" s="2" t="inlineStr">
        <is>
          <t>Coating_Scotchkote134_interior_exterior</t>
        </is>
      </c>
      <c r="I209" t="inlineStr">
        <is>
          <t>RTF</t>
        </is>
      </c>
      <c r="J209" t="inlineStr">
        <is>
          <t>A100723</t>
        </is>
      </c>
      <c r="K209" t="n">
        <v>3070</v>
      </c>
      <c r="L209" t="inlineStr">
        <is>
          <t>Priced</t>
        </is>
      </c>
      <c r="M209" t="inlineStr">
        <is>
          <t>Price Adder for LCV F3 stand with no elbow</t>
        </is>
      </c>
      <c r="P209" t="inlineStr">
        <is>
          <t>LT193</t>
        </is>
      </c>
      <c r="Q209" t="n">
        <v>42</v>
      </c>
      <c r="R209" t="n">
        <v>145</v>
      </c>
    </row>
    <row r="210">
      <c r="B210" t="inlineStr">
        <is>
          <t>Price_BOM_L_ElbowStand_210</t>
        </is>
      </c>
      <c r="C210" t="inlineStr">
        <is>
          <t>:80123-LCV:</t>
        </is>
      </c>
      <c r="D210" t="inlineStr">
        <is>
          <t>PumpStand_Steel_F3</t>
        </is>
      </c>
      <c r="E210" s="4" t="inlineStr">
        <is>
          <t>F3</t>
        </is>
      </c>
      <c r="F210" s="80" t="inlineStr">
        <is>
          <t>10 LR</t>
        </is>
      </c>
      <c r="G210" s="4" t="inlineStr">
        <is>
          <t>10" x 10" LR</t>
        </is>
      </c>
      <c r="H210" s="2" t="inlineStr">
        <is>
          <t>Coating_Scotchkote134_interior_exterior</t>
        </is>
      </c>
      <c r="I210" t="inlineStr">
        <is>
          <t>RTF</t>
        </is>
      </c>
      <c r="J210" t="inlineStr">
        <is>
          <t>A100715</t>
        </is>
      </c>
      <c r="K210" t="n">
        <v>4114</v>
      </c>
      <c r="L210" t="inlineStr">
        <is>
          <t>Priced</t>
        </is>
      </c>
      <c r="M210" t="inlineStr">
        <is>
          <t>Price Adder for LCV F3 stand with 10" x 10" LR</t>
        </is>
      </c>
      <c r="P210" t="inlineStr">
        <is>
          <t>LT194</t>
        </is>
      </c>
      <c r="Q210" t="n">
        <v>84</v>
      </c>
      <c r="R210" t="n">
        <v>390</v>
      </c>
    </row>
    <row r="211">
      <c r="B211" t="inlineStr">
        <is>
          <t>Price_BOM_L_ElbowStand_211</t>
        </is>
      </c>
      <c r="C211" t="inlineStr">
        <is>
          <t>:80123-LCV:</t>
        </is>
      </c>
      <c r="D211" t="inlineStr">
        <is>
          <t>PumpStand_Steel_F3</t>
        </is>
      </c>
      <c r="E211" s="4" t="inlineStr">
        <is>
          <t>F3</t>
        </is>
      </c>
      <c r="F211" s="80" t="inlineStr">
        <is>
          <t>12 LR</t>
        </is>
      </c>
      <c r="G211" s="4" t="inlineStr">
        <is>
          <t>12" x 10" LR</t>
        </is>
      </c>
      <c r="H211" s="2" t="inlineStr">
        <is>
          <t>Coating_Scotchkote134_interior_exterior</t>
        </is>
      </c>
      <c r="I211" t="inlineStr">
        <is>
          <t>RTF</t>
        </is>
      </c>
      <c r="J211" t="inlineStr">
        <is>
          <t>A100718</t>
        </is>
      </c>
      <c r="K211" t="n">
        <v>7261</v>
      </c>
      <c r="L211" t="inlineStr">
        <is>
          <t>Priced</t>
        </is>
      </c>
      <c r="M211" t="inlineStr">
        <is>
          <t>Price Adder for LCV F3 stand with 12" x 10" LR</t>
        </is>
      </c>
      <c r="P211" t="inlineStr">
        <is>
          <t>LT194</t>
        </is>
      </c>
      <c r="Q211" t="n">
        <v>84</v>
      </c>
      <c r="R211" t="n">
        <v>517</v>
      </c>
    </row>
    <row r="212">
      <c r="B212" t="inlineStr">
        <is>
          <t>Price_BOM_L_ElbowStand_212</t>
        </is>
      </c>
      <c r="C212" t="inlineStr">
        <is>
          <t>:80155-LCV:</t>
        </is>
      </c>
      <c r="D212" t="inlineStr">
        <is>
          <t>PumpStand_Steel_F3</t>
        </is>
      </c>
      <c r="E212" s="4" t="inlineStr">
        <is>
          <t>F3</t>
        </is>
      </c>
      <c r="F212" s="80" t="inlineStr">
        <is>
          <t>none</t>
        </is>
      </c>
      <c r="G212" s="4" t="inlineStr">
        <is>
          <t>none</t>
        </is>
      </c>
      <c r="H212" s="2" t="inlineStr">
        <is>
          <t>Coating_Scotchkote134_interior_exterior</t>
        </is>
      </c>
      <c r="I212" t="inlineStr">
        <is>
          <t>RTF</t>
        </is>
      </c>
      <c r="J212" t="inlineStr">
        <is>
          <t>A100723</t>
        </is>
      </c>
      <c r="K212" t="n">
        <v>3070</v>
      </c>
      <c r="L212" t="inlineStr">
        <is>
          <t>Priced</t>
        </is>
      </c>
      <c r="M212" t="inlineStr">
        <is>
          <t>Price Adder for LCV F3 stand with no elbow</t>
        </is>
      </c>
      <c r="P212" t="inlineStr">
        <is>
          <t>LT193</t>
        </is>
      </c>
      <c r="Q212" t="n">
        <v>42</v>
      </c>
      <c r="R212" t="n">
        <v>145</v>
      </c>
    </row>
    <row r="213">
      <c r="B213" t="inlineStr">
        <is>
          <t>Price_BOM_L_ElbowStand_213</t>
        </is>
      </c>
      <c r="C213" t="inlineStr">
        <is>
          <t>:80155-LCV:</t>
        </is>
      </c>
      <c r="D213" t="inlineStr">
        <is>
          <t>PumpStand_Steel_F3</t>
        </is>
      </c>
      <c r="E213" s="4" t="inlineStr">
        <is>
          <t>F3</t>
        </is>
      </c>
      <c r="F213" s="80" t="inlineStr">
        <is>
          <t>10 LR</t>
        </is>
      </c>
      <c r="G213" s="4" t="inlineStr">
        <is>
          <t>10" x 10" LR</t>
        </is>
      </c>
      <c r="H213" s="2" t="inlineStr">
        <is>
          <t>Coating_Scotchkote134_interior_exterior</t>
        </is>
      </c>
      <c r="I213" t="inlineStr">
        <is>
          <t>RTF</t>
        </is>
      </c>
      <c r="J213" t="inlineStr">
        <is>
          <t>A100715</t>
        </is>
      </c>
      <c r="K213" t="n">
        <v>4114</v>
      </c>
      <c r="L213" t="inlineStr">
        <is>
          <t>Priced</t>
        </is>
      </c>
      <c r="M213" t="inlineStr">
        <is>
          <t>Price Adder for LCV F3 stand with 10" x 10" LR</t>
        </is>
      </c>
      <c r="P213" t="inlineStr">
        <is>
          <t>LT194</t>
        </is>
      </c>
      <c r="Q213" t="n">
        <v>84</v>
      </c>
      <c r="R213" t="n">
        <v>390</v>
      </c>
    </row>
    <row r="214">
      <c r="B214" t="inlineStr">
        <is>
          <t>Price_BOM_L_ElbowStand_214</t>
        </is>
      </c>
      <c r="C214" t="inlineStr">
        <is>
          <t>:80155-LCV:</t>
        </is>
      </c>
      <c r="D214" t="inlineStr">
        <is>
          <t>PumpStand_Steel_F3</t>
        </is>
      </c>
      <c r="E214" s="4" t="inlineStr">
        <is>
          <t>F3</t>
        </is>
      </c>
      <c r="F214" s="80" t="inlineStr">
        <is>
          <t>12 LR</t>
        </is>
      </c>
      <c r="G214" s="4" t="inlineStr">
        <is>
          <t>12" x 10" LR</t>
        </is>
      </c>
      <c r="H214" s="2" t="inlineStr">
        <is>
          <t>Coating_Scotchkote134_interior_exterior</t>
        </is>
      </c>
      <c r="I214" t="inlineStr">
        <is>
          <t>RTF</t>
        </is>
      </c>
      <c r="J214" t="inlineStr">
        <is>
          <t>A100718</t>
        </is>
      </c>
      <c r="K214" t="n">
        <v>7261</v>
      </c>
      <c r="L214" t="inlineStr">
        <is>
          <t>Priced</t>
        </is>
      </c>
      <c r="M214" t="inlineStr">
        <is>
          <t>Price Adder for LCV F3 stand with 12" x 10" LR</t>
        </is>
      </c>
      <c r="P214" t="inlineStr">
        <is>
          <t>LT194</t>
        </is>
      </c>
      <c r="Q214" t="n">
        <v>84</v>
      </c>
      <c r="R214" t="n">
        <v>517</v>
      </c>
    </row>
    <row r="215">
      <c r="B215" t="inlineStr">
        <is>
          <t>Price_BOM_L_ElbowStand_215</t>
        </is>
      </c>
      <c r="C215" t="inlineStr">
        <is>
          <t>:80123-LCV:</t>
        </is>
      </c>
      <c r="D215" t="inlineStr">
        <is>
          <t>PumpStand_Steel_F3</t>
        </is>
      </c>
      <c r="E215" s="4" t="inlineStr">
        <is>
          <t>F3</t>
        </is>
      </c>
      <c r="F215" s="80" t="n">
        <v>10</v>
      </c>
      <c r="G215" s="4" t="inlineStr">
        <is>
          <t>10" x 10"</t>
        </is>
      </c>
      <c r="H215" s="2" t="inlineStr">
        <is>
          <t>Coating_Scotchkote134_interior_exterior</t>
        </is>
      </c>
      <c r="I215" t="inlineStr">
        <is>
          <t>RTF</t>
        </is>
      </c>
      <c r="J215" t="inlineStr">
        <is>
          <t>A100714</t>
        </is>
      </c>
      <c r="K215" t="n">
        <v>4520</v>
      </c>
      <c r="L215" t="inlineStr">
        <is>
          <t>Priced</t>
        </is>
      </c>
      <c r="M215" t="inlineStr">
        <is>
          <t>Price Adder for LCV F3 stand with 10" x 10"</t>
        </is>
      </c>
      <c r="P215" t="inlineStr">
        <is>
          <t>LT192</t>
        </is>
      </c>
      <c r="Q215" t="n">
        <v>14</v>
      </c>
      <c r="R215" t="n">
        <v>341</v>
      </c>
    </row>
    <row r="216">
      <c r="B216" t="inlineStr">
        <is>
          <t>Price_BOM_L_ElbowStand_216</t>
        </is>
      </c>
      <c r="C216" t="inlineStr">
        <is>
          <t>:80123-LCV:</t>
        </is>
      </c>
      <c r="D216" t="inlineStr">
        <is>
          <t>PumpStand_Steel_F2</t>
        </is>
      </c>
      <c r="E216" s="4" t="inlineStr">
        <is>
          <t>F2</t>
        </is>
      </c>
      <c r="F216" s="80" t="inlineStr">
        <is>
          <t>10 LR</t>
        </is>
      </c>
      <c r="G216" s="4" t="inlineStr">
        <is>
          <t>10" x 10" LR</t>
        </is>
      </c>
      <c r="H216" s="2" t="inlineStr">
        <is>
          <t>Coating_Scotchkote134_interior_exterior</t>
        </is>
      </c>
      <c r="I216" t="inlineStr">
        <is>
          <t>RTF</t>
        </is>
      </c>
      <c r="J216" t="inlineStr">
        <is>
          <t>A100703</t>
        </is>
      </c>
      <c r="K216" t="n">
        <v>3319</v>
      </c>
      <c r="L216" t="inlineStr">
        <is>
          <t>Priced</t>
        </is>
      </c>
      <c r="M216" t="inlineStr">
        <is>
          <t>Price Adder for LCV F2 stand with 10" x 10" LR</t>
        </is>
      </c>
      <c r="P216" t="inlineStr">
        <is>
          <t>LT194</t>
        </is>
      </c>
      <c r="Q216" t="n">
        <v>84</v>
      </c>
      <c r="R216" t="n">
        <v>370</v>
      </c>
    </row>
    <row r="217">
      <c r="B217" t="inlineStr">
        <is>
          <t>Price_BOM_L_ElbowStand_217</t>
        </is>
      </c>
      <c r="C217" t="inlineStr">
        <is>
          <t>:80155-LCV:</t>
        </is>
      </c>
      <c r="D217" t="inlineStr">
        <is>
          <t>PumpStand_Steel_F3</t>
        </is>
      </c>
      <c r="E217" s="4" t="inlineStr">
        <is>
          <t>F3</t>
        </is>
      </c>
      <c r="F217" s="80" t="n">
        <v>10</v>
      </c>
      <c r="G217" s="4" t="inlineStr">
        <is>
          <t>10" x 10"</t>
        </is>
      </c>
      <c r="H217" s="2" t="inlineStr">
        <is>
          <t>Coating_Scotchkote134_interior_exterior</t>
        </is>
      </c>
      <c r="I217" t="inlineStr">
        <is>
          <t>RTF</t>
        </is>
      </c>
      <c r="J217" t="inlineStr">
        <is>
          <t>A100714</t>
        </is>
      </c>
      <c r="K217" t="n">
        <v>4520</v>
      </c>
      <c r="L217" t="inlineStr">
        <is>
          <t>Priced</t>
        </is>
      </c>
      <c r="M217" t="inlineStr">
        <is>
          <t>Price Adder for LCV F3 stand with 10" x 10"</t>
        </is>
      </c>
      <c r="P217" t="inlineStr">
        <is>
          <t>LT192</t>
        </is>
      </c>
      <c r="Q217" t="n">
        <v>14</v>
      </c>
      <c r="R217" t="n">
        <v>341</v>
      </c>
    </row>
    <row r="218">
      <c r="B218" t="inlineStr">
        <is>
          <t>Price_BOM_L_ElbowStand_218</t>
        </is>
      </c>
      <c r="C218" t="inlineStr">
        <is>
          <t>:80155-LCV:</t>
        </is>
      </c>
      <c r="D218" t="inlineStr">
        <is>
          <t>PumpStand_Steel_F2</t>
        </is>
      </c>
      <c r="E218" s="4" t="inlineStr">
        <is>
          <t>F2</t>
        </is>
      </c>
      <c r="F218" s="80" t="inlineStr">
        <is>
          <t>10 LR</t>
        </is>
      </c>
      <c r="G218" s="4" t="inlineStr">
        <is>
          <t>10" x 10" LR</t>
        </is>
      </c>
      <c r="H218" s="2" t="inlineStr">
        <is>
          <t>Coating_Scotchkote134_interior_exterior</t>
        </is>
      </c>
      <c r="I218" t="inlineStr">
        <is>
          <t>RTF</t>
        </is>
      </c>
      <c r="J218" t="inlineStr">
        <is>
          <t>A100703</t>
        </is>
      </c>
      <c r="K218" t="n">
        <v>3319</v>
      </c>
      <c r="L218" t="inlineStr">
        <is>
          <t>Priced</t>
        </is>
      </c>
      <c r="M218" t="inlineStr">
        <is>
          <t>Price Adder for LCV F2 stand with 10" x 10" LR</t>
        </is>
      </c>
      <c r="P218" t="inlineStr">
        <is>
          <t>LT194</t>
        </is>
      </c>
      <c r="Q218" t="n">
        <v>84</v>
      </c>
      <c r="R218" t="n">
        <v>370</v>
      </c>
    </row>
    <row r="219">
      <c r="B219" t="inlineStr">
        <is>
          <t>Price_BOM_L_ElbowStand_219</t>
        </is>
      </c>
      <c r="C219" t="inlineStr">
        <is>
          <t>:10707-LCV:</t>
        </is>
      </c>
      <c r="D219" t="inlineStr">
        <is>
          <t>PumpStand_CI</t>
        </is>
      </c>
      <c r="E219" s="4" t="inlineStr">
        <is>
          <t>F1</t>
        </is>
      </c>
      <c r="F219" s="80" t="inlineStr">
        <is>
          <t>none</t>
        </is>
      </c>
      <c r="G219" t="inlineStr">
        <is>
          <t>none</t>
        </is>
      </c>
      <c r="H219" s="2" t="inlineStr">
        <is>
          <t>Coating_Scotchkote134_interior_exterior_IncludeImpeller</t>
        </is>
      </c>
      <c r="I219" t="inlineStr">
        <is>
          <t>RTF</t>
        </is>
      </c>
      <c r="J219" t="inlineStr">
        <is>
          <t>A100702</t>
        </is>
      </c>
      <c r="K219" t="n">
        <v>1050</v>
      </c>
      <c r="L219" t="inlineStr">
        <is>
          <t>Priced</t>
        </is>
      </c>
      <c r="M219" t="inlineStr">
        <is>
          <t>Price Adder for LCV F1 stand with no elbow</t>
        </is>
      </c>
      <c r="P219" t="inlineStr">
        <is>
          <t>LT193</t>
        </is>
      </c>
      <c r="Q219" t="n">
        <v>42</v>
      </c>
      <c r="R219" t="n">
        <v>62</v>
      </c>
    </row>
    <row r="220">
      <c r="B220" t="inlineStr">
        <is>
          <t>Price_BOM_L_ElbowStand_220</t>
        </is>
      </c>
      <c r="C220" t="inlineStr">
        <is>
          <t>:10707-LCV:</t>
        </is>
      </c>
      <c r="D220" t="inlineStr">
        <is>
          <t>PumpStand_CI</t>
        </is>
      </c>
      <c r="E220" s="4" t="inlineStr">
        <is>
          <t>F1</t>
        </is>
      </c>
      <c r="F220" s="80" t="inlineStr">
        <is>
          <t>2 LR</t>
        </is>
      </c>
      <c r="G220" s="4" t="inlineStr">
        <is>
          <t>2" x 2" LR</t>
        </is>
      </c>
      <c r="H220" s="2" t="inlineStr">
        <is>
          <t>Coating_Scotchkote134_interior_exterior_IncludeImpeller</t>
        </is>
      </c>
      <c r="I220" t="inlineStr">
        <is>
          <t>RTF</t>
        </is>
      </c>
      <c r="J220" t="inlineStr">
        <is>
          <t>A100678</t>
        </is>
      </c>
      <c r="K220" t="n">
        <v>1150</v>
      </c>
      <c r="L220" t="inlineStr">
        <is>
          <t>Priced</t>
        </is>
      </c>
      <c r="M220" t="inlineStr">
        <is>
          <t>Price Adder for LCV F1 stand with 2" x 2" LR</t>
        </is>
      </c>
      <c r="P220" t="inlineStr">
        <is>
          <t>LT193</t>
        </is>
      </c>
      <c r="Q220" t="n">
        <v>42</v>
      </c>
      <c r="R220" t="n">
        <v>78</v>
      </c>
    </row>
    <row r="221">
      <c r="B221" t="inlineStr">
        <is>
          <t>Price_BOM_L_ElbowStand_221</t>
        </is>
      </c>
      <c r="C221" t="inlineStr">
        <is>
          <t>:10707-LCV:</t>
        </is>
      </c>
      <c r="D221" t="inlineStr">
        <is>
          <t>PumpStand_CI</t>
        </is>
      </c>
      <c r="E221" s="4" t="inlineStr">
        <is>
          <t>F1</t>
        </is>
      </c>
      <c r="F221" s="80" t="n">
        <v>3</v>
      </c>
      <c r="G221" s="4" t="inlineStr">
        <is>
          <t>3" x 2"</t>
        </is>
      </c>
      <c r="H221" s="2" t="inlineStr">
        <is>
          <t>Coating_Scotchkote134_interior_exterior_IncludeImpeller</t>
        </is>
      </c>
      <c r="I221" t="inlineStr">
        <is>
          <t>RTF</t>
        </is>
      </c>
      <c r="J221" t="inlineStr">
        <is>
          <t>A100680</t>
        </is>
      </c>
      <c r="K221" t="n">
        <v>1519</v>
      </c>
      <c r="L221" t="inlineStr">
        <is>
          <t>Priced</t>
        </is>
      </c>
      <c r="M221" t="inlineStr">
        <is>
          <t>Price Adder for LCV F1 stand with 3" x 2"</t>
        </is>
      </c>
      <c r="P221" t="inlineStr">
        <is>
          <t>LT193</t>
        </is>
      </c>
      <c r="Q221" t="n">
        <v>42</v>
      </c>
      <c r="R221" t="n">
        <v>82</v>
      </c>
    </row>
    <row r="222">
      <c r="B222" t="inlineStr">
        <is>
          <t>Price_BOM_L_ElbowStand_222</t>
        </is>
      </c>
      <c r="C222" t="inlineStr">
        <is>
          <t>:12501-LCV:12507-LCV:12709-LCV:</t>
        </is>
      </c>
      <c r="D222" t="inlineStr">
        <is>
          <t>PumpStand_CI</t>
        </is>
      </c>
      <c r="E222" s="4" t="inlineStr">
        <is>
          <t>F1</t>
        </is>
      </c>
      <c r="F222" s="80" t="inlineStr">
        <is>
          <t>none</t>
        </is>
      </c>
      <c r="G222" t="inlineStr">
        <is>
          <t>none</t>
        </is>
      </c>
      <c r="H222" s="2" t="inlineStr">
        <is>
          <t>Coating_Scotchkote134_interior_exterior_IncludeImpeller</t>
        </is>
      </c>
      <c r="I222" t="inlineStr">
        <is>
          <t>RTF</t>
        </is>
      </c>
      <c r="J222" t="inlineStr">
        <is>
          <t>A100702</t>
        </is>
      </c>
      <c r="K222" t="n">
        <v>1050</v>
      </c>
      <c r="L222" t="inlineStr">
        <is>
          <t>Priced</t>
        </is>
      </c>
      <c r="M222" t="inlineStr">
        <is>
          <t>Price Adder for LCV F1 stand with no elbow</t>
        </is>
      </c>
      <c r="P222" t="inlineStr">
        <is>
          <t>LT193</t>
        </is>
      </c>
      <c r="Q222" t="n">
        <v>42</v>
      </c>
      <c r="R222" t="n">
        <v>62</v>
      </c>
    </row>
    <row r="223">
      <c r="B223" t="inlineStr">
        <is>
          <t>Price_BOM_L_ElbowStand_223</t>
        </is>
      </c>
      <c r="C223" t="inlineStr">
        <is>
          <t>:12501-LCV:12507-LCV:12709-LCV:</t>
        </is>
      </c>
      <c r="D223" t="inlineStr">
        <is>
          <t>PumpStand_CI</t>
        </is>
      </c>
      <c r="E223" s="4" t="inlineStr">
        <is>
          <t>F1</t>
        </is>
      </c>
      <c r="F223" s="80" t="inlineStr">
        <is>
          <t>2 LR</t>
        </is>
      </c>
      <c r="G223" s="4" t="inlineStr">
        <is>
          <t>2" x 2" LR</t>
        </is>
      </c>
      <c r="H223" s="2" t="inlineStr">
        <is>
          <t>Coating_Scotchkote134_interior_exterior_IncludeImpeller</t>
        </is>
      </c>
      <c r="I223" t="inlineStr">
        <is>
          <t>RTF</t>
        </is>
      </c>
      <c r="J223" t="inlineStr">
        <is>
          <t>A100678</t>
        </is>
      </c>
      <c r="K223" t="n">
        <v>1150</v>
      </c>
      <c r="L223" t="inlineStr">
        <is>
          <t>Priced</t>
        </is>
      </c>
      <c r="M223" t="inlineStr">
        <is>
          <t>Price Adder for LCV F1 stand with 2" x 2" LR</t>
        </is>
      </c>
      <c r="P223" t="inlineStr">
        <is>
          <t>LT193</t>
        </is>
      </c>
      <c r="Q223" t="n">
        <v>42</v>
      </c>
      <c r="R223" t="n">
        <v>78</v>
      </c>
    </row>
    <row r="224">
      <c r="B224" t="inlineStr">
        <is>
          <t>Price_BOM_L_ElbowStand_224</t>
        </is>
      </c>
      <c r="C224" t="inlineStr">
        <is>
          <t>:12501-LCV:12507-LCV:12709-LCV:</t>
        </is>
      </c>
      <c r="D224" t="inlineStr">
        <is>
          <t>PumpStand_CI</t>
        </is>
      </c>
      <c r="E224" s="4" t="inlineStr">
        <is>
          <t>F1</t>
        </is>
      </c>
      <c r="F224" s="80" t="n">
        <v>3</v>
      </c>
      <c r="G224" s="4" t="inlineStr">
        <is>
          <t>3" x 2"</t>
        </is>
      </c>
      <c r="H224" s="2" t="inlineStr">
        <is>
          <t>Coating_Scotchkote134_interior_exterior_IncludeImpeller</t>
        </is>
      </c>
      <c r="I224" t="inlineStr">
        <is>
          <t>RTF</t>
        </is>
      </c>
      <c r="J224" t="inlineStr">
        <is>
          <t>A100680</t>
        </is>
      </c>
      <c r="K224" t="n">
        <v>1519</v>
      </c>
      <c r="L224" t="inlineStr">
        <is>
          <t>Priced</t>
        </is>
      </c>
      <c r="M224" t="inlineStr">
        <is>
          <t>Price Adder for LCV F1 stand with 3" x 2"</t>
        </is>
      </c>
      <c r="P224" t="inlineStr">
        <is>
          <t>LT193</t>
        </is>
      </c>
      <c r="Q224" t="n">
        <v>42</v>
      </c>
      <c r="R224" t="n">
        <v>82</v>
      </c>
    </row>
    <row r="225">
      <c r="B225" t="inlineStr">
        <is>
          <t>Price_BOM_L_ElbowStand_225</t>
        </is>
      </c>
      <c r="C225" t="inlineStr">
        <is>
          <t>:15509-LCV:15705-LCV:15951-LCV:15955-LCV:15959-LCV:</t>
        </is>
      </c>
      <c r="D225" t="inlineStr">
        <is>
          <t>PumpStand_CI</t>
        </is>
      </c>
      <c r="E225" s="4" t="inlineStr">
        <is>
          <t>F1</t>
        </is>
      </c>
      <c r="F225" s="80" t="inlineStr">
        <is>
          <t>none</t>
        </is>
      </c>
      <c r="G225" t="inlineStr">
        <is>
          <t>none</t>
        </is>
      </c>
      <c r="H225" s="2" t="inlineStr">
        <is>
          <t>Coating_Scotchkote134_interior_exterior_IncludeImpeller</t>
        </is>
      </c>
      <c r="I225" t="inlineStr">
        <is>
          <t>RTF</t>
        </is>
      </c>
      <c r="J225" t="inlineStr">
        <is>
          <t>A100702</t>
        </is>
      </c>
      <c r="K225" t="n">
        <v>1050</v>
      </c>
      <c r="L225" t="inlineStr">
        <is>
          <t>Priced</t>
        </is>
      </c>
      <c r="M225" t="inlineStr">
        <is>
          <t>Price Adder for LCV F1 stand with no elbow</t>
        </is>
      </c>
      <c r="P225" t="inlineStr">
        <is>
          <t>LT193</t>
        </is>
      </c>
      <c r="Q225" t="n">
        <v>42</v>
      </c>
      <c r="R225" t="n">
        <v>62</v>
      </c>
    </row>
    <row r="226">
      <c r="B226" t="inlineStr">
        <is>
          <t>Price_BOM_L_ElbowStand_226</t>
        </is>
      </c>
      <c r="C226" t="inlineStr">
        <is>
          <t>:15509-LCV:15705-LCV:15951-LCV:15955-LCV:15959-LCV:</t>
        </is>
      </c>
      <c r="D226" t="inlineStr">
        <is>
          <t>PumpStand_CI</t>
        </is>
      </c>
      <c r="E226" s="4" t="inlineStr">
        <is>
          <t>F1</t>
        </is>
      </c>
      <c r="F226" s="80" t="inlineStr">
        <is>
          <t>2 LR</t>
        </is>
      </c>
      <c r="G226" s="4" t="inlineStr">
        <is>
          <t>2" x 2" LR</t>
        </is>
      </c>
      <c r="H226" s="2" t="inlineStr">
        <is>
          <t>Coating_Scotchkote134_interior_exterior_IncludeImpeller</t>
        </is>
      </c>
      <c r="I226" t="inlineStr">
        <is>
          <t>RTF</t>
        </is>
      </c>
      <c r="J226" t="inlineStr">
        <is>
          <t>A100678</t>
        </is>
      </c>
      <c r="K226" t="n">
        <v>1150</v>
      </c>
      <c r="L226" t="inlineStr">
        <is>
          <t>Priced</t>
        </is>
      </c>
      <c r="M226" t="inlineStr">
        <is>
          <t>Price Adder for LCV F1 stand with 2" x 2" LR</t>
        </is>
      </c>
      <c r="P226" t="inlineStr">
        <is>
          <t>LT193</t>
        </is>
      </c>
      <c r="Q226" t="n">
        <v>42</v>
      </c>
      <c r="R226" t="n">
        <v>78</v>
      </c>
    </row>
    <row r="227">
      <c r="B227" t="inlineStr">
        <is>
          <t>Price_BOM_L_ElbowStand_227</t>
        </is>
      </c>
      <c r="C227" t="inlineStr">
        <is>
          <t>:15509-LCV:15705-LCV:15951-LCV:15955-LCV:15959-LCV:</t>
        </is>
      </c>
      <c r="D227" t="inlineStr">
        <is>
          <t>PumpStand_CI</t>
        </is>
      </c>
      <c r="E227" s="4" t="inlineStr">
        <is>
          <t>F1</t>
        </is>
      </c>
      <c r="F227" s="80" t="n">
        <v>3</v>
      </c>
      <c r="G227" s="4" t="inlineStr">
        <is>
          <t>3" x 2"</t>
        </is>
      </c>
      <c r="H227" s="2" t="inlineStr">
        <is>
          <t>Coating_Scotchkote134_interior_exterior_IncludeImpeller</t>
        </is>
      </c>
      <c r="I227" t="inlineStr">
        <is>
          <t>RTF</t>
        </is>
      </c>
      <c r="J227" t="inlineStr">
        <is>
          <t>A100680</t>
        </is>
      </c>
      <c r="K227" t="n">
        <v>1519</v>
      </c>
      <c r="L227" t="inlineStr">
        <is>
          <t>Priced</t>
        </is>
      </c>
      <c r="M227" t="inlineStr">
        <is>
          <t>Price Adder for LCV F1 stand with 3" x 2"</t>
        </is>
      </c>
      <c r="P227" t="inlineStr">
        <is>
          <t>LT193</t>
        </is>
      </c>
      <c r="Q227" t="n">
        <v>42</v>
      </c>
      <c r="R227" t="n">
        <v>82</v>
      </c>
    </row>
    <row r="228">
      <c r="B228" t="inlineStr">
        <is>
          <t>Price_BOM_L_ElbowStand_228</t>
        </is>
      </c>
      <c r="C228" t="inlineStr">
        <is>
          <t>:20501-LCV:20709-LCV:20953-LCV:20121-LCV:</t>
        </is>
      </c>
      <c r="D228" t="inlineStr">
        <is>
          <t>PumpStand_CI</t>
        </is>
      </c>
      <c r="E228" s="4" t="inlineStr">
        <is>
          <t>F1</t>
        </is>
      </c>
      <c r="F228" s="80" t="inlineStr">
        <is>
          <t>none</t>
        </is>
      </c>
      <c r="G228" t="inlineStr">
        <is>
          <t>none</t>
        </is>
      </c>
      <c r="H228" s="2" t="inlineStr">
        <is>
          <t>Coating_Scotchkote134_interior_exterior_IncludeImpeller</t>
        </is>
      </c>
      <c r="I228" t="inlineStr">
        <is>
          <t>RTF</t>
        </is>
      </c>
      <c r="J228" t="inlineStr">
        <is>
          <t>A100702</t>
        </is>
      </c>
      <c r="K228" t="n">
        <v>1050</v>
      </c>
      <c r="L228" t="inlineStr">
        <is>
          <t>Priced</t>
        </is>
      </c>
      <c r="M228" t="inlineStr">
        <is>
          <t>Price Adder for LCV F1 stand with no elbow</t>
        </is>
      </c>
      <c r="P228" t="inlineStr">
        <is>
          <t>LT193</t>
        </is>
      </c>
      <c r="Q228" t="n">
        <v>42</v>
      </c>
      <c r="R228" t="n">
        <v>62</v>
      </c>
    </row>
    <row r="229">
      <c r="B229" t="inlineStr">
        <is>
          <t>Price_BOM_L_ElbowStand_230</t>
        </is>
      </c>
      <c r="C229" t="inlineStr">
        <is>
          <t>:20501-LCV:20709-LCV:20953-LCV:20121-LCV:</t>
        </is>
      </c>
      <c r="D229" t="inlineStr">
        <is>
          <t>PumpStand_CI</t>
        </is>
      </c>
      <c r="E229" s="4" t="inlineStr">
        <is>
          <t>F1</t>
        </is>
      </c>
      <c r="F229" s="80" t="n">
        <v>3</v>
      </c>
      <c r="G229" s="4" t="inlineStr">
        <is>
          <t>3" x 3"</t>
        </is>
      </c>
      <c r="H229" s="2" t="inlineStr">
        <is>
          <t>Coating_Scotchkote134_interior_exterior_IncludeImpeller</t>
        </is>
      </c>
      <c r="I229" t="inlineStr">
        <is>
          <t>RTF</t>
        </is>
      </c>
      <c r="J229" t="inlineStr">
        <is>
          <t>A100682</t>
        </is>
      </c>
      <c r="K229" t="n">
        <v>1128</v>
      </c>
      <c r="L229" t="inlineStr">
        <is>
          <t>Priced</t>
        </is>
      </c>
      <c r="M229" t="inlineStr">
        <is>
          <t>Price Adder for LCV F1 stand with 3" x 3"</t>
        </is>
      </c>
      <c r="P229" t="inlineStr">
        <is>
          <t>LT192</t>
        </is>
      </c>
      <c r="Q229" t="n">
        <v>14</v>
      </c>
      <c r="R229" t="n">
        <v>87</v>
      </c>
    </row>
    <row r="230">
      <c r="B230" t="inlineStr">
        <is>
          <t>Price_BOM_L_ElbowStand_231</t>
        </is>
      </c>
      <c r="C230" t="inlineStr">
        <is>
          <t>:20501-LCV:20709-LCV:20953-LCV:20121-LCV:</t>
        </is>
      </c>
      <c r="D230" t="inlineStr">
        <is>
          <t>PumpStand_CI</t>
        </is>
      </c>
      <c r="E230" s="4" t="inlineStr">
        <is>
          <t>F1</t>
        </is>
      </c>
      <c r="F230" s="80" t="inlineStr">
        <is>
          <t>4 LR</t>
        </is>
      </c>
      <c r="G230" s="4" t="inlineStr">
        <is>
          <t>4" x 4" LR</t>
        </is>
      </c>
      <c r="H230" s="2" t="inlineStr">
        <is>
          <t>Coating_Scotchkote134_interior_exterior_IncludeImpeller</t>
        </is>
      </c>
      <c r="I230" t="inlineStr">
        <is>
          <t>RTF</t>
        </is>
      </c>
      <c r="J230" t="inlineStr">
        <is>
          <t>A100686</t>
        </is>
      </c>
      <c r="K230" t="n">
        <v>1226</v>
      </c>
      <c r="L230" t="inlineStr">
        <is>
          <t>Priced</t>
        </is>
      </c>
      <c r="M230" t="inlineStr">
        <is>
          <t>Price Adder for LCV F1 stand with 4" x 4" LR</t>
        </is>
      </c>
      <c r="P230" t="inlineStr">
        <is>
          <t>LT193</t>
        </is>
      </c>
      <c r="Q230" t="n">
        <v>42</v>
      </c>
      <c r="R230" t="n">
        <v>112</v>
      </c>
    </row>
    <row r="231">
      <c r="B231" t="inlineStr">
        <is>
          <t>Price_BOM_L_ElbowStand_232</t>
        </is>
      </c>
      <c r="C231" t="inlineStr">
        <is>
          <t>:20501-LCV:20709-LCV:20953-LCV:20121-LCV:</t>
        </is>
      </c>
      <c r="D231" t="inlineStr">
        <is>
          <t>PumpStand_CI</t>
        </is>
      </c>
      <c r="E231" s="4" t="inlineStr">
        <is>
          <t>F1</t>
        </is>
      </c>
      <c r="F231" s="80" t="n">
        <v>5</v>
      </c>
      <c r="G231" s="4" t="inlineStr">
        <is>
          <t>5" x 3"</t>
        </is>
      </c>
      <c r="H231" s="2" t="inlineStr">
        <is>
          <t>Coating_Scotchkote134_interior_exterior_IncludeImpeller</t>
        </is>
      </c>
      <c r="I231" t="inlineStr">
        <is>
          <t>RTF</t>
        </is>
      </c>
      <c r="J231" t="inlineStr">
        <is>
          <t>A100687</t>
        </is>
      </c>
      <c r="K231" t="n">
        <v>3020</v>
      </c>
      <c r="L231" t="inlineStr">
        <is>
          <t>Priced</t>
        </is>
      </c>
      <c r="M231" t="inlineStr">
        <is>
          <t>Price Adder for LCV F1 stand with 5" x 3"</t>
        </is>
      </c>
      <c r="P231" t="inlineStr">
        <is>
          <t>LT193</t>
        </is>
      </c>
      <c r="Q231" t="n">
        <v>42</v>
      </c>
      <c r="R231" t="n">
        <v>107</v>
      </c>
    </row>
    <row r="232">
      <c r="B232" t="inlineStr">
        <is>
          <t>Price_BOM_L_ElbowStand_233</t>
        </is>
      </c>
      <c r="C232" t="inlineStr">
        <is>
          <t>:20501-LCV:20709-LCV:20953-LCV:20121-LCV:</t>
        </is>
      </c>
      <c r="D232" t="inlineStr">
        <is>
          <t>PumpStand_CI</t>
        </is>
      </c>
      <c r="E232" s="4" t="inlineStr">
        <is>
          <t>F1</t>
        </is>
      </c>
      <c r="F232" s="80" t="n">
        <v>5</v>
      </c>
      <c r="G232" s="4" t="inlineStr">
        <is>
          <t>5" x 4"</t>
        </is>
      </c>
      <c r="H232" s="2" t="inlineStr">
        <is>
          <t>Coating_Scotchkote134_interior_exterior_IncludeImpeller</t>
        </is>
      </c>
      <c r="I232" t="inlineStr">
        <is>
          <t>RTF</t>
        </is>
      </c>
      <c r="J232" t="inlineStr">
        <is>
          <t>A100688</t>
        </is>
      </c>
      <c r="K232" t="n">
        <v>2962</v>
      </c>
      <c r="L232" t="inlineStr">
        <is>
          <t>Priced</t>
        </is>
      </c>
      <c r="M232" t="inlineStr">
        <is>
          <t>Price Adder for LCV F1 stand with 5" x 4"</t>
        </is>
      </c>
      <c r="P232" t="inlineStr">
        <is>
          <t>LT193</t>
        </is>
      </c>
      <c r="Q232" t="n">
        <v>42</v>
      </c>
      <c r="R232" t="n">
        <v>124</v>
      </c>
    </row>
    <row r="233">
      <c r="B233" t="inlineStr">
        <is>
          <t>Price_BOM_L_ElbowStand_234</t>
        </is>
      </c>
      <c r="C233" t="inlineStr">
        <is>
          <t>:20501-LCV:20709-LCV:20953-LCV:20121-LCV:</t>
        </is>
      </c>
      <c r="D233" t="inlineStr">
        <is>
          <t>PumpStand_CI</t>
        </is>
      </c>
      <c r="E233" s="4" t="inlineStr">
        <is>
          <t>F1</t>
        </is>
      </c>
      <c r="F233" s="80" t="n">
        <v>6</v>
      </c>
      <c r="G233" s="4" t="inlineStr">
        <is>
          <t>6" x 3"</t>
        </is>
      </c>
      <c r="H233" s="2" t="inlineStr">
        <is>
          <t>Coating_Scotchkote134_interior_exterior_IncludeImpeller</t>
        </is>
      </c>
      <c r="I233" t="inlineStr">
        <is>
          <t>RTF</t>
        </is>
      </c>
      <c r="J233" t="inlineStr">
        <is>
          <t>A100692</t>
        </is>
      </c>
      <c r="K233" t="n">
        <v>2799</v>
      </c>
      <c r="L233" t="inlineStr">
        <is>
          <t>Priced</t>
        </is>
      </c>
      <c r="M233" t="inlineStr">
        <is>
          <t>Price Adder for LCV F1 stand with 6" x 3"</t>
        </is>
      </c>
      <c r="P233" t="inlineStr">
        <is>
          <t>LT193</t>
        </is>
      </c>
      <c r="Q233" t="n">
        <v>42</v>
      </c>
      <c r="R233" t="n">
        <v>128</v>
      </c>
    </row>
    <row r="234">
      <c r="B234" t="inlineStr">
        <is>
          <t>Price_BOM_L_ElbowStand_235</t>
        </is>
      </c>
      <c r="C234" t="inlineStr">
        <is>
          <t>:20501-LCV:20709-LCV:20953-LCV:20121-LCV:</t>
        </is>
      </c>
      <c r="D234" t="inlineStr">
        <is>
          <t>PumpStand_CI</t>
        </is>
      </c>
      <c r="E234" s="4" t="inlineStr">
        <is>
          <t>F1</t>
        </is>
      </c>
      <c r="F234" s="80" t="n">
        <v>6</v>
      </c>
      <c r="G234" s="4" t="inlineStr">
        <is>
          <t>6" x 4"</t>
        </is>
      </c>
      <c r="H234" s="2" t="inlineStr">
        <is>
          <t>Coating_Scotchkote134_interior_exterior_IncludeImpeller</t>
        </is>
      </c>
      <c r="I234" t="inlineStr">
        <is>
          <t>RTF</t>
        </is>
      </c>
      <c r="J234" t="inlineStr">
        <is>
          <t>A100693</t>
        </is>
      </c>
      <c r="K234" t="n">
        <v>1894</v>
      </c>
      <c r="L234" t="inlineStr">
        <is>
          <t>Priced</t>
        </is>
      </c>
      <c r="M234" t="inlineStr">
        <is>
          <t>Price Adder for LCV F1 stand with 6" x 4"</t>
        </is>
      </c>
      <c r="P234" t="inlineStr">
        <is>
          <t>LT193</t>
        </is>
      </c>
      <c r="Q234" t="n">
        <v>42</v>
      </c>
      <c r="R234" t="n">
        <v>131</v>
      </c>
    </row>
    <row r="235">
      <c r="B235" t="inlineStr">
        <is>
          <t>Price_BOM_L_ElbowStand_236</t>
        </is>
      </c>
      <c r="C235" t="inlineStr">
        <is>
          <t>:20501-LCV:20709-LCV:20953-LCV:20121-LCV:</t>
        </is>
      </c>
      <c r="D235" t="inlineStr">
        <is>
          <t>PumpStand_CI</t>
        </is>
      </c>
      <c r="E235" s="4" t="inlineStr">
        <is>
          <t>F1</t>
        </is>
      </c>
      <c r="F235" s="80" t="inlineStr">
        <is>
          <t>3 LR</t>
        </is>
      </c>
      <c r="G235" s="4" t="inlineStr">
        <is>
          <t>3" x 2.5" LR</t>
        </is>
      </c>
      <c r="H235" s="2" t="inlineStr">
        <is>
          <t>Coating_Scotchkote134_interior_exterior_IncludeImpeller</t>
        </is>
      </c>
      <c r="I235" t="inlineStr">
        <is>
          <t>RTF</t>
        </is>
      </c>
      <c r="J235" t="inlineStr">
        <is>
          <t>A100681</t>
        </is>
      </c>
      <c r="K235" t="n">
        <v>1960</v>
      </c>
      <c r="L235" t="inlineStr">
        <is>
          <t>Priced</t>
        </is>
      </c>
      <c r="M235" t="inlineStr">
        <is>
          <t>Price Adder for LCV F1 stand with 3" x 2.5" LR</t>
        </is>
      </c>
      <c r="P235" t="inlineStr">
        <is>
          <t>LT193</t>
        </is>
      </c>
      <c r="Q235" t="n">
        <v>42</v>
      </c>
      <c r="R235" t="n">
        <v>89</v>
      </c>
    </row>
    <row r="236">
      <c r="B236" t="inlineStr">
        <is>
          <t>Price_BOM_L_ElbowStand_237</t>
        </is>
      </c>
      <c r="C236" t="inlineStr">
        <is>
          <t>:20501-LCV:20709-LCV:20953-LCV:20121-LCV:</t>
        </is>
      </c>
      <c r="D236" t="inlineStr">
        <is>
          <t>PumpStand_CI</t>
        </is>
      </c>
      <c r="E236" s="4" t="inlineStr">
        <is>
          <t>F1</t>
        </is>
      </c>
      <c r="F236" s="80" t="inlineStr">
        <is>
          <t>4 LR</t>
        </is>
      </c>
      <c r="G236" s="4" t="inlineStr">
        <is>
          <t>4" x 3" LR</t>
        </is>
      </c>
      <c r="H236" s="2" t="inlineStr">
        <is>
          <t>Coating_Scotchkote134_interior_exterior_IncludeImpeller</t>
        </is>
      </c>
      <c r="I236" t="inlineStr">
        <is>
          <t>RTF</t>
        </is>
      </c>
      <c r="J236" t="inlineStr">
        <is>
          <t>A100684</t>
        </is>
      </c>
      <c r="K236" t="n">
        <v>1985</v>
      </c>
      <c r="L236" t="inlineStr">
        <is>
          <t>Priced</t>
        </is>
      </c>
      <c r="M236" t="inlineStr">
        <is>
          <t>Price Adder for LCV F1 stand with 4" x 3" LR</t>
        </is>
      </c>
      <c r="P236" t="inlineStr">
        <is>
          <t>LT193</t>
        </is>
      </c>
      <c r="Q236" t="n">
        <v>42</v>
      </c>
      <c r="R236" t="n">
        <v>106</v>
      </c>
    </row>
    <row r="237">
      <c r="B237" t="inlineStr">
        <is>
          <t>Price_BOM_L_ElbowStand_238</t>
        </is>
      </c>
      <c r="C237" t="inlineStr">
        <is>
          <t>:20501-LCV:20709-LCV:20953-LCV:20121-LCV:</t>
        </is>
      </c>
      <c r="D237" t="inlineStr">
        <is>
          <t>PumpStand_CI</t>
        </is>
      </c>
      <c r="E237" s="4" t="inlineStr">
        <is>
          <t>F1</t>
        </is>
      </c>
      <c r="F237" s="80" t="inlineStr">
        <is>
          <t>5 LR</t>
        </is>
      </c>
      <c r="G237" s="4" t="inlineStr">
        <is>
          <t>5" x 4" LR</t>
        </is>
      </c>
      <c r="H237" s="2" t="inlineStr">
        <is>
          <t>Coating_Scotchkote134_interior_exterior_IncludeImpeller</t>
        </is>
      </c>
      <c r="I237" t="inlineStr">
        <is>
          <t>RTF</t>
        </is>
      </c>
      <c r="J237" t="inlineStr">
        <is>
          <t>A100689</t>
        </is>
      </c>
      <c r="K237" t="n">
        <v>2256</v>
      </c>
      <c r="L237" t="inlineStr">
        <is>
          <t>Priced</t>
        </is>
      </c>
      <c r="M237" t="inlineStr">
        <is>
          <t>Price Adder for LCV F1 stand with 5" x 4" LR</t>
        </is>
      </c>
      <c r="P237" t="inlineStr">
        <is>
          <t>LT193</t>
        </is>
      </c>
      <c r="Q237" t="n">
        <v>42</v>
      </c>
      <c r="R237" t="n">
        <v>122</v>
      </c>
    </row>
    <row r="238">
      <c r="B238" t="inlineStr">
        <is>
          <t>Price_BOM_L_ElbowStand_239</t>
        </is>
      </c>
      <c r="C238" t="inlineStr">
        <is>
          <t>:20501-LCV:20709-LCV:20953-LCV:20121-LCV:</t>
        </is>
      </c>
      <c r="D238" t="inlineStr">
        <is>
          <t>PumpStand_CI</t>
        </is>
      </c>
      <c r="E238" s="4" t="inlineStr">
        <is>
          <t>F1</t>
        </is>
      </c>
      <c r="F238" s="80" t="inlineStr">
        <is>
          <t>6 LR</t>
        </is>
      </c>
      <c r="G238" s="4" t="inlineStr">
        <is>
          <t>6" x 4" LR</t>
        </is>
      </c>
      <c r="H238" s="2" t="inlineStr">
        <is>
          <t>Coating_Scotchkote134_interior_exterior_IncludeImpeller</t>
        </is>
      </c>
      <c r="I238" t="inlineStr">
        <is>
          <t>RTF</t>
        </is>
      </c>
      <c r="J238" t="inlineStr">
        <is>
          <t>A100694</t>
        </is>
      </c>
      <c r="K238" t="n">
        <v>2392</v>
      </c>
      <c r="L238" t="inlineStr">
        <is>
          <t>Priced</t>
        </is>
      </c>
      <c r="M238" t="inlineStr">
        <is>
          <t>Price Adder for LCV F1 stand with 6" x 4" LR</t>
        </is>
      </c>
      <c r="P238" t="inlineStr">
        <is>
          <t>LT194</t>
        </is>
      </c>
      <c r="Q238" t="n">
        <v>84</v>
      </c>
      <c r="R238" t="n">
        <v>144</v>
      </c>
    </row>
    <row r="239">
      <c r="B239" t="inlineStr">
        <is>
          <t>Price_BOM_L_ElbowStand_240</t>
        </is>
      </c>
      <c r="C239" t="inlineStr">
        <is>
          <t>:25707-LCV:25957-LCV:25123-LCV:</t>
        </is>
      </c>
      <c r="D239" t="inlineStr">
        <is>
          <t>PumpStand_CI</t>
        </is>
      </c>
      <c r="E239" s="4" t="inlineStr">
        <is>
          <t>F1</t>
        </is>
      </c>
      <c r="F239" s="80" t="inlineStr">
        <is>
          <t>none</t>
        </is>
      </c>
      <c r="G239" t="inlineStr">
        <is>
          <t>none</t>
        </is>
      </c>
      <c r="H239" s="2" t="inlineStr">
        <is>
          <t>Coating_Scotchkote134_interior_exterior_IncludeImpeller</t>
        </is>
      </c>
      <c r="I239" t="inlineStr">
        <is>
          <t>RTF</t>
        </is>
      </c>
      <c r="J239" t="inlineStr">
        <is>
          <t>A100702</t>
        </is>
      </c>
      <c r="K239" t="n">
        <v>1050</v>
      </c>
      <c r="L239" t="inlineStr">
        <is>
          <t>Priced</t>
        </is>
      </c>
      <c r="M239" t="inlineStr">
        <is>
          <t>Price Adder for LCV F1 stand with no elbow</t>
        </is>
      </c>
      <c r="P239" t="inlineStr">
        <is>
          <t>LT193</t>
        </is>
      </c>
      <c r="Q239" t="n">
        <v>42</v>
      </c>
      <c r="R239" t="n">
        <v>62</v>
      </c>
    </row>
    <row r="240">
      <c r="B240" t="inlineStr">
        <is>
          <t>Price_BOM_L_ElbowStand_242</t>
        </is>
      </c>
      <c r="C240" t="inlineStr">
        <is>
          <t>:25707-LCV:25957-LCV:25123-LCV:</t>
        </is>
      </c>
      <c r="D240" t="inlineStr">
        <is>
          <t>PumpStand_CI</t>
        </is>
      </c>
      <c r="E240" s="4" t="inlineStr">
        <is>
          <t>F1</t>
        </is>
      </c>
      <c r="F240" s="80" t="inlineStr">
        <is>
          <t>3 LR</t>
        </is>
      </c>
      <c r="G240" s="4" t="inlineStr">
        <is>
          <t>3" x 3" LR</t>
        </is>
      </c>
      <c r="H240" s="2" t="inlineStr">
        <is>
          <t>Coating_Scotchkote134_interior_exterior_IncludeImpeller</t>
        </is>
      </c>
      <c r="I240" t="inlineStr">
        <is>
          <t>RTF</t>
        </is>
      </c>
      <c r="J240" t="inlineStr">
        <is>
          <t>A100683</t>
        </is>
      </c>
      <c r="K240" t="n">
        <v>1171</v>
      </c>
      <c r="L240" t="inlineStr">
        <is>
          <t>Priced</t>
        </is>
      </c>
      <c r="M240" t="inlineStr">
        <is>
          <t>Price Adder for LCV F1 stand with 3" x 3" LR</t>
        </is>
      </c>
      <c r="P240" t="inlineStr">
        <is>
          <t>LT193</t>
        </is>
      </c>
      <c r="Q240" t="n">
        <v>42</v>
      </c>
      <c r="R240" t="n">
        <v>91</v>
      </c>
    </row>
    <row r="241">
      <c r="B241" t="inlineStr">
        <is>
          <t>Price_BOM_L_ElbowStand_243</t>
        </is>
      </c>
      <c r="C241" t="inlineStr">
        <is>
          <t>:25707-LCV:25957-LCV:25123-LCV:</t>
        </is>
      </c>
      <c r="D241" t="inlineStr">
        <is>
          <t>PumpStand_CI</t>
        </is>
      </c>
      <c r="E241" s="4" t="inlineStr">
        <is>
          <t>F1</t>
        </is>
      </c>
      <c r="F241" s="80" t="inlineStr">
        <is>
          <t>4 LR</t>
        </is>
      </c>
      <c r="G241" s="4" t="inlineStr">
        <is>
          <t>4" x 3" LR</t>
        </is>
      </c>
      <c r="H241" s="2" t="inlineStr">
        <is>
          <t>Coating_Scotchkote134_interior_exterior_IncludeImpeller</t>
        </is>
      </c>
      <c r="I241" t="inlineStr">
        <is>
          <t>RTF</t>
        </is>
      </c>
      <c r="J241" t="inlineStr">
        <is>
          <t>A100684</t>
        </is>
      </c>
      <c r="K241" t="n">
        <v>1985</v>
      </c>
      <c r="L241" t="inlineStr">
        <is>
          <t>Priced</t>
        </is>
      </c>
      <c r="M241" t="inlineStr">
        <is>
          <t>Price Adder for LCV F1 stand with 4" x 3" LR</t>
        </is>
      </c>
      <c r="P241" t="inlineStr">
        <is>
          <t>LT193</t>
        </is>
      </c>
      <c r="Q241" t="n">
        <v>42</v>
      </c>
      <c r="R241" t="n">
        <v>106</v>
      </c>
    </row>
    <row r="242">
      <c r="B242" t="inlineStr">
        <is>
          <t>Price_BOM_L_ElbowStand_244</t>
        </is>
      </c>
      <c r="C242" t="inlineStr">
        <is>
          <t>:25707-LCV:25957-LCV:25123-LCV:</t>
        </is>
      </c>
      <c r="D242" t="inlineStr">
        <is>
          <t>PumpStand_Steel_F2</t>
        </is>
      </c>
      <c r="E242" s="4" t="inlineStr">
        <is>
          <t>F2</t>
        </is>
      </c>
      <c r="F242" s="80" t="n">
        <v>6</v>
      </c>
      <c r="G242" s="4" t="inlineStr">
        <is>
          <t>6" x 3"</t>
        </is>
      </c>
      <c r="H242" s="2" t="inlineStr">
        <is>
          <t>Coating_Scotchkote134_interior_exterior_IncludeImpeller</t>
        </is>
      </c>
      <c r="I242" t="inlineStr">
        <is>
          <t>RTF</t>
        </is>
      </c>
      <c r="J242" t="inlineStr">
        <is>
          <t>A100705</t>
        </is>
      </c>
      <c r="K242" t="n">
        <v>4024</v>
      </c>
      <c r="L242" t="inlineStr">
        <is>
          <t>Priced</t>
        </is>
      </c>
      <c r="M242" t="inlineStr">
        <is>
          <t>Price Adder for LCV F2 stand with 6" x 3"</t>
        </is>
      </c>
      <c r="P242" t="inlineStr">
        <is>
          <t>LT193</t>
        </is>
      </c>
      <c r="Q242" t="n">
        <v>42</v>
      </c>
      <c r="R242" t="n">
        <v>191</v>
      </c>
    </row>
    <row r="243">
      <c r="B243" t="inlineStr">
        <is>
          <t>Price_BOM_L_ElbowStand_245</t>
        </is>
      </c>
      <c r="C243" t="inlineStr">
        <is>
          <t>:30707-LCV:30957-LCV:30121-LCV:30127-LCV:30157-LCV:</t>
        </is>
      </c>
      <c r="D243" t="inlineStr">
        <is>
          <t>PumpStand_CI</t>
        </is>
      </c>
      <c r="E243" s="4" t="inlineStr">
        <is>
          <t>F1</t>
        </is>
      </c>
      <c r="F243" s="80" t="inlineStr">
        <is>
          <t>none</t>
        </is>
      </c>
      <c r="G243" t="inlineStr">
        <is>
          <t>none</t>
        </is>
      </c>
      <c r="H243" s="2" t="inlineStr">
        <is>
          <t>Coating_Scotchkote134_interior_exterior_IncludeImpeller</t>
        </is>
      </c>
      <c r="I243" t="inlineStr">
        <is>
          <t>RTF</t>
        </is>
      </c>
      <c r="J243" t="inlineStr">
        <is>
          <t>A100702</t>
        </is>
      </c>
      <c r="K243" t="n">
        <v>1050</v>
      </c>
      <c r="L243" t="inlineStr">
        <is>
          <t>Priced</t>
        </is>
      </c>
      <c r="M243" t="inlineStr">
        <is>
          <t>Price Adder for LCV F1 stand with no elbow</t>
        </is>
      </c>
      <c r="P243" t="inlineStr">
        <is>
          <t>LT193</t>
        </is>
      </c>
      <c r="Q243" t="n">
        <v>42</v>
      </c>
      <c r="R243" t="n">
        <v>62</v>
      </c>
    </row>
    <row r="244">
      <c r="B244" t="inlineStr">
        <is>
          <t>Price_BOM_L_ElbowStand_246</t>
        </is>
      </c>
      <c r="C244" t="inlineStr">
        <is>
          <t>:30707-LCV:30957-LCV:30121-LCV:30127-LCV:30157-LCV:</t>
        </is>
      </c>
      <c r="D244" t="inlineStr">
        <is>
          <t>PumpStand_CI</t>
        </is>
      </c>
      <c r="E244" s="4" t="inlineStr">
        <is>
          <t>F1</t>
        </is>
      </c>
      <c r="F244" s="80" t="n">
        <v>4</v>
      </c>
      <c r="G244" s="4" t="inlineStr">
        <is>
          <t>4" x 4"</t>
        </is>
      </c>
      <c r="H244" s="2" t="inlineStr">
        <is>
          <t>Coating_Scotchkote134_interior_exterior_IncludeImpeller</t>
        </is>
      </c>
      <c r="I244" t="inlineStr">
        <is>
          <t>RTF</t>
        </is>
      </c>
      <c r="J244" t="inlineStr">
        <is>
          <t>A100685</t>
        </is>
      </c>
      <c r="K244" t="n">
        <v>1166</v>
      </c>
      <c r="L244" t="inlineStr">
        <is>
          <t>Priced</t>
        </is>
      </c>
      <c r="M244" t="inlineStr">
        <is>
          <t>Price Adder for LCV F1 stand with 4" x 4"</t>
        </is>
      </c>
      <c r="P244" t="inlineStr">
        <is>
          <t>LT192</t>
        </is>
      </c>
      <c r="Q244" t="n">
        <v>14</v>
      </c>
      <c r="R244" t="n">
        <v>106</v>
      </c>
    </row>
    <row r="245">
      <c r="B245" t="inlineStr">
        <is>
          <t>Price_BOM_L_ElbowStand_247</t>
        </is>
      </c>
      <c r="C245" t="inlineStr">
        <is>
          <t>:30707-LCV:30957-LCV:30121-LCV:30127-LCV:30157-LCV:</t>
        </is>
      </c>
      <c r="D245" t="inlineStr">
        <is>
          <t>PumpStand_CI</t>
        </is>
      </c>
      <c r="E245" s="4" t="inlineStr">
        <is>
          <t>F1</t>
        </is>
      </c>
      <c r="F245" s="80" t="inlineStr">
        <is>
          <t>4 LR</t>
        </is>
      </c>
      <c r="G245" s="4" t="inlineStr">
        <is>
          <t>4" x 4" LR</t>
        </is>
      </c>
      <c r="H245" s="2" t="inlineStr">
        <is>
          <t>Coating_Scotchkote134_interior_exterior_IncludeImpeller</t>
        </is>
      </c>
      <c r="I245" t="inlineStr">
        <is>
          <t>RTF</t>
        </is>
      </c>
      <c r="J245" t="inlineStr">
        <is>
          <t>A100686</t>
        </is>
      </c>
      <c r="K245" t="n">
        <v>1226</v>
      </c>
      <c r="L245" t="inlineStr">
        <is>
          <t>Priced</t>
        </is>
      </c>
      <c r="M245" t="inlineStr">
        <is>
          <t>Price Adder for LCV F1 stand with 4" x 4" LR</t>
        </is>
      </c>
      <c r="P245" t="inlineStr">
        <is>
          <t>LT193</t>
        </is>
      </c>
      <c r="Q245" t="n">
        <v>42</v>
      </c>
      <c r="R245" t="n">
        <v>112</v>
      </c>
    </row>
    <row r="246">
      <c r="B246" t="inlineStr">
        <is>
          <t>Price_BOM_L_ElbowStand_248</t>
        </is>
      </c>
      <c r="C246" t="inlineStr">
        <is>
          <t>:30707-LCV:30957-LCV:30121-LCV:30127-LCV:30157-LCV:</t>
        </is>
      </c>
      <c r="D246" t="inlineStr">
        <is>
          <t>PumpStand_CI</t>
        </is>
      </c>
      <c r="E246" s="4" t="inlineStr">
        <is>
          <t>F1</t>
        </is>
      </c>
      <c r="F246" s="80" t="n">
        <v>5</v>
      </c>
      <c r="G246" s="4" t="inlineStr">
        <is>
          <t>5" x 4"</t>
        </is>
      </c>
      <c r="H246" s="2" t="inlineStr">
        <is>
          <t>Coating_Scotchkote134_interior_exterior_IncludeImpeller</t>
        </is>
      </c>
      <c r="I246" t="inlineStr">
        <is>
          <t>RTF</t>
        </is>
      </c>
      <c r="J246" t="inlineStr">
        <is>
          <t>A100688</t>
        </is>
      </c>
      <c r="K246" t="n">
        <v>2962</v>
      </c>
      <c r="L246" t="inlineStr">
        <is>
          <t>Priced</t>
        </is>
      </c>
      <c r="M246" t="inlineStr">
        <is>
          <t>Price Adder for LCV F1 stand with 5" x 4"</t>
        </is>
      </c>
      <c r="P246" t="inlineStr">
        <is>
          <t>LT193</t>
        </is>
      </c>
      <c r="Q246" t="n">
        <v>42</v>
      </c>
      <c r="R246" t="n">
        <v>124</v>
      </c>
    </row>
    <row r="247">
      <c r="B247" t="inlineStr">
        <is>
          <t>Price_BOM_L_ElbowStand_249</t>
        </is>
      </c>
      <c r="C247" t="inlineStr">
        <is>
          <t>:30707-LCV:30957-LCV:30121-LCV:30127-LCV:30157-LCV:</t>
        </is>
      </c>
      <c r="D247" t="inlineStr">
        <is>
          <t>PumpStand_CI</t>
        </is>
      </c>
      <c r="E247" s="4" t="inlineStr">
        <is>
          <t>F1</t>
        </is>
      </c>
      <c r="F247" s="80" t="n">
        <v>6</v>
      </c>
      <c r="G247" s="4" t="inlineStr">
        <is>
          <t>6" x 4"</t>
        </is>
      </c>
      <c r="H247" s="2" t="inlineStr">
        <is>
          <t>Coating_Scotchkote134_interior_exterior_IncludeImpeller</t>
        </is>
      </c>
      <c r="I247" t="inlineStr">
        <is>
          <t>RTF</t>
        </is>
      </c>
      <c r="J247" t="inlineStr">
        <is>
          <t>A100693</t>
        </is>
      </c>
      <c r="K247" t="n">
        <v>1894</v>
      </c>
      <c r="L247" t="inlineStr">
        <is>
          <t>Priced</t>
        </is>
      </c>
      <c r="M247" t="inlineStr">
        <is>
          <t>Price Adder for LCV F1 stand with 6" x 4"</t>
        </is>
      </c>
      <c r="P247" t="inlineStr">
        <is>
          <t>LT193</t>
        </is>
      </c>
      <c r="Q247" t="n">
        <v>42</v>
      </c>
      <c r="R247" t="n">
        <v>131</v>
      </c>
    </row>
    <row r="248">
      <c r="B248" t="inlineStr">
        <is>
          <t>Price_BOM_L_ElbowStand_250</t>
        </is>
      </c>
      <c r="C248" t="inlineStr">
        <is>
          <t>:30707-LCV:30957-LCV:30121-LCV:30127-LCV:30157-LCV:</t>
        </is>
      </c>
      <c r="D248" t="inlineStr">
        <is>
          <t>PumpStand_CI</t>
        </is>
      </c>
      <c r="E248" s="4" t="inlineStr">
        <is>
          <t>F1</t>
        </is>
      </c>
      <c r="F248" s="80" t="n">
        <v>8</v>
      </c>
      <c r="G248" s="4" t="inlineStr">
        <is>
          <t>8" x 4"</t>
        </is>
      </c>
      <c r="H248" s="2" t="inlineStr">
        <is>
          <t>Coating_Scotchkote134_interior_exterior_IncludeImpeller</t>
        </is>
      </c>
      <c r="I248" t="inlineStr">
        <is>
          <t>RTF</t>
        </is>
      </c>
      <c r="J248" t="inlineStr">
        <is>
          <t>A100699</t>
        </is>
      </c>
      <c r="K248" t="n">
        <v>2962</v>
      </c>
      <c r="L248" t="inlineStr">
        <is>
          <t>Priced</t>
        </is>
      </c>
      <c r="M248" t="inlineStr">
        <is>
          <t>Price Adder for LCV F1 stand with 8" x 4"</t>
        </is>
      </c>
      <c r="P248" t="inlineStr">
        <is>
          <t>LT193</t>
        </is>
      </c>
      <c r="Q248" t="n">
        <v>42</v>
      </c>
      <c r="R248" t="n">
        <v>150</v>
      </c>
    </row>
    <row r="249">
      <c r="B249" t="inlineStr">
        <is>
          <t>Price_BOM_L_ElbowStand_251</t>
        </is>
      </c>
      <c r="C249" t="inlineStr">
        <is>
          <t>:30707-LCV:30957-LCV:30121-LCV:30127-LCV:30157-LCV:</t>
        </is>
      </c>
      <c r="D249" t="inlineStr">
        <is>
          <t>PumpStand_CI</t>
        </is>
      </c>
      <c r="E249" s="4" t="inlineStr">
        <is>
          <t>F1</t>
        </is>
      </c>
      <c r="F249" s="80" t="inlineStr">
        <is>
          <t>5 LR</t>
        </is>
      </c>
      <c r="G249" s="4" t="inlineStr">
        <is>
          <t>5" x 4" LR</t>
        </is>
      </c>
      <c r="H249" s="2" t="inlineStr">
        <is>
          <t>Coating_Scotchkote134_interior_exterior_IncludeImpeller</t>
        </is>
      </c>
      <c r="I249" t="inlineStr">
        <is>
          <t>RTF</t>
        </is>
      </c>
      <c r="J249" t="inlineStr">
        <is>
          <t>A100689</t>
        </is>
      </c>
      <c r="K249" t="n">
        <v>2256</v>
      </c>
      <c r="L249" t="inlineStr">
        <is>
          <t>Priced</t>
        </is>
      </c>
      <c r="M249" t="inlineStr">
        <is>
          <t>Price Adder for LCV F1 stand with 5" x 4" LR</t>
        </is>
      </c>
      <c r="P249" t="inlineStr">
        <is>
          <t>LT193</t>
        </is>
      </c>
      <c r="Q249" t="n">
        <v>42</v>
      </c>
      <c r="R249" t="n">
        <v>122</v>
      </c>
    </row>
    <row r="250">
      <c r="B250" t="inlineStr">
        <is>
          <t>Price_BOM_L_ElbowStand_252</t>
        </is>
      </c>
      <c r="C250" t="inlineStr">
        <is>
          <t>:30707-LCV:30957-LCV:30121-LCV:30127-LCV:30157-LCV:</t>
        </is>
      </c>
      <c r="D250" t="inlineStr">
        <is>
          <t>PumpStand_CI</t>
        </is>
      </c>
      <c r="E250" s="4" t="inlineStr">
        <is>
          <t>F1</t>
        </is>
      </c>
      <c r="F250" s="80" t="inlineStr">
        <is>
          <t>6 LR</t>
        </is>
      </c>
      <c r="G250" s="4" t="inlineStr">
        <is>
          <t>6" x 4" LR</t>
        </is>
      </c>
      <c r="H250" s="2" t="inlineStr">
        <is>
          <t>Coating_Scotchkote134_interior_exterior_IncludeImpeller</t>
        </is>
      </c>
      <c r="I250" t="inlineStr">
        <is>
          <t>RTF</t>
        </is>
      </c>
      <c r="J250" t="inlineStr">
        <is>
          <t>A100694</t>
        </is>
      </c>
      <c r="K250" t="n">
        <v>2392</v>
      </c>
      <c r="L250" t="inlineStr">
        <is>
          <t>Priced</t>
        </is>
      </c>
      <c r="M250" t="inlineStr">
        <is>
          <t>Price Adder for LCV F1 stand with 6" x 4" LR</t>
        </is>
      </c>
      <c r="P250" t="inlineStr">
        <is>
          <t>LT194</t>
        </is>
      </c>
      <c r="Q250" t="n">
        <v>84</v>
      </c>
      <c r="R250" t="n">
        <v>144</v>
      </c>
    </row>
    <row r="251">
      <c r="B251" t="inlineStr">
        <is>
          <t>Price_BOM_L_ElbowStand_253</t>
        </is>
      </c>
      <c r="C251" t="inlineStr">
        <is>
          <t>:40707-LCV:40957-LCV:40959-LCV:40129-LCV:4012A-LCV:</t>
        </is>
      </c>
      <c r="D251" t="inlineStr">
        <is>
          <t>PumpStand_CI</t>
        </is>
      </c>
      <c r="E251" s="4" t="inlineStr">
        <is>
          <t>F1</t>
        </is>
      </c>
      <c r="F251" s="80" t="inlineStr">
        <is>
          <t>none</t>
        </is>
      </c>
      <c r="G251" t="inlineStr">
        <is>
          <t>none</t>
        </is>
      </c>
      <c r="H251" s="2" t="inlineStr">
        <is>
          <t>Coating_Scotchkote134_interior_exterior_IncludeImpeller</t>
        </is>
      </c>
      <c r="I251" t="inlineStr">
        <is>
          <t>RTF</t>
        </is>
      </c>
      <c r="J251" t="inlineStr">
        <is>
          <t>A100702</t>
        </is>
      </c>
      <c r="K251" t="n">
        <v>1050</v>
      </c>
      <c r="L251" t="inlineStr">
        <is>
          <t>Priced</t>
        </is>
      </c>
      <c r="M251" t="inlineStr">
        <is>
          <t>Price Adder for LCV F1 stand with no elbow</t>
        </is>
      </c>
      <c r="P251" t="inlineStr">
        <is>
          <t>LT193</t>
        </is>
      </c>
      <c r="Q251" t="n">
        <v>42</v>
      </c>
      <c r="R251" t="n">
        <v>62</v>
      </c>
    </row>
    <row r="252">
      <c r="B252" t="inlineStr">
        <is>
          <t>Price_BOM_L_ElbowStand_254</t>
        </is>
      </c>
      <c r="C252" t="inlineStr">
        <is>
          <t>:40707-LCV:40957-LCV:40959-LCV:40129-LCV:4012A-LCV:40157-LCV:</t>
        </is>
      </c>
      <c r="D252" t="inlineStr">
        <is>
          <t>PumpStand_Steel_F2</t>
        </is>
      </c>
      <c r="E252" s="4" t="inlineStr">
        <is>
          <t>F2</t>
        </is>
      </c>
      <c r="F252" s="80" t="inlineStr">
        <is>
          <t>none</t>
        </is>
      </c>
      <c r="G252" t="inlineStr">
        <is>
          <t>none</t>
        </is>
      </c>
      <c r="H252" s="2" t="inlineStr">
        <is>
          <t>Coating_Scotchkote134_interior_exterior_IncludeImpeller</t>
        </is>
      </c>
      <c r="I252" t="inlineStr">
        <is>
          <t>RTF</t>
        </is>
      </c>
      <c r="J252" t="inlineStr">
        <is>
          <t>A100713</t>
        </is>
      </c>
      <c r="K252" t="n">
        <v>2275</v>
      </c>
      <c r="L252" t="inlineStr">
        <is>
          <t>Priced</t>
        </is>
      </c>
      <c r="M252" t="inlineStr">
        <is>
          <t>Price Adder for LCV F2 stand with no elbow</t>
        </is>
      </c>
      <c r="P252" t="inlineStr">
        <is>
          <t>LT193</t>
        </is>
      </c>
      <c r="Q252" t="n">
        <v>42</v>
      </c>
      <c r="R252" t="n">
        <v>125</v>
      </c>
    </row>
    <row r="253">
      <c r="B253" t="inlineStr">
        <is>
          <t>Price_BOM_L_ElbowStand_255</t>
        </is>
      </c>
      <c r="C253" t="inlineStr">
        <is>
          <t>:40707-LCV:40957-LCV:40959-LCV:40129-LCV:4012A-LCV:</t>
        </is>
      </c>
      <c r="D253" t="inlineStr">
        <is>
          <t>PumpStand_CI</t>
        </is>
      </c>
      <c r="E253" s="4" t="inlineStr">
        <is>
          <t>F1</t>
        </is>
      </c>
      <c r="F253" s="80" t="n">
        <v>5</v>
      </c>
      <c r="G253" s="4" t="inlineStr">
        <is>
          <t>5" x 5"</t>
        </is>
      </c>
      <c r="H253" s="2" t="inlineStr">
        <is>
          <t>Coating_Scotchkote134_interior_exterior_IncludeImpeller</t>
        </is>
      </c>
      <c r="I253" t="inlineStr">
        <is>
          <t>RTF</t>
        </is>
      </c>
      <c r="J253" t="inlineStr">
        <is>
          <t>A100690</t>
        </is>
      </c>
      <c r="K253" t="n">
        <v>1270</v>
      </c>
      <c r="L253" t="inlineStr">
        <is>
          <t>Priced</t>
        </is>
      </c>
      <c r="M253" t="inlineStr">
        <is>
          <t>Price Adder for LCV F1 stand with 5" x 5"</t>
        </is>
      </c>
      <c r="P253" t="inlineStr">
        <is>
          <t>LT193</t>
        </is>
      </c>
      <c r="Q253" t="n">
        <v>42</v>
      </c>
      <c r="R253" t="n">
        <v>133</v>
      </c>
    </row>
    <row r="254">
      <c r="B254" t="inlineStr">
        <is>
          <t>Price_BOM_L_ElbowStand_256</t>
        </is>
      </c>
      <c r="C254" t="inlineStr">
        <is>
          <t>:40707-LCV:40957-LCV:40959-LCV:40129-LCV:4012A-LCV:</t>
        </is>
      </c>
      <c r="D254" t="inlineStr">
        <is>
          <t>PumpStand_CI</t>
        </is>
      </c>
      <c r="E254" s="4" t="inlineStr">
        <is>
          <t>F1</t>
        </is>
      </c>
      <c r="F254" s="80" t="inlineStr">
        <is>
          <t>5 LR</t>
        </is>
      </c>
      <c r="G254" s="4" t="inlineStr">
        <is>
          <t>5" x 5" LR</t>
        </is>
      </c>
      <c r="H254" s="2" t="inlineStr">
        <is>
          <t>Coating_Scotchkote134_interior_exterior_IncludeImpeller</t>
        </is>
      </c>
      <c r="I254" t="inlineStr">
        <is>
          <t>RTF</t>
        </is>
      </c>
      <c r="J254" t="inlineStr">
        <is>
          <t>A100691</t>
        </is>
      </c>
      <c r="K254" t="n">
        <v>1448</v>
      </c>
      <c r="L254" t="inlineStr">
        <is>
          <t>Priced</t>
        </is>
      </c>
      <c r="M254" t="inlineStr">
        <is>
          <t>Price Adder for LCV F1 stand with 5" x 5" LR</t>
        </is>
      </c>
      <c r="P254" t="inlineStr">
        <is>
          <t>LT193</t>
        </is>
      </c>
      <c r="Q254" t="n">
        <v>42</v>
      </c>
      <c r="R254" t="n">
        <v>131</v>
      </c>
    </row>
    <row r="255">
      <c r="B255" t="inlineStr">
        <is>
          <t>Price_BOM_L_ElbowStand_257</t>
        </is>
      </c>
      <c r="C255" t="inlineStr">
        <is>
          <t>:40707-LCV:40957-LCV:40959-LCV:40129-LCV:4012A-LCV:</t>
        </is>
      </c>
      <c r="D255" t="inlineStr">
        <is>
          <t>PumpStand_CI</t>
        </is>
      </c>
      <c r="E255" s="4" t="inlineStr">
        <is>
          <t>F1</t>
        </is>
      </c>
      <c r="F255" s="80" t="n">
        <v>6</v>
      </c>
      <c r="G255" s="4" t="inlineStr">
        <is>
          <t>6" x 5"</t>
        </is>
      </c>
      <c r="H255" s="2" t="inlineStr">
        <is>
          <t>Coating_Scotchkote134_interior_exterior_IncludeImpeller</t>
        </is>
      </c>
      <c r="I255" t="inlineStr">
        <is>
          <t>RTF</t>
        </is>
      </c>
      <c r="J255" t="inlineStr">
        <is>
          <t>A100695</t>
        </is>
      </c>
      <c r="K255" t="n">
        <v>1806</v>
      </c>
      <c r="L255" t="inlineStr">
        <is>
          <t>Priced</t>
        </is>
      </c>
      <c r="M255" t="inlineStr">
        <is>
          <t>Price Adder for LCV F1 stand with 6" x 5"</t>
        </is>
      </c>
      <c r="P255" t="inlineStr">
        <is>
          <t>LT193</t>
        </is>
      </c>
      <c r="Q255" t="n">
        <v>42</v>
      </c>
      <c r="R255" t="n">
        <v>134</v>
      </c>
    </row>
    <row r="256">
      <c r="B256" t="inlineStr">
        <is>
          <t>Price_BOM_L_ElbowStand_258</t>
        </is>
      </c>
      <c r="C256" t="inlineStr">
        <is>
          <t>:40707-LCV:40957-LCV:40959-LCV:40129-LCV:4012A-LCV:</t>
        </is>
      </c>
      <c r="D256" t="inlineStr">
        <is>
          <t>PumpStand_CI</t>
        </is>
      </c>
      <c r="E256" s="4" t="inlineStr">
        <is>
          <t>F1</t>
        </is>
      </c>
      <c r="F256" s="80" t="n">
        <v>8</v>
      </c>
      <c r="G256" s="4" t="inlineStr">
        <is>
          <t>8" x 5"</t>
        </is>
      </c>
      <c r="H256" s="2" t="inlineStr">
        <is>
          <t>Coating_Scotchkote134_interior_exterior_IncludeImpeller</t>
        </is>
      </c>
      <c r="I256" t="inlineStr">
        <is>
          <t>RTF</t>
        </is>
      </c>
      <c r="J256" t="inlineStr">
        <is>
          <t>A100700</t>
        </is>
      </c>
      <c r="K256" t="n">
        <v>2447</v>
      </c>
      <c r="L256" t="inlineStr">
        <is>
          <t>Priced</t>
        </is>
      </c>
      <c r="M256" t="inlineStr">
        <is>
          <t>Price Adder for LCV F1 stand with 8" x 5"</t>
        </is>
      </c>
      <c r="P256" t="inlineStr">
        <is>
          <t>LT193</t>
        </is>
      </c>
      <c r="Q256" t="n">
        <v>42</v>
      </c>
      <c r="R256" t="n">
        <v>152</v>
      </c>
    </row>
    <row r="257">
      <c r="B257" t="inlineStr">
        <is>
          <t>Price_BOM_L_ElbowStand_259</t>
        </is>
      </c>
      <c r="C257" t="inlineStr">
        <is>
          <t>:40707-LCV:40957-LCV:40959-LCV:40129-LCV:4012A-LCV:</t>
        </is>
      </c>
      <c r="D257" t="inlineStr">
        <is>
          <t>PumpStand_CI</t>
        </is>
      </c>
      <c r="E257" s="4" t="inlineStr">
        <is>
          <t>F1</t>
        </is>
      </c>
      <c r="F257" s="80" t="inlineStr">
        <is>
          <t>6 LR</t>
        </is>
      </c>
      <c r="G257" s="4" t="inlineStr">
        <is>
          <t>6" x 5" LR</t>
        </is>
      </c>
      <c r="H257" s="2" t="inlineStr">
        <is>
          <t>Coating_Scotchkote134_interior_exterior_IncludeImpeller</t>
        </is>
      </c>
      <c r="I257" t="inlineStr">
        <is>
          <t>RTF</t>
        </is>
      </c>
      <c r="J257" t="inlineStr">
        <is>
          <t>A100696</t>
        </is>
      </c>
      <c r="K257" t="n">
        <v>2529</v>
      </c>
      <c r="L257" t="inlineStr">
        <is>
          <t>Priced</t>
        </is>
      </c>
      <c r="M257" t="inlineStr">
        <is>
          <t>Price Adder for LCV F1 stand with 6" x 5" LR</t>
        </is>
      </c>
      <c r="P257" t="inlineStr">
        <is>
          <t>LT193</t>
        </is>
      </c>
      <c r="Q257" t="n">
        <v>42</v>
      </c>
      <c r="R257" t="n">
        <v>147</v>
      </c>
    </row>
    <row r="258">
      <c r="B258" t="inlineStr">
        <is>
          <t>Price_BOM_L_ElbowStand_260</t>
        </is>
      </c>
      <c r="C258" t="inlineStr">
        <is>
          <t>:40707-LCV:40957-LCV:40959-LCV:40129-LCV:4012A-LCV:40157-LCV:</t>
        </is>
      </c>
      <c r="D258" t="inlineStr">
        <is>
          <t>PumpStand_Steel_F2</t>
        </is>
      </c>
      <c r="E258" s="4" t="inlineStr">
        <is>
          <t>F2</t>
        </is>
      </c>
      <c r="F258" s="80" t="inlineStr">
        <is>
          <t>6 LR</t>
        </is>
      </c>
      <c r="G258" s="4" t="inlineStr">
        <is>
          <t>6" x 5" LR</t>
        </is>
      </c>
      <c r="H258" s="2" t="inlineStr">
        <is>
          <t>Coating_Scotchkote134_interior_exterior_IncludeImpeller</t>
        </is>
      </c>
      <c r="I258" t="inlineStr">
        <is>
          <t>RTF</t>
        </is>
      </c>
      <c r="J258" t="inlineStr">
        <is>
          <t>A100706</t>
        </is>
      </c>
      <c r="K258" t="n">
        <v>3754</v>
      </c>
      <c r="L258" t="inlineStr">
        <is>
          <t>Priced</t>
        </is>
      </c>
      <c r="M258" t="inlineStr">
        <is>
          <t>Price Adder for LCV F2 stand with 6" x 5" LR</t>
        </is>
      </c>
      <c r="P258" t="inlineStr">
        <is>
          <t>LT194</t>
        </is>
      </c>
      <c r="Q258" t="n">
        <v>84</v>
      </c>
      <c r="R258" t="n">
        <v>210</v>
      </c>
    </row>
    <row r="259">
      <c r="B259" t="inlineStr">
        <is>
          <t>Price_BOM_L_ElbowStand_261</t>
        </is>
      </c>
      <c r="C259" t="inlineStr">
        <is>
          <t>:40707-LCV:40957-LCV:40959-LCV:40129-LCV:4012A-LCV:40157-LCV:</t>
        </is>
      </c>
      <c r="D259" t="inlineStr">
        <is>
          <t>PumpStand_Steel_F3</t>
        </is>
      </c>
      <c r="E259" s="4" t="inlineStr">
        <is>
          <t>F3</t>
        </is>
      </c>
      <c r="F259" s="80" t="n">
        <v>8</v>
      </c>
      <c r="G259" s="4" t="inlineStr">
        <is>
          <t>8" x 5"</t>
        </is>
      </c>
      <c r="H259" s="2" t="inlineStr">
        <is>
          <t>Coating_Scotchkote134_interior_exterior_IncludeImpeller</t>
        </is>
      </c>
      <c r="I259" t="inlineStr">
        <is>
          <t>RTF</t>
        </is>
      </c>
      <c r="J259" t="inlineStr">
        <is>
          <t>A100721</t>
        </is>
      </c>
      <c r="K259" t="n">
        <v>4467</v>
      </c>
      <c r="L259" t="inlineStr">
        <is>
          <t>Priced</t>
        </is>
      </c>
      <c r="M259" t="inlineStr">
        <is>
          <t>Price Adder for LCV F3 stand with 8" x 5"</t>
        </is>
      </c>
      <c r="P259" t="inlineStr">
        <is>
          <t>LT193</t>
        </is>
      </c>
      <c r="Q259" t="n">
        <v>42</v>
      </c>
      <c r="R259" t="n">
        <v>235</v>
      </c>
    </row>
    <row r="260">
      <c r="B260" t="inlineStr">
        <is>
          <t>Price_BOM_L_ElbowStand_262</t>
        </is>
      </c>
      <c r="C260" t="inlineStr">
        <is>
          <t>:40707-LCV:40957-LCV:40959-LCV:40129-LCV:4012A-LCV:40157-LCV:</t>
        </is>
      </c>
      <c r="D260" t="inlineStr">
        <is>
          <t>PumpStand_Steel_F3</t>
        </is>
      </c>
      <c r="E260" s="4" t="inlineStr">
        <is>
          <t>F3</t>
        </is>
      </c>
      <c r="F260" s="80" t="inlineStr">
        <is>
          <t>6 LR</t>
        </is>
      </c>
      <c r="G260" s="4" t="inlineStr">
        <is>
          <t>6" x 5" LR</t>
        </is>
      </c>
      <c r="H260" s="2" t="inlineStr">
        <is>
          <t>Coating_Scotchkote134_interior_exterior_IncludeImpeller</t>
        </is>
      </c>
      <c r="I260" t="inlineStr">
        <is>
          <t>RTF</t>
        </is>
      </c>
      <c r="J260" t="inlineStr">
        <is>
          <t>A100720</t>
        </is>
      </c>
      <c r="K260" t="n">
        <v>4549</v>
      </c>
      <c r="L260" t="inlineStr">
        <is>
          <t>Priced</t>
        </is>
      </c>
      <c r="M260" t="inlineStr">
        <is>
          <t>Price Adder for LCV F3 stand with 6" x 5" LR</t>
        </is>
      </c>
      <c r="P260" t="inlineStr">
        <is>
          <t>LT194</t>
        </is>
      </c>
      <c r="Q260" t="n">
        <v>84</v>
      </c>
      <c r="R260" t="n">
        <v>230</v>
      </c>
    </row>
    <row r="261">
      <c r="B261" t="inlineStr">
        <is>
          <t>Price_BOM_L_ElbowStand_263</t>
        </is>
      </c>
      <c r="C261" t="inlineStr">
        <is>
          <t>:50957-LCV:50123-LCV:</t>
        </is>
      </c>
      <c r="D261" t="inlineStr">
        <is>
          <t>PumpStand_CI</t>
        </is>
      </c>
      <c r="E261" s="4" t="inlineStr">
        <is>
          <t>F1</t>
        </is>
      </c>
      <c r="F261" s="80" t="inlineStr">
        <is>
          <t>none</t>
        </is>
      </c>
      <c r="G261" t="inlineStr">
        <is>
          <t>none</t>
        </is>
      </c>
      <c r="H261" s="2" t="inlineStr">
        <is>
          <t>Coating_Scotchkote134_interior_exterior_IncludeImpeller</t>
        </is>
      </c>
      <c r="I261" t="inlineStr">
        <is>
          <t>RTF</t>
        </is>
      </c>
      <c r="J261" t="inlineStr">
        <is>
          <t>A100702</t>
        </is>
      </c>
      <c r="K261" t="n">
        <v>1050</v>
      </c>
      <c r="L261" t="inlineStr">
        <is>
          <t>Priced</t>
        </is>
      </c>
      <c r="M261" t="inlineStr">
        <is>
          <t>Price Adder for LCV F1 stand with no elbow</t>
        </is>
      </c>
      <c r="P261" t="inlineStr">
        <is>
          <t>LT193</t>
        </is>
      </c>
      <c r="Q261" t="n">
        <v>42</v>
      </c>
      <c r="R261" t="n">
        <v>62</v>
      </c>
    </row>
    <row r="262">
      <c r="B262" t="inlineStr">
        <is>
          <t>Price_BOM_L_ElbowStand_264</t>
        </is>
      </c>
      <c r="C262" t="inlineStr">
        <is>
          <t>:50957-LCV:50123-LCV:50157-LCV:</t>
        </is>
      </c>
      <c r="D262" t="inlineStr">
        <is>
          <t>PumpStand_Steel_F2</t>
        </is>
      </c>
      <c r="E262" s="4" t="inlineStr">
        <is>
          <t>F2</t>
        </is>
      </c>
      <c r="F262" s="80" t="inlineStr">
        <is>
          <t>none</t>
        </is>
      </c>
      <c r="G262" t="inlineStr">
        <is>
          <t>none</t>
        </is>
      </c>
      <c r="H262" s="2" t="inlineStr">
        <is>
          <t>Coating_Scotchkote134_interior_exterior_IncludeImpeller</t>
        </is>
      </c>
      <c r="I262" t="inlineStr">
        <is>
          <t>RTF</t>
        </is>
      </c>
      <c r="J262" t="inlineStr">
        <is>
          <t>A100713</t>
        </is>
      </c>
      <c r="K262" t="n">
        <v>2275</v>
      </c>
      <c r="L262" t="inlineStr">
        <is>
          <t>Priced</t>
        </is>
      </c>
      <c r="M262" t="inlineStr">
        <is>
          <t>Price Adder for LCV F2 stand with no elbow</t>
        </is>
      </c>
      <c r="P262" t="inlineStr">
        <is>
          <t>LT193</t>
        </is>
      </c>
      <c r="Q262" t="n">
        <v>42</v>
      </c>
      <c r="R262" t="n">
        <v>125</v>
      </c>
    </row>
    <row r="263">
      <c r="B263" t="inlineStr">
        <is>
          <t>Price_BOM_L_ElbowStand_265</t>
        </is>
      </c>
      <c r="C263" t="inlineStr">
        <is>
          <t>:50957-LCV:50123-LCV:50157-LCV:</t>
        </is>
      </c>
      <c r="D263" t="inlineStr">
        <is>
          <t>PumpStand_Steel_F3</t>
        </is>
      </c>
      <c r="E263" s="4" t="inlineStr">
        <is>
          <t>F3</t>
        </is>
      </c>
      <c r="F263" s="80" t="inlineStr">
        <is>
          <t>none</t>
        </is>
      </c>
      <c r="G263" t="inlineStr">
        <is>
          <t>none</t>
        </is>
      </c>
      <c r="H263" s="2" t="inlineStr">
        <is>
          <t>Coating_Scotchkote134_interior_exterior_IncludeImpeller</t>
        </is>
      </c>
      <c r="I263" t="inlineStr">
        <is>
          <t>RTF</t>
        </is>
      </c>
      <c r="J263" t="inlineStr">
        <is>
          <t>A100723</t>
        </is>
      </c>
      <c r="K263" t="n">
        <v>3070</v>
      </c>
      <c r="L263" t="inlineStr">
        <is>
          <t>Priced</t>
        </is>
      </c>
      <c r="M263" t="inlineStr">
        <is>
          <t>Price Adder for LCV F3 stand with no elbow</t>
        </is>
      </c>
      <c r="P263" t="inlineStr">
        <is>
          <t>LT193</t>
        </is>
      </c>
      <c r="Q263" t="n">
        <v>42</v>
      </c>
      <c r="R263" t="n">
        <v>145</v>
      </c>
    </row>
    <row r="264">
      <c r="B264" t="inlineStr">
        <is>
          <t>Price_BOM_L_ElbowStand_266</t>
        </is>
      </c>
      <c r="C264" t="inlineStr">
        <is>
          <t>:50957-LCV:50123-LCV:</t>
        </is>
      </c>
      <c r="D264" t="inlineStr">
        <is>
          <t>PumpStand_CI</t>
        </is>
      </c>
      <c r="E264" s="4" t="inlineStr">
        <is>
          <t>F1</t>
        </is>
      </c>
      <c r="F264" s="80" t="n">
        <v>6</v>
      </c>
      <c r="G264" s="4" t="inlineStr">
        <is>
          <t>6" x 6"</t>
        </is>
      </c>
      <c r="H264" s="2" t="inlineStr">
        <is>
          <t>Coating_Scotchkote134_interior_exterior_IncludeImpeller</t>
        </is>
      </c>
      <c r="I264" t="inlineStr">
        <is>
          <t>RTF</t>
        </is>
      </c>
      <c r="J264" t="inlineStr">
        <is>
          <t>A100697</t>
        </is>
      </c>
      <c r="K264" t="n">
        <v>1373</v>
      </c>
      <c r="L264" t="inlineStr">
        <is>
          <t>Priced</t>
        </is>
      </c>
      <c r="M264" t="inlineStr">
        <is>
          <t>Price Adder for LCV F1 stand with 6" x 6"</t>
        </is>
      </c>
      <c r="P264" t="inlineStr">
        <is>
          <t>LT193</t>
        </is>
      </c>
      <c r="Q264" t="n">
        <v>42</v>
      </c>
      <c r="R264" t="n">
        <v>137</v>
      </c>
    </row>
    <row r="265">
      <c r="B265" t="inlineStr">
        <is>
          <t>Price_BOM_L_ElbowStand_267</t>
        </is>
      </c>
      <c r="C265" t="inlineStr">
        <is>
          <t>:50957-LCV:50123-LCV:</t>
        </is>
      </c>
      <c r="D265" t="inlineStr">
        <is>
          <t>PumpStand_CI</t>
        </is>
      </c>
      <c r="E265" s="4" t="inlineStr">
        <is>
          <t>F1</t>
        </is>
      </c>
      <c r="F265" s="80" t="inlineStr">
        <is>
          <t>6 LR</t>
        </is>
      </c>
      <c r="G265" s="4" t="inlineStr">
        <is>
          <t>6" x 6" LR</t>
        </is>
      </c>
      <c r="H265" s="2" t="inlineStr">
        <is>
          <t>Coating_Scotchkote134_interior_exterior_IncludeImpeller</t>
        </is>
      </c>
      <c r="I265" t="inlineStr">
        <is>
          <t>RTF</t>
        </is>
      </c>
      <c r="J265" t="inlineStr">
        <is>
          <t>A100698</t>
        </is>
      </c>
      <c r="K265" t="n">
        <v>1703</v>
      </c>
      <c r="L265" t="inlineStr">
        <is>
          <t>Priced</t>
        </is>
      </c>
      <c r="M265" t="inlineStr">
        <is>
          <t>Price Adder for LCV F1 stand with 6" x 6" LR</t>
        </is>
      </c>
      <c r="P265" t="inlineStr">
        <is>
          <t>LT193</t>
        </is>
      </c>
      <c r="Q265" t="n">
        <v>42</v>
      </c>
      <c r="R265" t="n">
        <v>150</v>
      </c>
    </row>
    <row r="266">
      <c r="B266" t="inlineStr">
        <is>
          <t>Price_BOM_L_ElbowStand_268</t>
        </is>
      </c>
      <c r="C266" t="inlineStr">
        <is>
          <t>:50957-LCV:50123-LCV:</t>
        </is>
      </c>
      <c r="D266" t="inlineStr">
        <is>
          <t>PumpStand_CI</t>
        </is>
      </c>
      <c r="E266" s="4" t="inlineStr">
        <is>
          <t>F1</t>
        </is>
      </c>
      <c r="F266" s="80" t="n">
        <v>8</v>
      </c>
      <c r="G266" s="4" t="inlineStr">
        <is>
          <t>8" x 6"</t>
        </is>
      </c>
      <c r="H266" s="2" t="inlineStr">
        <is>
          <t>Coating_Scotchkote134_interior_exterior_IncludeImpeller</t>
        </is>
      </c>
      <c r="I266" t="inlineStr">
        <is>
          <t>RTF</t>
        </is>
      </c>
      <c r="J266" t="inlineStr">
        <is>
          <t>A100701</t>
        </is>
      </c>
      <c r="K266" t="n">
        <v>2078</v>
      </c>
      <c r="L266" t="inlineStr">
        <is>
          <t>Priced</t>
        </is>
      </c>
      <c r="M266" t="inlineStr">
        <is>
          <t>Price Adder for LCV F1 stand with 8" x 6"</t>
        </is>
      </c>
      <c r="P266" t="inlineStr">
        <is>
          <t>LT193</t>
        </is>
      </c>
      <c r="Q266" t="n">
        <v>42</v>
      </c>
      <c r="R266" t="n">
        <v>166</v>
      </c>
    </row>
    <row r="267">
      <c r="B267" t="inlineStr">
        <is>
          <t>Price_BOM_L_ElbowStand_269</t>
        </is>
      </c>
      <c r="C267" t="inlineStr">
        <is>
          <t>:50957-LCV:50123-LCV:50157-LCV:</t>
        </is>
      </c>
      <c r="D267" t="inlineStr">
        <is>
          <t>PumpStand_Steel_F2</t>
        </is>
      </c>
      <c r="E267" s="4" t="inlineStr">
        <is>
          <t>F2</t>
        </is>
      </c>
      <c r="F267" s="80" t="n">
        <v>6</v>
      </c>
      <c r="G267" s="4" t="inlineStr">
        <is>
          <t>6" x 6"</t>
        </is>
      </c>
      <c r="H267" s="2" t="inlineStr">
        <is>
          <t>Coating_Scotchkote134_interior_exterior_IncludeImpeller</t>
        </is>
      </c>
      <c r="I267" t="inlineStr">
        <is>
          <t>RTF</t>
        </is>
      </c>
      <c r="J267" t="inlineStr">
        <is>
          <t>A100707</t>
        </is>
      </c>
      <c r="K267" t="n">
        <v>2598</v>
      </c>
      <c r="L267" t="inlineStr">
        <is>
          <t>Priced</t>
        </is>
      </c>
      <c r="M267" t="inlineStr">
        <is>
          <t>Price Adder for LCV F2 stand with 6" x 6"</t>
        </is>
      </c>
      <c r="P267" t="inlineStr">
        <is>
          <t>LT192</t>
        </is>
      </c>
      <c r="Q267" t="n">
        <v>14</v>
      </c>
      <c r="R267" t="n">
        <v>200</v>
      </c>
    </row>
    <row r="268">
      <c r="B268" t="inlineStr">
        <is>
          <t>Price_BOM_L_ElbowStand_270</t>
        </is>
      </c>
      <c r="C268" t="inlineStr">
        <is>
          <t>:50957-LCV:50123-LCV:50157-LCV:</t>
        </is>
      </c>
      <c r="D268" t="inlineStr">
        <is>
          <t>PumpStand_Steel_F2</t>
        </is>
      </c>
      <c r="E268" s="4" t="inlineStr">
        <is>
          <t>F2</t>
        </is>
      </c>
      <c r="F268" s="80" t="inlineStr">
        <is>
          <t>6 LR</t>
        </is>
      </c>
      <c r="G268" s="4" t="inlineStr">
        <is>
          <t>6" x 6" LR</t>
        </is>
      </c>
      <c r="H268" s="2" t="inlineStr">
        <is>
          <t>Coating_Scotchkote134_interior_exterior_IncludeImpeller</t>
        </is>
      </c>
      <c r="I268" t="inlineStr">
        <is>
          <t>RTF</t>
        </is>
      </c>
      <c r="J268" t="inlineStr">
        <is>
          <t>A100708</t>
        </is>
      </c>
      <c r="K268" t="n">
        <v>2928</v>
      </c>
      <c r="L268" t="inlineStr">
        <is>
          <t>Priced</t>
        </is>
      </c>
      <c r="M268" t="inlineStr">
        <is>
          <t>Price Adder for LCV F2 stand with 6" x 6" LR</t>
        </is>
      </c>
      <c r="P268" t="inlineStr">
        <is>
          <t>LT193</t>
        </is>
      </c>
      <c r="Q268" t="n">
        <v>42</v>
      </c>
      <c r="R268" t="n">
        <v>213</v>
      </c>
    </row>
    <row r="269">
      <c r="B269" t="inlineStr">
        <is>
          <t>Price_BOM_L_ElbowStand_271</t>
        </is>
      </c>
      <c r="C269" t="inlineStr">
        <is>
          <t>:50957-LCV:50123-LCV:50157-LCV:</t>
        </is>
      </c>
      <c r="D269" t="inlineStr">
        <is>
          <t>PumpStand_Steel_F2</t>
        </is>
      </c>
      <c r="E269" s="4" t="inlineStr">
        <is>
          <t>F2</t>
        </is>
      </c>
      <c r="F269" s="80" t="n">
        <v>8</v>
      </c>
      <c r="G269" s="4" t="inlineStr">
        <is>
          <t>8" x 6"</t>
        </is>
      </c>
      <c r="H269" s="2" t="inlineStr">
        <is>
          <t>Coating_Scotchkote134_interior_exterior_IncludeImpeller</t>
        </is>
      </c>
      <c r="I269" t="inlineStr">
        <is>
          <t>RTF</t>
        </is>
      </c>
      <c r="J269" t="inlineStr">
        <is>
          <t>A100709</t>
        </is>
      </c>
      <c r="K269" t="n">
        <v>3303</v>
      </c>
      <c r="L269" t="inlineStr">
        <is>
          <t>Priced</t>
        </is>
      </c>
      <c r="M269" t="inlineStr">
        <is>
          <t>Price Adder for LCV F2 stand with 8" x 6"</t>
        </is>
      </c>
      <c r="P269" t="inlineStr">
        <is>
          <t>LT193</t>
        </is>
      </c>
      <c r="Q269" t="n">
        <v>42</v>
      </c>
      <c r="R269" t="n">
        <v>229</v>
      </c>
    </row>
    <row r="270">
      <c r="B270" t="inlineStr">
        <is>
          <t>Price_BOM_L_ElbowStand_272</t>
        </is>
      </c>
      <c r="C270" t="inlineStr">
        <is>
          <t>:50957-LCV:50123-LCV:50157-LCV:</t>
        </is>
      </c>
      <c r="D270" t="inlineStr">
        <is>
          <t>PumpStand_Steel_F2</t>
        </is>
      </c>
      <c r="E270" s="4" t="inlineStr">
        <is>
          <t>F2</t>
        </is>
      </c>
      <c r="F270" s="80" t="inlineStr">
        <is>
          <t>8 LR</t>
        </is>
      </c>
      <c r="G270" s="4" t="inlineStr">
        <is>
          <t>8" x 6" LR</t>
        </is>
      </c>
      <c r="H270" s="2" t="inlineStr">
        <is>
          <t>Coating_Scotchkote134_interior_exterior_IncludeImpeller</t>
        </is>
      </c>
      <c r="I270" t="inlineStr">
        <is>
          <t>RTF</t>
        </is>
      </c>
      <c r="J270" t="inlineStr">
        <is>
          <t>A100710</t>
        </is>
      </c>
      <c r="K270" t="n">
        <v>4024</v>
      </c>
      <c r="L270" t="inlineStr">
        <is>
          <t>Priced</t>
        </is>
      </c>
      <c r="M270" t="inlineStr">
        <is>
          <t>Price Adder for LCV F2 stand with 8" x 6" LR</t>
        </is>
      </c>
      <c r="P270" t="inlineStr">
        <is>
          <t>LT194</t>
        </is>
      </c>
      <c r="Q270" t="n">
        <v>84</v>
      </c>
      <c r="R270" t="n">
        <v>269</v>
      </c>
    </row>
    <row r="271">
      <c r="B271" t="inlineStr">
        <is>
          <t>Price_BOM_L_ElbowStand_273</t>
        </is>
      </c>
      <c r="C271" t="inlineStr">
        <is>
          <t>:50957-LCV:50123-LCV:50157-LCV:</t>
        </is>
      </c>
      <c r="D271" t="inlineStr">
        <is>
          <t>PumpStand_Steel_F3</t>
        </is>
      </c>
      <c r="E271" s="4" t="inlineStr">
        <is>
          <t>F3</t>
        </is>
      </c>
      <c r="F271" s="80" t="n">
        <v>10</v>
      </c>
      <c r="G271" s="4" t="inlineStr">
        <is>
          <t>10" x 6"</t>
        </is>
      </c>
      <c r="H271" s="2" t="inlineStr">
        <is>
          <t>Coating_Scotchkote134_interior_exterior_IncludeImpeller</t>
        </is>
      </c>
      <c r="I271" t="inlineStr">
        <is>
          <t>RTF</t>
        </is>
      </c>
      <c r="J271" t="inlineStr">
        <is>
          <t>A100716</t>
        </is>
      </c>
      <c r="K271" t="n">
        <v>5361</v>
      </c>
      <c r="L271" t="inlineStr">
        <is>
          <t>Priced</t>
        </is>
      </c>
      <c r="M271" t="inlineStr">
        <is>
          <t>Price Adder for LCV F3 stand with 10" x 6"</t>
        </is>
      </c>
      <c r="P271" t="inlineStr">
        <is>
          <t>LT193</t>
        </is>
      </c>
      <c r="Q271" t="n">
        <v>42</v>
      </c>
      <c r="R271" t="n">
        <v>293</v>
      </c>
    </row>
    <row r="272">
      <c r="B272" t="inlineStr">
        <is>
          <t>Price_BOM_L_ElbowStand_274</t>
        </is>
      </c>
      <c r="C272" t="inlineStr">
        <is>
          <t>:50957-LCV:50123-LCV:50157-LCV:</t>
        </is>
      </c>
      <c r="D272" t="inlineStr">
        <is>
          <t>PumpStand_Steel_F3</t>
        </is>
      </c>
      <c r="E272" s="4" t="inlineStr">
        <is>
          <t>F3</t>
        </is>
      </c>
      <c r="F272" s="80" t="n">
        <v>12</v>
      </c>
      <c r="G272" s="4" t="inlineStr">
        <is>
          <t>12" x 6"</t>
        </is>
      </c>
      <c r="H272" s="2" t="inlineStr">
        <is>
          <t>Coating_Scotchkote134_interior_exterior_IncludeImpeller</t>
        </is>
      </c>
      <c r="I272" t="inlineStr">
        <is>
          <t>RTF</t>
        </is>
      </c>
      <c r="J272" t="inlineStr">
        <is>
          <t>A100719</t>
        </is>
      </c>
      <c r="K272" t="n">
        <v>7532</v>
      </c>
      <c r="L272" t="inlineStr">
        <is>
          <t>Priced</t>
        </is>
      </c>
      <c r="M272" t="inlineStr">
        <is>
          <t>Price Adder for LCV F3 stand with 12" x 6"</t>
        </is>
      </c>
      <c r="P272" t="inlineStr">
        <is>
          <t>LT193</t>
        </is>
      </c>
      <c r="Q272" t="n">
        <v>42</v>
      </c>
      <c r="R272" t="n">
        <v>338</v>
      </c>
    </row>
    <row r="273">
      <c r="B273" t="inlineStr">
        <is>
          <t>Price_BOM_L_ElbowStand_275</t>
        </is>
      </c>
      <c r="C273" t="inlineStr">
        <is>
          <t>:50957-LCV:50123-LCV:50157-LCV:</t>
        </is>
      </c>
      <c r="D273" t="inlineStr">
        <is>
          <t>PumpStand_Steel_F3</t>
        </is>
      </c>
      <c r="E273" s="4" t="inlineStr">
        <is>
          <t>F3</t>
        </is>
      </c>
      <c r="F273" s="80" t="inlineStr">
        <is>
          <t>8 LR</t>
        </is>
      </c>
      <c r="G273" s="4" t="inlineStr">
        <is>
          <t>8" x 6" LR</t>
        </is>
      </c>
      <c r="H273" s="2" t="inlineStr">
        <is>
          <t>Coating_Scotchkote134_interior_exterior_IncludeImpeller</t>
        </is>
      </c>
      <c r="I273" t="inlineStr">
        <is>
          <t>RTF</t>
        </is>
      </c>
      <c r="J273" t="inlineStr">
        <is>
          <t>A100722</t>
        </is>
      </c>
      <c r="K273" t="n">
        <v>4819</v>
      </c>
      <c r="L273" t="inlineStr">
        <is>
          <t>Priced</t>
        </is>
      </c>
      <c r="M273" t="inlineStr">
        <is>
          <t>Price Adder for LCV F3 stand with 8" x 6" LR</t>
        </is>
      </c>
      <c r="P273" t="inlineStr">
        <is>
          <t>LT194</t>
        </is>
      </c>
      <c r="Q273" t="n">
        <v>84</v>
      </c>
      <c r="R273" t="n">
        <v>289</v>
      </c>
    </row>
    <row r="274">
      <c r="B274" t="inlineStr">
        <is>
          <t>Price_BOM_L_ElbowStand_276</t>
        </is>
      </c>
      <c r="C274" t="inlineStr">
        <is>
          <t>:60951-LCV:60123-LCV:60157-LCV:</t>
        </is>
      </c>
      <c r="D274" t="inlineStr">
        <is>
          <t>PumpStand_Steel_F2</t>
        </is>
      </c>
      <c r="E274" s="4" t="inlineStr">
        <is>
          <t>F2</t>
        </is>
      </c>
      <c r="F274" s="80" t="inlineStr">
        <is>
          <t>none</t>
        </is>
      </c>
      <c r="G274" s="4" t="inlineStr">
        <is>
          <t>none</t>
        </is>
      </c>
      <c r="H274" s="2" t="inlineStr">
        <is>
          <t>Coating_Scotchkote134_interior_exterior_IncludeImpeller</t>
        </is>
      </c>
      <c r="I274" t="inlineStr">
        <is>
          <t>RTF</t>
        </is>
      </c>
      <c r="J274" t="inlineStr">
        <is>
          <t>A100713</t>
        </is>
      </c>
      <c r="K274" t="n">
        <v>2275</v>
      </c>
      <c r="L274" t="inlineStr">
        <is>
          <t>Priced</t>
        </is>
      </c>
      <c r="M274" t="inlineStr">
        <is>
          <t>Price Adder for LCV F2 stand with no elbow</t>
        </is>
      </c>
      <c r="P274" t="inlineStr">
        <is>
          <t>LT193</t>
        </is>
      </c>
      <c r="Q274" t="n">
        <v>42</v>
      </c>
      <c r="R274" t="n">
        <v>125</v>
      </c>
    </row>
    <row r="275">
      <c r="B275" t="inlineStr">
        <is>
          <t>Price_BOM_L_ElbowStand_277</t>
        </is>
      </c>
      <c r="C275" t="inlineStr">
        <is>
          <t>:60951-LCV:60123-LCV:60157-LCV:</t>
        </is>
      </c>
      <c r="D275" t="inlineStr">
        <is>
          <t>PumpStand_Steel_F2</t>
        </is>
      </c>
      <c r="E275" s="4" t="inlineStr">
        <is>
          <t>F2</t>
        </is>
      </c>
      <c r="F275" s="80" t="n">
        <v>8</v>
      </c>
      <c r="G275" s="4" t="inlineStr">
        <is>
          <t>8" x 8"</t>
        </is>
      </c>
      <c r="H275" s="2" t="inlineStr">
        <is>
          <t>Coating_Scotchkote134_interior_exterior_IncludeImpeller</t>
        </is>
      </c>
      <c r="I275" t="inlineStr">
        <is>
          <t>RTF</t>
        </is>
      </c>
      <c r="J275" t="inlineStr">
        <is>
          <t>A100711</t>
        </is>
      </c>
      <c r="K275" t="n">
        <v>2772</v>
      </c>
      <c r="L275" t="inlineStr">
        <is>
          <t>Priced</t>
        </is>
      </c>
      <c r="M275" t="inlineStr">
        <is>
          <t>Price Adder for LCV F2 stand with 8" x 8"</t>
        </is>
      </c>
      <c r="P275" t="inlineStr">
        <is>
          <t>LT192</t>
        </is>
      </c>
      <c r="Q275" t="n">
        <v>14</v>
      </c>
      <c r="R275" t="n">
        <v>243</v>
      </c>
    </row>
    <row r="276">
      <c r="B276" t="inlineStr">
        <is>
          <t>Price_BOM_L_ElbowStand_278</t>
        </is>
      </c>
      <c r="C276" t="inlineStr">
        <is>
          <t>:60951-LCV:60123-LCV:60157-LCV:</t>
        </is>
      </c>
      <c r="D276" t="inlineStr">
        <is>
          <t>PumpStand_Steel_F2</t>
        </is>
      </c>
      <c r="E276" s="4" t="inlineStr">
        <is>
          <t>F2</t>
        </is>
      </c>
      <c r="F276" s="80" t="inlineStr">
        <is>
          <t>8 LR</t>
        </is>
      </c>
      <c r="G276" s="4" t="inlineStr">
        <is>
          <t>8" x 8" LR</t>
        </is>
      </c>
      <c r="H276" s="2" t="inlineStr">
        <is>
          <t>Coating_Scotchkote134_interior_exterior_IncludeImpeller</t>
        </is>
      </c>
      <c r="I276" t="inlineStr">
        <is>
          <t>RTF</t>
        </is>
      </c>
      <c r="J276" t="inlineStr">
        <is>
          <t>A100712</t>
        </is>
      </c>
      <c r="K276" t="n">
        <v>3157</v>
      </c>
      <c r="L276" t="inlineStr">
        <is>
          <t>Priced</t>
        </is>
      </c>
      <c r="M276" t="inlineStr">
        <is>
          <t>Price Adder for LCV F2 stand with 8" x 8" LR</t>
        </is>
      </c>
      <c r="P276" t="inlineStr">
        <is>
          <t>LT194</t>
        </is>
      </c>
      <c r="Q276" t="n">
        <v>84</v>
      </c>
      <c r="R276" t="n">
        <v>279</v>
      </c>
    </row>
    <row r="277">
      <c r="B277" t="inlineStr">
        <is>
          <t>Price_BOM_L_ElbowStand_279</t>
        </is>
      </c>
      <c r="C277" t="inlineStr">
        <is>
          <t>:60951-LCV:60123-LCV:60157-LCV:</t>
        </is>
      </c>
      <c r="D277" t="inlineStr">
        <is>
          <t>PumpStand_Steel_F2</t>
        </is>
      </c>
      <c r="E277" s="4" t="inlineStr">
        <is>
          <t>F2</t>
        </is>
      </c>
      <c r="F277" s="80" t="inlineStr">
        <is>
          <t>10 LR</t>
        </is>
      </c>
      <c r="G277" s="4" t="inlineStr">
        <is>
          <t>10" x 8" LR</t>
        </is>
      </c>
      <c r="H277" s="2" t="inlineStr">
        <is>
          <t>Coating_Scotchkote134_interior_exterior_IncludeImpeller</t>
        </is>
      </c>
      <c r="I277" t="inlineStr">
        <is>
          <t>RTF</t>
        </is>
      </c>
      <c r="J277" t="inlineStr">
        <is>
          <t>A100704</t>
        </is>
      </c>
      <c r="K277" t="n">
        <v>5381</v>
      </c>
      <c r="L277" t="inlineStr">
        <is>
          <t>Priced</t>
        </is>
      </c>
      <c r="M277" t="inlineStr">
        <is>
          <t>Price Adder for LCV F2 stand with 10" x 8" LR</t>
        </is>
      </c>
      <c r="P277" t="inlineStr">
        <is>
          <t>LT194</t>
        </is>
      </c>
      <c r="Q277" t="n">
        <v>84</v>
      </c>
      <c r="R277" t="n">
        <v>358</v>
      </c>
    </row>
    <row r="278">
      <c r="B278" t="inlineStr">
        <is>
          <t>Price_BOM_L_ElbowStand_280</t>
        </is>
      </c>
      <c r="C278" t="inlineStr">
        <is>
          <t>:60951-LCV:60123-LCV:60157-LCV:</t>
        </is>
      </c>
      <c r="D278" t="inlineStr">
        <is>
          <t>PumpStand_Steel_F3</t>
        </is>
      </c>
      <c r="E278" s="4" t="inlineStr">
        <is>
          <t>F3</t>
        </is>
      </c>
      <c r="F278" s="80" t="inlineStr">
        <is>
          <t>10 LR</t>
        </is>
      </c>
      <c r="G278" s="4" t="inlineStr">
        <is>
          <t>10" x 8" LR</t>
        </is>
      </c>
      <c r="H278" s="2" t="inlineStr">
        <is>
          <t>Coating_Scotchkote134_interior_exterior_IncludeImpeller</t>
        </is>
      </c>
      <c r="I278" t="inlineStr">
        <is>
          <t>RTF</t>
        </is>
      </c>
      <c r="J278" t="inlineStr">
        <is>
          <t>A100717</t>
        </is>
      </c>
      <c r="K278" t="n">
        <v>6176</v>
      </c>
      <c r="L278" t="inlineStr">
        <is>
          <t>Priced</t>
        </is>
      </c>
      <c r="M278" t="inlineStr">
        <is>
          <t>Price Adder for LCV F3 stand with 10" x 8" LR</t>
        </is>
      </c>
      <c r="P278" t="inlineStr">
        <is>
          <t>LT194</t>
        </is>
      </c>
      <c r="Q278" t="n">
        <v>84</v>
      </c>
      <c r="R278" t="n">
        <v>378</v>
      </c>
    </row>
    <row r="279">
      <c r="B279" t="inlineStr">
        <is>
          <t>Price_BOM_L_ElbowStand_281</t>
        </is>
      </c>
      <c r="C279" t="inlineStr">
        <is>
          <t>:80123-LCV:</t>
        </is>
      </c>
      <c r="D279" t="inlineStr">
        <is>
          <t>PumpStand_Steel_F3</t>
        </is>
      </c>
      <c r="E279" s="4" t="inlineStr">
        <is>
          <t>F3</t>
        </is>
      </c>
      <c r="F279" s="80" t="inlineStr">
        <is>
          <t>none</t>
        </is>
      </c>
      <c r="G279" s="4" t="inlineStr">
        <is>
          <t>none</t>
        </is>
      </c>
      <c r="H279" s="2" t="inlineStr">
        <is>
          <t>Coating_Scotchkote134_interior_exterior_IncludeImpeller</t>
        </is>
      </c>
      <c r="I279" t="inlineStr">
        <is>
          <t>RTF</t>
        </is>
      </c>
      <c r="J279" t="inlineStr">
        <is>
          <t>A100723</t>
        </is>
      </c>
      <c r="K279" t="n">
        <v>3070</v>
      </c>
      <c r="L279" t="inlineStr">
        <is>
          <t>Priced</t>
        </is>
      </c>
      <c r="M279" t="inlineStr">
        <is>
          <t>Price Adder for LCV F3 stand with no elbow</t>
        </is>
      </c>
      <c r="P279" t="inlineStr">
        <is>
          <t>LT193</t>
        </is>
      </c>
      <c r="Q279" t="n">
        <v>42</v>
      </c>
      <c r="R279" t="n">
        <v>145</v>
      </c>
    </row>
    <row r="280">
      <c r="B280" t="inlineStr">
        <is>
          <t>Price_BOM_L_ElbowStand_282</t>
        </is>
      </c>
      <c r="C280" t="inlineStr">
        <is>
          <t>:80123-LCV:</t>
        </is>
      </c>
      <c r="D280" t="inlineStr">
        <is>
          <t>PumpStand_Steel_F3</t>
        </is>
      </c>
      <c r="E280" s="4" t="inlineStr">
        <is>
          <t>F3</t>
        </is>
      </c>
      <c r="F280" s="80" t="inlineStr">
        <is>
          <t>10 LR</t>
        </is>
      </c>
      <c r="G280" s="4" t="inlineStr">
        <is>
          <t>10" x 10" LR</t>
        </is>
      </c>
      <c r="H280" s="2" t="inlineStr">
        <is>
          <t>Coating_Scotchkote134_interior_exterior_IncludeImpeller</t>
        </is>
      </c>
      <c r="I280" t="inlineStr">
        <is>
          <t>RTF</t>
        </is>
      </c>
      <c r="J280" t="inlineStr">
        <is>
          <t>A100715</t>
        </is>
      </c>
      <c r="K280" t="n">
        <v>4114</v>
      </c>
      <c r="L280" t="inlineStr">
        <is>
          <t>Priced</t>
        </is>
      </c>
      <c r="M280" t="inlineStr">
        <is>
          <t>Price Adder for LCV F3 stand with 10" x 10" LR</t>
        </is>
      </c>
      <c r="P280" t="inlineStr">
        <is>
          <t>LT194</t>
        </is>
      </c>
      <c r="Q280" t="n">
        <v>84</v>
      </c>
      <c r="R280" t="n">
        <v>390</v>
      </c>
    </row>
    <row r="281">
      <c r="B281" t="inlineStr">
        <is>
          <t>Price_BOM_L_ElbowStand_283</t>
        </is>
      </c>
      <c r="C281" t="inlineStr">
        <is>
          <t>:80123-LCV:</t>
        </is>
      </c>
      <c r="D281" t="inlineStr">
        <is>
          <t>PumpStand_Steel_F3</t>
        </is>
      </c>
      <c r="E281" s="4" t="inlineStr">
        <is>
          <t>F3</t>
        </is>
      </c>
      <c r="F281" s="80" t="inlineStr">
        <is>
          <t>12 LR</t>
        </is>
      </c>
      <c r="G281" s="4" t="inlineStr">
        <is>
          <t>12" x 10" LR</t>
        </is>
      </c>
      <c r="H281" s="2" t="inlineStr">
        <is>
          <t>Coating_Scotchkote134_interior_exterior_IncludeImpeller</t>
        </is>
      </c>
      <c r="I281" t="inlineStr">
        <is>
          <t>RTF</t>
        </is>
      </c>
      <c r="J281" t="inlineStr">
        <is>
          <t>A100718</t>
        </is>
      </c>
      <c r="K281" t="n">
        <v>7261</v>
      </c>
      <c r="L281" t="inlineStr">
        <is>
          <t>Priced</t>
        </is>
      </c>
      <c r="M281" t="inlineStr">
        <is>
          <t>Price Adder for LCV F3 stand with 12" x 10" LR</t>
        </is>
      </c>
      <c r="P281" t="inlineStr">
        <is>
          <t>LT194</t>
        </is>
      </c>
      <c r="Q281" t="n">
        <v>84</v>
      </c>
      <c r="R281" t="n">
        <v>517</v>
      </c>
    </row>
    <row r="282">
      <c r="B282" t="inlineStr">
        <is>
          <t>Price_BOM_L_ElbowStand_284</t>
        </is>
      </c>
      <c r="C282" t="inlineStr">
        <is>
          <t>:80155-LCV:</t>
        </is>
      </c>
      <c r="D282" t="inlineStr">
        <is>
          <t>PumpStand_Steel_F3</t>
        </is>
      </c>
      <c r="E282" s="4" t="inlineStr">
        <is>
          <t>F3</t>
        </is>
      </c>
      <c r="F282" s="80" t="inlineStr">
        <is>
          <t>none</t>
        </is>
      </c>
      <c r="G282" s="4" t="inlineStr">
        <is>
          <t>none</t>
        </is>
      </c>
      <c r="H282" s="2" t="inlineStr">
        <is>
          <t>Coating_Scotchkote134_interior_exterior_IncludeImpeller</t>
        </is>
      </c>
      <c r="I282" t="inlineStr">
        <is>
          <t>RTF</t>
        </is>
      </c>
      <c r="J282" t="inlineStr">
        <is>
          <t>A100723</t>
        </is>
      </c>
      <c r="K282" t="n">
        <v>3070</v>
      </c>
      <c r="L282" t="inlineStr">
        <is>
          <t>Priced</t>
        </is>
      </c>
      <c r="M282" t="inlineStr">
        <is>
          <t>Price Adder for LCV F3 stand with no elbow</t>
        </is>
      </c>
      <c r="P282" t="inlineStr">
        <is>
          <t>LT193</t>
        </is>
      </c>
      <c r="Q282" t="n">
        <v>42</v>
      </c>
      <c r="R282" t="n">
        <v>145</v>
      </c>
    </row>
    <row r="283">
      <c r="B283" t="inlineStr">
        <is>
          <t>Price_BOM_L_ElbowStand_285</t>
        </is>
      </c>
      <c r="C283" t="inlineStr">
        <is>
          <t>:80155-LCV:</t>
        </is>
      </c>
      <c r="D283" t="inlineStr">
        <is>
          <t>PumpStand_Steel_F3</t>
        </is>
      </c>
      <c r="E283" s="4" t="inlineStr">
        <is>
          <t>F3</t>
        </is>
      </c>
      <c r="F283" s="80" t="inlineStr">
        <is>
          <t>10 LR</t>
        </is>
      </c>
      <c r="G283" s="4" t="inlineStr">
        <is>
          <t>10" x 10" LR</t>
        </is>
      </c>
      <c r="H283" s="2" t="inlineStr">
        <is>
          <t>Coating_Scotchkote134_interior_exterior_IncludeImpeller</t>
        </is>
      </c>
      <c r="I283" t="inlineStr">
        <is>
          <t>RTF</t>
        </is>
      </c>
      <c r="J283" t="inlineStr">
        <is>
          <t>A100715</t>
        </is>
      </c>
      <c r="K283" t="n">
        <v>4114</v>
      </c>
      <c r="L283" t="inlineStr">
        <is>
          <t>Priced</t>
        </is>
      </c>
      <c r="M283" t="inlineStr">
        <is>
          <t>Price Adder for LCV F3 stand with 10" x 10" LR</t>
        </is>
      </c>
      <c r="P283" t="inlineStr">
        <is>
          <t>LT194</t>
        </is>
      </c>
      <c r="Q283" t="n">
        <v>84</v>
      </c>
      <c r="R283" t="n">
        <v>390</v>
      </c>
    </row>
    <row r="284">
      <c r="B284" t="inlineStr">
        <is>
          <t>Price_BOM_L_ElbowStand_286</t>
        </is>
      </c>
      <c r="C284" t="inlineStr">
        <is>
          <t>:80155-LCV:</t>
        </is>
      </c>
      <c r="D284" t="inlineStr">
        <is>
          <t>PumpStand_Steel_F3</t>
        </is>
      </c>
      <c r="E284" s="4" t="inlineStr">
        <is>
          <t>F3</t>
        </is>
      </c>
      <c r="F284" s="80" t="inlineStr">
        <is>
          <t>12 LR</t>
        </is>
      </c>
      <c r="G284" s="4" t="inlineStr">
        <is>
          <t>12" x 10" LR</t>
        </is>
      </c>
      <c r="H284" s="2" t="inlineStr">
        <is>
          <t>Coating_Scotchkote134_interior_exterior_IncludeImpeller</t>
        </is>
      </c>
      <c r="I284" t="inlineStr">
        <is>
          <t>RTF</t>
        </is>
      </c>
      <c r="J284" t="inlineStr">
        <is>
          <t>A100718</t>
        </is>
      </c>
      <c r="K284" t="n">
        <v>7261</v>
      </c>
      <c r="L284" t="inlineStr">
        <is>
          <t>Priced</t>
        </is>
      </c>
      <c r="M284" t="inlineStr">
        <is>
          <t>Price Adder for LCV F3 stand with 12" x 10" LR</t>
        </is>
      </c>
      <c r="P284" t="inlineStr">
        <is>
          <t>LT194</t>
        </is>
      </c>
      <c r="Q284" t="n">
        <v>84</v>
      </c>
      <c r="R284" t="n">
        <v>517</v>
      </c>
    </row>
    <row r="285">
      <c r="B285" t="inlineStr">
        <is>
          <t>Price_BOM_L_ElbowStand_287</t>
        </is>
      </c>
      <c r="C285" t="inlineStr">
        <is>
          <t>:80123-LCV:</t>
        </is>
      </c>
      <c r="D285" t="inlineStr">
        <is>
          <t>PumpStand_Steel_F3</t>
        </is>
      </c>
      <c r="E285" s="4" t="inlineStr">
        <is>
          <t>F3</t>
        </is>
      </c>
      <c r="F285" s="80" t="n">
        <v>10</v>
      </c>
      <c r="G285" s="4" t="inlineStr">
        <is>
          <t>10" x 10"</t>
        </is>
      </c>
      <c r="H285" s="2" t="inlineStr">
        <is>
          <t>Coating_Scotchkote134_interior_exterior_IncludeImpeller</t>
        </is>
      </c>
      <c r="I285" t="inlineStr">
        <is>
          <t>RTF</t>
        </is>
      </c>
      <c r="J285" t="inlineStr">
        <is>
          <t>A100714</t>
        </is>
      </c>
      <c r="K285" t="n">
        <v>4520</v>
      </c>
      <c r="L285" t="inlineStr">
        <is>
          <t>Priced</t>
        </is>
      </c>
      <c r="M285" t="inlineStr">
        <is>
          <t>Price Adder for LCV F3 stand with 10" x 10"</t>
        </is>
      </c>
      <c r="P285" t="inlineStr">
        <is>
          <t>LT192</t>
        </is>
      </c>
      <c r="Q285" t="n">
        <v>14</v>
      </c>
      <c r="R285" t="n">
        <v>341</v>
      </c>
    </row>
    <row r="286">
      <c r="B286" t="inlineStr">
        <is>
          <t>Price_BOM_L_ElbowStand_288</t>
        </is>
      </c>
      <c r="C286" t="inlineStr">
        <is>
          <t>:80123-LCV:</t>
        </is>
      </c>
      <c r="D286" t="inlineStr">
        <is>
          <t>PumpStand_Steel_F2</t>
        </is>
      </c>
      <c r="E286" s="4" t="inlineStr">
        <is>
          <t>F2</t>
        </is>
      </c>
      <c r="F286" s="80" t="inlineStr">
        <is>
          <t>10 LR</t>
        </is>
      </c>
      <c r="G286" s="4" t="inlineStr">
        <is>
          <t>10" x 10" LR</t>
        </is>
      </c>
      <c r="H286" s="2" t="inlineStr">
        <is>
          <t>Coating_Scotchkote134_interior_exterior_IncludeImpeller</t>
        </is>
      </c>
      <c r="I286" t="inlineStr">
        <is>
          <t>RTF</t>
        </is>
      </c>
      <c r="J286" t="inlineStr">
        <is>
          <t>A100703</t>
        </is>
      </c>
      <c r="K286" t="n">
        <v>3319</v>
      </c>
      <c r="L286" t="inlineStr">
        <is>
          <t>Priced</t>
        </is>
      </c>
      <c r="M286" t="inlineStr">
        <is>
          <t>Price Adder for LCV F2 stand with 10" x 10" LR</t>
        </is>
      </c>
      <c r="P286" t="inlineStr">
        <is>
          <t>LT194</t>
        </is>
      </c>
      <c r="Q286" t="n">
        <v>84</v>
      </c>
      <c r="R286" t="n">
        <v>370</v>
      </c>
    </row>
    <row r="287">
      <c r="B287" t="inlineStr">
        <is>
          <t>Price_BOM_L_ElbowStand_289</t>
        </is>
      </c>
      <c r="C287" t="inlineStr">
        <is>
          <t>:80155-LCV:</t>
        </is>
      </c>
      <c r="D287" t="inlineStr">
        <is>
          <t>PumpStand_Steel_F3</t>
        </is>
      </c>
      <c r="E287" s="4" t="inlineStr">
        <is>
          <t>F3</t>
        </is>
      </c>
      <c r="F287" s="80" t="n">
        <v>10</v>
      </c>
      <c r="G287" s="4" t="inlineStr">
        <is>
          <t>10" x 10"</t>
        </is>
      </c>
      <c r="H287" s="2" t="inlineStr">
        <is>
          <t>Coating_Scotchkote134_interior_exterior_IncludeImpeller</t>
        </is>
      </c>
      <c r="I287" t="inlineStr">
        <is>
          <t>RTF</t>
        </is>
      </c>
      <c r="J287" t="inlineStr">
        <is>
          <t>A100714</t>
        </is>
      </c>
      <c r="K287" t="n">
        <v>4520</v>
      </c>
      <c r="L287" t="inlineStr">
        <is>
          <t>Priced</t>
        </is>
      </c>
      <c r="M287" t="inlineStr">
        <is>
          <t>Price Adder for LCV F3 stand with 10" x 10"</t>
        </is>
      </c>
      <c r="P287" t="inlineStr">
        <is>
          <t>LT192</t>
        </is>
      </c>
      <c r="Q287" t="n">
        <v>14</v>
      </c>
      <c r="R287" t="n">
        <v>341</v>
      </c>
    </row>
    <row r="288">
      <c r="B288" t="inlineStr">
        <is>
          <t>Price_BOM_L_ElbowStand_290</t>
        </is>
      </c>
      <c r="C288" t="inlineStr">
        <is>
          <t>:80155-LCV:</t>
        </is>
      </c>
      <c r="D288" t="inlineStr">
        <is>
          <t>PumpStand_Steel_F2</t>
        </is>
      </c>
      <c r="E288" s="4" t="inlineStr">
        <is>
          <t>F2</t>
        </is>
      </c>
      <c r="F288" s="80" t="inlineStr">
        <is>
          <t>10 LR</t>
        </is>
      </c>
      <c r="G288" s="4" t="inlineStr">
        <is>
          <t>10" x 10" LR</t>
        </is>
      </c>
      <c r="H288" s="2" t="inlineStr">
        <is>
          <t>Coating_Scotchkote134_interior_exterior_IncludeImpeller</t>
        </is>
      </c>
      <c r="I288" t="inlineStr">
        <is>
          <t>RTF</t>
        </is>
      </c>
      <c r="J288" t="inlineStr">
        <is>
          <t>A100703</t>
        </is>
      </c>
      <c r="K288" t="n">
        <v>3319</v>
      </c>
      <c r="L288" t="inlineStr">
        <is>
          <t>Priced</t>
        </is>
      </c>
      <c r="M288" t="inlineStr">
        <is>
          <t>Price Adder for LCV F2 stand with 10" x 10" LR</t>
        </is>
      </c>
      <c r="P288" t="inlineStr">
        <is>
          <t>LT194</t>
        </is>
      </c>
      <c r="Q288" t="n">
        <v>84</v>
      </c>
      <c r="R288" t="n">
        <v>370</v>
      </c>
    </row>
    <row r="289">
      <c r="B289" t="inlineStr">
        <is>
          <t>Price_BOM_L_ElbowStand_291</t>
        </is>
      </c>
      <c r="C289" t="inlineStr">
        <is>
          <t>:10707-LCV:</t>
        </is>
      </c>
      <c r="D289" t="inlineStr">
        <is>
          <t>PumpStand_CI</t>
        </is>
      </c>
      <c r="E289" s="4" t="inlineStr">
        <is>
          <t>F1</t>
        </is>
      </c>
      <c r="F289" s="80" t="inlineStr">
        <is>
          <t>none</t>
        </is>
      </c>
      <c r="G289" t="inlineStr">
        <is>
          <t>none</t>
        </is>
      </c>
      <c r="H289" s="2" t="inlineStr">
        <is>
          <t>Coating_Scotchkote134_interior_IncludeImpeller</t>
        </is>
      </c>
      <c r="I289" t="inlineStr">
        <is>
          <t>RTF</t>
        </is>
      </c>
      <c r="J289" t="inlineStr">
        <is>
          <t>A100702</t>
        </is>
      </c>
      <c r="K289" t="n">
        <v>1050</v>
      </c>
      <c r="L289" t="inlineStr">
        <is>
          <t>Priced</t>
        </is>
      </c>
      <c r="M289" t="inlineStr">
        <is>
          <t>Price Adder for LCV F1 stand with no elbow</t>
        </is>
      </c>
      <c r="P289" t="inlineStr">
        <is>
          <t>LT193</t>
        </is>
      </c>
      <c r="Q289" t="n">
        <v>42</v>
      </c>
      <c r="R289" t="n">
        <v>62</v>
      </c>
    </row>
    <row r="290">
      <c r="B290" t="inlineStr">
        <is>
          <t>Price_BOM_L_ElbowStand_292</t>
        </is>
      </c>
      <c r="C290" t="inlineStr">
        <is>
          <t>:10707-LCV:</t>
        </is>
      </c>
      <c r="D290" t="inlineStr">
        <is>
          <t>PumpStand_CI</t>
        </is>
      </c>
      <c r="E290" s="4" t="inlineStr">
        <is>
          <t>F1</t>
        </is>
      </c>
      <c r="F290" s="80" t="inlineStr">
        <is>
          <t>2 LR</t>
        </is>
      </c>
      <c r="G290" s="4" t="inlineStr">
        <is>
          <t>2" x 2" LR</t>
        </is>
      </c>
      <c r="H290" s="2" t="inlineStr">
        <is>
          <t>Coating_Scotchkote134_interior_IncludeImpeller</t>
        </is>
      </c>
      <c r="I290" t="inlineStr">
        <is>
          <t>RTF</t>
        </is>
      </c>
      <c r="J290" t="inlineStr">
        <is>
          <t>A100678</t>
        </is>
      </c>
      <c r="K290" t="n">
        <v>1150</v>
      </c>
      <c r="L290" t="inlineStr">
        <is>
          <t>Priced</t>
        </is>
      </c>
      <c r="M290" t="inlineStr">
        <is>
          <t>Price Adder for LCV F1 stand with 2" x 2" LR</t>
        </is>
      </c>
      <c r="P290" t="inlineStr">
        <is>
          <t>LT193</t>
        </is>
      </c>
      <c r="Q290" t="n">
        <v>42</v>
      </c>
      <c r="R290" t="n">
        <v>78</v>
      </c>
    </row>
    <row r="291">
      <c r="B291" t="inlineStr">
        <is>
          <t>Price_BOM_L_ElbowStand_293</t>
        </is>
      </c>
      <c r="C291" t="inlineStr">
        <is>
          <t>:10707-LCV:</t>
        </is>
      </c>
      <c r="D291" t="inlineStr">
        <is>
          <t>PumpStand_CI</t>
        </is>
      </c>
      <c r="E291" s="4" t="inlineStr">
        <is>
          <t>F1</t>
        </is>
      </c>
      <c r="F291" s="80" t="n">
        <v>3</v>
      </c>
      <c r="G291" s="4" t="inlineStr">
        <is>
          <t>3" x 2"</t>
        </is>
      </c>
      <c r="H291" s="2" t="inlineStr">
        <is>
          <t>Coating_Scotchkote134_interior_IncludeImpeller</t>
        </is>
      </c>
      <c r="I291" t="inlineStr">
        <is>
          <t>RTF</t>
        </is>
      </c>
      <c r="J291" t="inlineStr">
        <is>
          <t>A100680</t>
        </is>
      </c>
      <c r="K291" t="n">
        <v>1519</v>
      </c>
      <c r="L291" t="inlineStr">
        <is>
          <t>Priced</t>
        </is>
      </c>
      <c r="M291" t="inlineStr">
        <is>
          <t>Price Adder for LCV F1 stand with 3" x 2"</t>
        </is>
      </c>
      <c r="P291" t="inlineStr">
        <is>
          <t>LT193</t>
        </is>
      </c>
      <c r="Q291" t="n">
        <v>42</v>
      </c>
      <c r="R291" t="n">
        <v>82</v>
      </c>
    </row>
    <row r="292">
      <c r="B292" t="inlineStr">
        <is>
          <t>Price_BOM_L_ElbowStand_294</t>
        </is>
      </c>
      <c r="C292" t="inlineStr">
        <is>
          <t>:12501-LCV:12507-LCV:12709-LCV:</t>
        </is>
      </c>
      <c r="D292" t="inlineStr">
        <is>
          <t>PumpStand_CI</t>
        </is>
      </c>
      <c r="E292" s="4" t="inlineStr">
        <is>
          <t>F1</t>
        </is>
      </c>
      <c r="F292" s="80" t="inlineStr">
        <is>
          <t>none</t>
        </is>
      </c>
      <c r="G292" t="inlineStr">
        <is>
          <t>none</t>
        </is>
      </c>
      <c r="H292" s="2" t="inlineStr">
        <is>
          <t>Coating_Scotchkote134_interior_IncludeImpeller</t>
        </is>
      </c>
      <c r="I292" t="inlineStr">
        <is>
          <t>RTF</t>
        </is>
      </c>
      <c r="J292" t="inlineStr">
        <is>
          <t>A100702</t>
        </is>
      </c>
      <c r="K292" t="n">
        <v>1050</v>
      </c>
      <c r="L292" t="inlineStr">
        <is>
          <t>Priced</t>
        </is>
      </c>
      <c r="M292" t="inlineStr">
        <is>
          <t>Price Adder for LCV F1 stand with no elbow</t>
        </is>
      </c>
      <c r="P292" t="inlineStr">
        <is>
          <t>LT193</t>
        </is>
      </c>
      <c r="Q292" t="n">
        <v>42</v>
      </c>
      <c r="R292" t="n">
        <v>62</v>
      </c>
    </row>
    <row r="293">
      <c r="B293" t="inlineStr">
        <is>
          <t>Price_BOM_L_ElbowStand_295</t>
        </is>
      </c>
      <c r="C293" t="inlineStr">
        <is>
          <t>:12501-LCV:12507-LCV:12709-LCV:</t>
        </is>
      </c>
      <c r="D293" t="inlineStr">
        <is>
          <t>PumpStand_CI</t>
        </is>
      </c>
      <c r="E293" s="4" t="inlineStr">
        <is>
          <t>F1</t>
        </is>
      </c>
      <c r="F293" s="80" t="inlineStr">
        <is>
          <t>2 LR</t>
        </is>
      </c>
      <c r="G293" s="4" t="inlineStr">
        <is>
          <t>2" x 2" LR</t>
        </is>
      </c>
      <c r="H293" s="2" t="inlineStr">
        <is>
          <t>Coating_Scotchkote134_interior_IncludeImpeller</t>
        </is>
      </c>
      <c r="I293" t="inlineStr">
        <is>
          <t>RTF</t>
        </is>
      </c>
      <c r="J293" t="inlineStr">
        <is>
          <t>A100678</t>
        </is>
      </c>
      <c r="K293" t="n">
        <v>1150</v>
      </c>
      <c r="L293" t="inlineStr">
        <is>
          <t>Priced</t>
        </is>
      </c>
      <c r="M293" t="inlineStr">
        <is>
          <t>Price Adder for LCV F1 stand with 2" x 2" LR</t>
        </is>
      </c>
      <c r="P293" t="inlineStr">
        <is>
          <t>LT193</t>
        </is>
      </c>
      <c r="Q293" t="n">
        <v>42</v>
      </c>
      <c r="R293" t="n">
        <v>78</v>
      </c>
    </row>
    <row r="294">
      <c r="B294" t="inlineStr">
        <is>
          <t>Price_BOM_L_ElbowStand_296</t>
        </is>
      </c>
      <c r="C294" t="inlineStr">
        <is>
          <t>:12501-LCV:12507-LCV:12709-LCV:</t>
        </is>
      </c>
      <c r="D294" t="inlineStr">
        <is>
          <t>PumpStand_CI</t>
        </is>
      </c>
      <c r="E294" s="4" t="inlineStr">
        <is>
          <t>F1</t>
        </is>
      </c>
      <c r="F294" s="80" t="n">
        <v>3</v>
      </c>
      <c r="G294" s="4" t="inlineStr">
        <is>
          <t>3" x 2"</t>
        </is>
      </c>
      <c r="H294" s="2" t="inlineStr">
        <is>
          <t>Coating_Scotchkote134_interior_IncludeImpeller</t>
        </is>
      </c>
      <c r="I294" t="inlineStr">
        <is>
          <t>RTF</t>
        </is>
      </c>
      <c r="J294" t="inlineStr">
        <is>
          <t>A100680</t>
        </is>
      </c>
      <c r="K294" t="n">
        <v>1519</v>
      </c>
      <c r="L294" t="inlineStr">
        <is>
          <t>Priced</t>
        </is>
      </c>
      <c r="M294" t="inlineStr">
        <is>
          <t>Price Adder for LCV F1 stand with 3" x 2"</t>
        </is>
      </c>
      <c r="P294" t="inlineStr">
        <is>
          <t>LT193</t>
        </is>
      </c>
      <c r="Q294" t="n">
        <v>42</v>
      </c>
      <c r="R294" t="n">
        <v>82</v>
      </c>
    </row>
    <row r="295">
      <c r="B295" t="inlineStr">
        <is>
          <t>Price_BOM_L_ElbowStand_297</t>
        </is>
      </c>
      <c r="C295" t="inlineStr">
        <is>
          <t>:15509-LCV:15705-LCV:15951-LCV:15955-LCV:15959-LCV:</t>
        </is>
      </c>
      <c r="D295" t="inlineStr">
        <is>
          <t>PumpStand_CI</t>
        </is>
      </c>
      <c r="E295" s="4" t="inlineStr">
        <is>
          <t>F1</t>
        </is>
      </c>
      <c r="F295" s="80" t="inlineStr">
        <is>
          <t>none</t>
        </is>
      </c>
      <c r="G295" t="inlineStr">
        <is>
          <t>none</t>
        </is>
      </c>
      <c r="H295" s="2" t="inlineStr">
        <is>
          <t>Coating_Scotchkote134_interior_IncludeImpeller</t>
        </is>
      </c>
      <c r="I295" t="inlineStr">
        <is>
          <t>RTF</t>
        </is>
      </c>
      <c r="J295" t="inlineStr">
        <is>
          <t>A100702</t>
        </is>
      </c>
      <c r="K295" t="n">
        <v>1050</v>
      </c>
      <c r="L295" t="inlineStr">
        <is>
          <t>Priced</t>
        </is>
      </c>
      <c r="M295" t="inlineStr">
        <is>
          <t>Price Adder for LCV F1 stand with no elbow</t>
        </is>
      </c>
      <c r="P295" t="inlineStr">
        <is>
          <t>LT193</t>
        </is>
      </c>
      <c r="Q295" t="n">
        <v>42</v>
      </c>
      <c r="R295" t="n">
        <v>62</v>
      </c>
    </row>
    <row r="296">
      <c r="B296" t="inlineStr">
        <is>
          <t>Price_BOM_L_ElbowStand_298</t>
        </is>
      </c>
      <c r="C296" t="inlineStr">
        <is>
          <t>:15509-LCV:15705-LCV:15951-LCV:15955-LCV:15959-LCV:</t>
        </is>
      </c>
      <c r="D296" t="inlineStr">
        <is>
          <t>PumpStand_CI</t>
        </is>
      </c>
      <c r="E296" s="4" t="inlineStr">
        <is>
          <t>F1</t>
        </is>
      </c>
      <c r="F296" s="80" t="inlineStr">
        <is>
          <t>2 LR</t>
        </is>
      </c>
      <c r="G296" s="4" t="inlineStr">
        <is>
          <t>2" x 2" LR</t>
        </is>
      </c>
      <c r="H296" s="2" t="inlineStr">
        <is>
          <t>Coating_Scotchkote134_interior_IncludeImpeller</t>
        </is>
      </c>
      <c r="I296" t="inlineStr">
        <is>
          <t>RTF</t>
        </is>
      </c>
      <c r="J296" t="inlineStr">
        <is>
          <t>A100678</t>
        </is>
      </c>
      <c r="K296" t="n">
        <v>1150</v>
      </c>
      <c r="L296" t="inlineStr">
        <is>
          <t>Priced</t>
        </is>
      </c>
      <c r="M296" t="inlineStr">
        <is>
          <t>Price Adder for LCV F1 stand with 2" x 2" LR</t>
        </is>
      </c>
      <c r="P296" t="inlineStr">
        <is>
          <t>LT193</t>
        </is>
      </c>
      <c r="Q296" t="n">
        <v>42</v>
      </c>
      <c r="R296" t="n">
        <v>78</v>
      </c>
    </row>
    <row r="297">
      <c r="B297" t="inlineStr">
        <is>
          <t>Price_BOM_L_ElbowStand_299</t>
        </is>
      </c>
      <c r="C297" t="inlineStr">
        <is>
          <t>:15509-LCV:15705-LCV:15951-LCV:15955-LCV:15959-LCV:</t>
        </is>
      </c>
      <c r="D297" t="inlineStr">
        <is>
          <t>PumpStand_CI</t>
        </is>
      </c>
      <c r="E297" s="4" t="inlineStr">
        <is>
          <t>F1</t>
        </is>
      </c>
      <c r="F297" s="80" t="n">
        <v>3</v>
      </c>
      <c r="G297" s="4" t="inlineStr">
        <is>
          <t>3" x 2"</t>
        </is>
      </c>
      <c r="H297" s="2" t="inlineStr">
        <is>
          <t>Coating_Scotchkote134_interior_IncludeImpeller</t>
        </is>
      </c>
      <c r="I297" t="inlineStr">
        <is>
          <t>RTF</t>
        </is>
      </c>
      <c r="J297" t="inlineStr">
        <is>
          <t>A100680</t>
        </is>
      </c>
      <c r="K297" t="n">
        <v>1519</v>
      </c>
      <c r="L297" t="inlineStr">
        <is>
          <t>Priced</t>
        </is>
      </c>
      <c r="M297" t="inlineStr">
        <is>
          <t>Price Adder for LCV F1 stand with 3" x 2"</t>
        </is>
      </c>
      <c r="P297" t="inlineStr">
        <is>
          <t>LT193</t>
        </is>
      </c>
      <c r="Q297" t="n">
        <v>42</v>
      </c>
      <c r="R297" t="n">
        <v>82</v>
      </c>
    </row>
    <row r="298">
      <c r="B298" t="inlineStr">
        <is>
          <t>Price_BOM_L_ElbowStand_300</t>
        </is>
      </c>
      <c r="C298" t="inlineStr">
        <is>
          <t>:20501-LCV:20709-LCV:20953-LCV:20121-LCV:</t>
        </is>
      </c>
      <c r="D298" t="inlineStr">
        <is>
          <t>PumpStand_CI</t>
        </is>
      </c>
      <c r="E298" s="4" t="inlineStr">
        <is>
          <t>F1</t>
        </is>
      </c>
      <c r="F298" s="80" t="inlineStr">
        <is>
          <t>none</t>
        </is>
      </c>
      <c r="G298" t="inlineStr">
        <is>
          <t>none</t>
        </is>
      </c>
      <c r="H298" s="2" t="inlineStr">
        <is>
          <t>Coating_Scotchkote134_interior_IncludeImpeller</t>
        </is>
      </c>
      <c r="I298" t="inlineStr">
        <is>
          <t>RTF</t>
        </is>
      </c>
      <c r="J298" t="inlineStr">
        <is>
          <t>A100702</t>
        </is>
      </c>
      <c r="K298" t="n">
        <v>1050</v>
      </c>
      <c r="L298" t="inlineStr">
        <is>
          <t>Priced</t>
        </is>
      </c>
      <c r="M298" t="inlineStr">
        <is>
          <t>Price Adder for LCV F1 stand with no elbow</t>
        </is>
      </c>
      <c r="P298" t="inlineStr">
        <is>
          <t>LT193</t>
        </is>
      </c>
      <c r="Q298" t="n">
        <v>42</v>
      </c>
      <c r="R298" t="n">
        <v>62</v>
      </c>
    </row>
    <row r="299">
      <c r="B299" t="inlineStr">
        <is>
          <t>Price_BOM_L_ElbowStand_302</t>
        </is>
      </c>
      <c r="C299" t="inlineStr">
        <is>
          <t>:20501-LCV:20709-LCV:20953-LCV:20121-LCV:</t>
        </is>
      </c>
      <c r="D299" t="inlineStr">
        <is>
          <t>PumpStand_CI</t>
        </is>
      </c>
      <c r="E299" s="4" t="inlineStr">
        <is>
          <t>F1</t>
        </is>
      </c>
      <c r="F299" s="80" t="n">
        <v>3</v>
      </c>
      <c r="G299" s="4" t="inlineStr">
        <is>
          <t>3" x 3"</t>
        </is>
      </c>
      <c r="H299" s="2" t="inlineStr">
        <is>
          <t>Coating_Scotchkote134_interior_IncludeImpeller</t>
        </is>
      </c>
      <c r="I299" t="inlineStr">
        <is>
          <t>RTF</t>
        </is>
      </c>
      <c r="J299" t="inlineStr">
        <is>
          <t>A100682</t>
        </is>
      </c>
      <c r="K299" t="n">
        <v>1128</v>
      </c>
      <c r="L299" t="inlineStr">
        <is>
          <t>Priced</t>
        </is>
      </c>
      <c r="M299" t="inlineStr">
        <is>
          <t>Price Adder for LCV F1 stand with 3" x 3"</t>
        </is>
      </c>
      <c r="P299" t="inlineStr">
        <is>
          <t>LT192</t>
        </is>
      </c>
      <c r="Q299" t="n">
        <v>14</v>
      </c>
      <c r="R299" t="n">
        <v>87</v>
      </c>
    </row>
    <row r="300">
      <c r="B300" t="inlineStr">
        <is>
          <t>Price_BOM_L_ElbowStand_303</t>
        </is>
      </c>
      <c r="C300" t="inlineStr">
        <is>
          <t>:20501-LCV:20709-LCV:20953-LCV:20121-LCV:</t>
        </is>
      </c>
      <c r="D300" t="inlineStr">
        <is>
          <t>PumpStand_CI</t>
        </is>
      </c>
      <c r="E300" s="4" t="inlineStr">
        <is>
          <t>F1</t>
        </is>
      </c>
      <c r="F300" s="80" t="inlineStr">
        <is>
          <t>4 LR</t>
        </is>
      </c>
      <c r="G300" s="4" t="inlineStr">
        <is>
          <t>4" x 4" LR</t>
        </is>
      </c>
      <c r="H300" s="2" t="inlineStr">
        <is>
          <t>Coating_Scotchkote134_interior_IncludeImpeller</t>
        </is>
      </c>
      <c r="I300" t="inlineStr">
        <is>
          <t>RTF</t>
        </is>
      </c>
      <c r="J300" t="inlineStr">
        <is>
          <t>A100686</t>
        </is>
      </c>
      <c r="K300" t="n">
        <v>1226</v>
      </c>
      <c r="L300" t="inlineStr">
        <is>
          <t>Priced</t>
        </is>
      </c>
      <c r="M300" t="inlineStr">
        <is>
          <t>Price Adder for LCV F1 stand with 4" x 4" LR</t>
        </is>
      </c>
      <c r="P300" t="inlineStr">
        <is>
          <t>LT193</t>
        </is>
      </c>
      <c r="Q300" t="n">
        <v>42</v>
      </c>
      <c r="R300" t="n">
        <v>112</v>
      </c>
    </row>
    <row r="301">
      <c r="B301" t="inlineStr">
        <is>
          <t>Price_BOM_L_ElbowStand_304</t>
        </is>
      </c>
      <c r="C301" t="inlineStr">
        <is>
          <t>:20501-LCV:20709-LCV:20953-LCV:20121-LCV:</t>
        </is>
      </c>
      <c r="D301" t="inlineStr">
        <is>
          <t>PumpStand_CI</t>
        </is>
      </c>
      <c r="E301" s="4" t="inlineStr">
        <is>
          <t>F1</t>
        </is>
      </c>
      <c r="F301" s="80" t="n">
        <v>5</v>
      </c>
      <c r="G301" s="4" t="inlineStr">
        <is>
          <t>5" x 3"</t>
        </is>
      </c>
      <c r="H301" s="2" t="inlineStr">
        <is>
          <t>Coating_Scotchkote134_interior_IncludeImpeller</t>
        </is>
      </c>
      <c r="I301" t="inlineStr">
        <is>
          <t>RTF</t>
        </is>
      </c>
      <c r="J301" t="inlineStr">
        <is>
          <t>A100687</t>
        </is>
      </c>
      <c r="K301" t="n">
        <v>3020</v>
      </c>
      <c r="L301" t="inlineStr">
        <is>
          <t>Priced</t>
        </is>
      </c>
      <c r="M301" t="inlineStr">
        <is>
          <t>Price Adder for LCV F1 stand with 5" x 3"</t>
        </is>
      </c>
      <c r="P301" t="inlineStr">
        <is>
          <t>LT193</t>
        </is>
      </c>
      <c r="Q301" t="n">
        <v>42</v>
      </c>
      <c r="R301" t="n">
        <v>107</v>
      </c>
    </row>
    <row r="302">
      <c r="B302" t="inlineStr">
        <is>
          <t>Price_BOM_L_ElbowStand_305</t>
        </is>
      </c>
      <c r="C302" t="inlineStr">
        <is>
          <t>:20501-LCV:20709-LCV:20953-LCV:20121-LCV:</t>
        </is>
      </c>
      <c r="D302" t="inlineStr">
        <is>
          <t>PumpStand_CI</t>
        </is>
      </c>
      <c r="E302" s="4" t="inlineStr">
        <is>
          <t>F1</t>
        </is>
      </c>
      <c r="F302" s="80" t="n">
        <v>5</v>
      </c>
      <c r="G302" s="4" t="inlineStr">
        <is>
          <t>5" x 4"</t>
        </is>
      </c>
      <c r="H302" s="2" t="inlineStr">
        <is>
          <t>Coating_Scotchkote134_interior_IncludeImpeller</t>
        </is>
      </c>
      <c r="I302" t="inlineStr">
        <is>
          <t>RTF</t>
        </is>
      </c>
      <c r="J302" t="inlineStr">
        <is>
          <t>A100688</t>
        </is>
      </c>
      <c r="K302" t="n">
        <v>2962</v>
      </c>
      <c r="L302" t="inlineStr">
        <is>
          <t>Priced</t>
        </is>
      </c>
      <c r="M302" t="inlineStr">
        <is>
          <t>Price Adder for LCV F1 stand with 5" x 4"</t>
        </is>
      </c>
      <c r="P302" t="inlineStr">
        <is>
          <t>LT193</t>
        </is>
      </c>
      <c r="Q302" t="n">
        <v>42</v>
      </c>
      <c r="R302" t="n">
        <v>124</v>
      </c>
    </row>
    <row r="303">
      <c r="B303" t="inlineStr">
        <is>
          <t>Price_BOM_L_ElbowStand_306</t>
        </is>
      </c>
      <c r="C303" t="inlineStr">
        <is>
          <t>:20501-LCV:20709-LCV:20953-LCV:20121-LCV:</t>
        </is>
      </c>
      <c r="D303" t="inlineStr">
        <is>
          <t>PumpStand_CI</t>
        </is>
      </c>
      <c r="E303" s="4" t="inlineStr">
        <is>
          <t>F1</t>
        </is>
      </c>
      <c r="F303" s="80" t="n">
        <v>6</v>
      </c>
      <c r="G303" s="4" t="inlineStr">
        <is>
          <t>6" x 3"</t>
        </is>
      </c>
      <c r="H303" s="2" t="inlineStr">
        <is>
          <t>Coating_Scotchkote134_interior_IncludeImpeller</t>
        </is>
      </c>
      <c r="I303" t="inlineStr">
        <is>
          <t>RTF</t>
        </is>
      </c>
      <c r="J303" t="inlineStr">
        <is>
          <t>A100692</t>
        </is>
      </c>
      <c r="K303" t="n">
        <v>2799</v>
      </c>
      <c r="L303" t="inlineStr">
        <is>
          <t>Priced</t>
        </is>
      </c>
      <c r="M303" t="inlineStr">
        <is>
          <t>Price Adder for LCV F1 stand with 6" x 3"</t>
        </is>
      </c>
      <c r="P303" t="inlineStr">
        <is>
          <t>LT193</t>
        </is>
      </c>
      <c r="Q303" t="n">
        <v>42</v>
      </c>
      <c r="R303" t="n">
        <v>128</v>
      </c>
    </row>
    <row r="304">
      <c r="B304" t="inlineStr">
        <is>
          <t>Price_BOM_L_ElbowStand_307</t>
        </is>
      </c>
      <c r="C304" t="inlineStr">
        <is>
          <t>:20501-LCV:20709-LCV:20953-LCV:20121-LCV:</t>
        </is>
      </c>
      <c r="D304" t="inlineStr">
        <is>
          <t>PumpStand_CI</t>
        </is>
      </c>
      <c r="E304" s="4" t="inlineStr">
        <is>
          <t>F1</t>
        </is>
      </c>
      <c r="F304" s="80" t="n">
        <v>6</v>
      </c>
      <c r="G304" s="4" t="inlineStr">
        <is>
          <t>6" x 4"</t>
        </is>
      </c>
      <c r="H304" s="2" t="inlineStr">
        <is>
          <t>Coating_Scotchkote134_interior_IncludeImpeller</t>
        </is>
      </c>
      <c r="I304" t="inlineStr">
        <is>
          <t>RTF</t>
        </is>
      </c>
      <c r="J304" t="inlineStr">
        <is>
          <t>A100693</t>
        </is>
      </c>
      <c r="K304" t="n">
        <v>1894</v>
      </c>
      <c r="L304" t="inlineStr">
        <is>
          <t>Priced</t>
        </is>
      </c>
      <c r="M304" t="inlineStr">
        <is>
          <t>Price Adder for LCV F1 stand with 6" x 4"</t>
        </is>
      </c>
      <c r="P304" t="inlineStr">
        <is>
          <t>LT193</t>
        </is>
      </c>
      <c r="Q304" t="n">
        <v>42</v>
      </c>
      <c r="R304" t="n">
        <v>131</v>
      </c>
    </row>
    <row r="305">
      <c r="B305" t="inlineStr">
        <is>
          <t>Price_BOM_L_ElbowStand_308</t>
        </is>
      </c>
      <c r="C305" t="inlineStr">
        <is>
          <t>:20501-LCV:20709-LCV:20953-LCV:20121-LCV:</t>
        </is>
      </c>
      <c r="D305" t="inlineStr">
        <is>
          <t>PumpStand_CI</t>
        </is>
      </c>
      <c r="E305" s="4" t="inlineStr">
        <is>
          <t>F1</t>
        </is>
      </c>
      <c r="F305" s="80" t="inlineStr">
        <is>
          <t>3 LR</t>
        </is>
      </c>
      <c r="G305" s="4" t="inlineStr">
        <is>
          <t>3" x 2.5" LR</t>
        </is>
      </c>
      <c r="H305" s="2" t="inlineStr">
        <is>
          <t>Coating_Scotchkote134_interior_IncludeImpeller</t>
        </is>
      </c>
      <c r="I305" t="inlineStr">
        <is>
          <t>RTF</t>
        </is>
      </c>
      <c r="J305" t="inlineStr">
        <is>
          <t>A100681</t>
        </is>
      </c>
      <c r="K305" t="n">
        <v>1960</v>
      </c>
      <c r="L305" t="inlineStr">
        <is>
          <t>Priced</t>
        </is>
      </c>
      <c r="M305" t="inlineStr">
        <is>
          <t>Price Adder for LCV F1 stand with 3" x 2.5" LR</t>
        </is>
      </c>
      <c r="P305" t="inlineStr">
        <is>
          <t>LT193</t>
        </is>
      </c>
      <c r="Q305" t="n">
        <v>42</v>
      </c>
      <c r="R305" t="n">
        <v>89</v>
      </c>
    </row>
    <row r="306">
      <c r="B306" t="inlineStr">
        <is>
          <t>Price_BOM_L_ElbowStand_309</t>
        </is>
      </c>
      <c r="C306" t="inlineStr">
        <is>
          <t>:20501-LCV:20709-LCV:20953-LCV:20121-LCV:</t>
        </is>
      </c>
      <c r="D306" t="inlineStr">
        <is>
          <t>PumpStand_CI</t>
        </is>
      </c>
      <c r="E306" s="4" t="inlineStr">
        <is>
          <t>F1</t>
        </is>
      </c>
      <c r="F306" s="80" t="inlineStr">
        <is>
          <t>4 LR</t>
        </is>
      </c>
      <c r="G306" s="4" t="inlineStr">
        <is>
          <t>4" x 3" LR</t>
        </is>
      </c>
      <c r="H306" s="2" t="inlineStr">
        <is>
          <t>Coating_Scotchkote134_interior_IncludeImpeller</t>
        </is>
      </c>
      <c r="I306" t="inlineStr">
        <is>
          <t>RTF</t>
        </is>
      </c>
      <c r="J306" t="inlineStr">
        <is>
          <t>A100684</t>
        </is>
      </c>
      <c r="K306" t="n">
        <v>1985</v>
      </c>
      <c r="L306" t="inlineStr">
        <is>
          <t>Priced</t>
        </is>
      </c>
      <c r="M306" t="inlineStr">
        <is>
          <t>Price Adder for LCV F1 stand with 4" x 3" LR</t>
        </is>
      </c>
      <c r="P306" t="inlineStr">
        <is>
          <t>LT193</t>
        </is>
      </c>
      <c r="Q306" t="n">
        <v>42</v>
      </c>
      <c r="R306" t="n">
        <v>106</v>
      </c>
    </row>
    <row r="307">
      <c r="B307" t="inlineStr">
        <is>
          <t>Price_BOM_L_ElbowStand_310</t>
        </is>
      </c>
      <c r="C307" t="inlineStr">
        <is>
          <t>:20501-LCV:20709-LCV:20953-LCV:20121-LCV:</t>
        </is>
      </c>
      <c r="D307" t="inlineStr">
        <is>
          <t>PumpStand_CI</t>
        </is>
      </c>
      <c r="E307" s="4" t="inlineStr">
        <is>
          <t>F1</t>
        </is>
      </c>
      <c r="F307" s="80" t="inlineStr">
        <is>
          <t>5 LR</t>
        </is>
      </c>
      <c r="G307" s="4" t="inlineStr">
        <is>
          <t>5" x 4" LR</t>
        </is>
      </c>
      <c r="H307" s="2" t="inlineStr">
        <is>
          <t>Coating_Scotchkote134_interior_IncludeImpeller</t>
        </is>
      </c>
      <c r="I307" t="inlineStr">
        <is>
          <t>RTF</t>
        </is>
      </c>
      <c r="J307" t="inlineStr">
        <is>
          <t>A100689</t>
        </is>
      </c>
      <c r="K307" t="n">
        <v>2256</v>
      </c>
      <c r="L307" t="inlineStr">
        <is>
          <t>Priced</t>
        </is>
      </c>
      <c r="M307" t="inlineStr">
        <is>
          <t>Price Adder for LCV F1 stand with 5" x 4" LR</t>
        </is>
      </c>
      <c r="P307" t="inlineStr">
        <is>
          <t>LT193</t>
        </is>
      </c>
      <c r="Q307" t="n">
        <v>42</v>
      </c>
      <c r="R307" t="n">
        <v>122</v>
      </c>
    </row>
    <row r="308">
      <c r="B308" t="inlineStr">
        <is>
          <t>Price_BOM_L_ElbowStand_311</t>
        </is>
      </c>
      <c r="C308" t="inlineStr">
        <is>
          <t>:20501-LCV:20709-LCV:20953-LCV:20121-LCV:</t>
        </is>
      </c>
      <c r="D308" t="inlineStr">
        <is>
          <t>PumpStand_CI</t>
        </is>
      </c>
      <c r="E308" s="4" t="inlineStr">
        <is>
          <t>F1</t>
        </is>
      </c>
      <c r="F308" s="80" t="inlineStr">
        <is>
          <t>6 LR</t>
        </is>
      </c>
      <c r="G308" s="4" t="inlineStr">
        <is>
          <t>6" x 4" LR</t>
        </is>
      </c>
      <c r="H308" s="2" t="inlineStr">
        <is>
          <t>Coating_Scotchkote134_interior_IncludeImpeller</t>
        </is>
      </c>
      <c r="I308" t="inlineStr">
        <is>
          <t>RTF</t>
        </is>
      </c>
      <c r="J308" t="inlineStr">
        <is>
          <t>A100694</t>
        </is>
      </c>
      <c r="K308" t="n">
        <v>2392</v>
      </c>
      <c r="L308" t="inlineStr">
        <is>
          <t>Priced</t>
        </is>
      </c>
      <c r="M308" t="inlineStr">
        <is>
          <t>Price Adder for LCV F1 stand with 6" x 4" LR</t>
        </is>
      </c>
      <c r="P308" t="inlineStr">
        <is>
          <t>LT194</t>
        </is>
      </c>
      <c r="Q308" t="n">
        <v>84</v>
      </c>
      <c r="R308" t="n">
        <v>144</v>
      </c>
    </row>
    <row r="309">
      <c r="B309" t="inlineStr">
        <is>
          <t>Price_BOM_L_ElbowStand_312</t>
        </is>
      </c>
      <c r="C309" t="inlineStr">
        <is>
          <t>:25707-LCV:25957-LCV:25123-LCV:</t>
        </is>
      </c>
      <c r="D309" t="inlineStr">
        <is>
          <t>PumpStand_CI</t>
        </is>
      </c>
      <c r="E309" s="4" t="inlineStr">
        <is>
          <t>F1</t>
        </is>
      </c>
      <c r="F309" s="80" t="inlineStr">
        <is>
          <t>none</t>
        </is>
      </c>
      <c r="G309" t="inlineStr">
        <is>
          <t>none</t>
        </is>
      </c>
      <c r="H309" s="2" t="inlineStr">
        <is>
          <t>Coating_Scotchkote134_interior_IncludeImpeller</t>
        </is>
      </c>
      <c r="I309" t="inlineStr">
        <is>
          <t>RTF</t>
        </is>
      </c>
      <c r="J309" t="inlineStr">
        <is>
          <t>A100702</t>
        </is>
      </c>
      <c r="K309" t="n">
        <v>1050</v>
      </c>
      <c r="L309" t="inlineStr">
        <is>
          <t>Priced</t>
        </is>
      </c>
      <c r="M309" t="inlineStr">
        <is>
          <t>Price Adder for LCV F1 stand with no elbow</t>
        </is>
      </c>
      <c r="P309" t="inlineStr">
        <is>
          <t>LT193</t>
        </is>
      </c>
      <c r="Q309" t="n">
        <v>42</v>
      </c>
      <c r="R309" t="n">
        <v>62</v>
      </c>
    </row>
    <row r="310">
      <c r="B310" t="inlineStr">
        <is>
          <t>Price_BOM_L_ElbowStand_314</t>
        </is>
      </c>
      <c r="C310" t="inlineStr">
        <is>
          <t>:25707-LCV:25957-LCV:25123-LCV:</t>
        </is>
      </c>
      <c r="D310" t="inlineStr">
        <is>
          <t>PumpStand_CI</t>
        </is>
      </c>
      <c r="E310" s="4" t="inlineStr">
        <is>
          <t>F1</t>
        </is>
      </c>
      <c r="F310" s="80" t="inlineStr">
        <is>
          <t>3 LR</t>
        </is>
      </c>
      <c r="G310" s="4" t="inlineStr">
        <is>
          <t>3" x 3" LR</t>
        </is>
      </c>
      <c r="H310" s="2" t="inlineStr">
        <is>
          <t>Coating_Scotchkote134_interior_IncludeImpeller</t>
        </is>
      </c>
      <c r="I310" t="inlineStr">
        <is>
          <t>RTF</t>
        </is>
      </c>
      <c r="J310" t="inlineStr">
        <is>
          <t>A100683</t>
        </is>
      </c>
      <c r="K310" t="n">
        <v>1171</v>
      </c>
      <c r="L310" t="inlineStr">
        <is>
          <t>Priced</t>
        </is>
      </c>
      <c r="M310" t="inlineStr">
        <is>
          <t>Price Adder for LCV F1 stand with 3" x 3" LR</t>
        </is>
      </c>
      <c r="P310" t="inlineStr">
        <is>
          <t>LT193</t>
        </is>
      </c>
      <c r="Q310" t="n">
        <v>42</v>
      </c>
      <c r="R310" t="n">
        <v>91</v>
      </c>
    </row>
    <row r="311">
      <c r="B311" t="inlineStr">
        <is>
          <t>Price_BOM_L_ElbowStand_315</t>
        </is>
      </c>
      <c r="C311" t="inlineStr">
        <is>
          <t>:25707-LCV:25957-LCV:25123-LCV:</t>
        </is>
      </c>
      <c r="D311" t="inlineStr">
        <is>
          <t>PumpStand_CI</t>
        </is>
      </c>
      <c r="E311" s="4" t="inlineStr">
        <is>
          <t>F1</t>
        </is>
      </c>
      <c r="F311" s="80" t="inlineStr">
        <is>
          <t>4 LR</t>
        </is>
      </c>
      <c r="G311" s="4" t="inlineStr">
        <is>
          <t>4" x 3" LR</t>
        </is>
      </c>
      <c r="H311" s="2" t="inlineStr">
        <is>
          <t>Coating_Scotchkote134_interior_IncludeImpeller</t>
        </is>
      </c>
      <c r="I311" t="inlineStr">
        <is>
          <t>RTF</t>
        </is>
      </c>
      <c r="J311" t="inlineStr">
        <is>
          <t>A100684</t>
        </is>
      </c>
      <c r="K311" t="n">
        <v>1985</v>
      </c>
      <c r="L311" t="inlineStr">
        <is>
          <t>Priced</t>
        </is>
      </c>
      <c r="M311" t="inlineStr">
        <is>
          <t>Price Adder for LCV F1 stand with 4" x 3" LR</t>
        </is>
      </c>
      <c r="P311" t="inlineStr">
        <is>
          <t>LT193</t>
        </is>
      </c>
      <c r="Q311" t="n">
        <v>42</v>
      </c>
      <c r="R311" t="n">
        <v>106</v>
      </c>
    </row>
    <row r="312">
      <c r="B312" t="inlineStr">
        <is>
          <t>Price_BOM_L_ElbowStand_316</t>
        </is>
      </c>
      <c r="C312" t="inlineStr">
        <is>
          <t>:25707-LCV:25957-LCV:25123-LCV:</t>
        </is>
      </c>
      <c r="D312" t="inlineStr">
        <is>
          <t>PumpStand_Steel_F2</t>
        </is>
      </c>
      <c r="E312" s="4" t="inlineStr">
        <is>
          <t>F2</t>
        </is>
      </c>
      <c r="F312" s="80" t="n">
        <v>6</v>
      </c>
      <c r="G312" s="4" t="inlineStr">
        <is>
          <t>6" x 3"</t>
        </is>
      </c>
      <c r="H312" s="2" t="inlineStr">
        <is>
          <t>Coating_Scotchkote134_interior_IncludeImpeller</t>
        </is>
      </c>
      <c r="I312" t="inlineStr">
        <is>
          <t>RTF</t>
        </is>
      </c>
      <c r="J312" t="inlineStr">
        <is>
          <t>A100705</t>
        </is>
      </c>
      <c r="K312" t="n">
        <v>4024</v>
      </c>
      <c r="L312" t="inlineStr">
        <is>
          <t>Priced</t>
        </is>
      </c>
      <c r="M312" t="inlineStr">
        <is>
          <t>Price Adder for LCV F2 stand with 6" x 3"</t>
        </is>
      </c>
      <c r="P312" t="inlineStr">
        <is>
          <t>LT193</t>
        </is>
      </c>
      <c r="Q312" t="n">
        <v>42</v>
      </c>
      <c r="R312" t="n">
        <v>191</v>
      </c>
    </row>
    <row r="313">
      <c r="B313" t="inlineStr">
        <is>
          <t>Price_BOM_L_ElbowStand_317</t>
        </is>
      </c>
      <c r="C313" t="inlineStr">
        <is>
          <t>:30707-LCV:30957-LCV:30121-LCV:30127-LCV:30157-LCV:</t>
        </is>
      </c>
      <c r="D313" t="inlineStr">
        <is>
          <t>PumpStand_CI</t>
        </is>
      </c>
      <c r="E313" s="4" t="inlineStr">
        <is>
          <t>F1</t>
        </is>
      </c>
      <c r="F313" s="80" t="inlineStr">
        <is>
          <t>none</t>
        </is>
      </c>
      <c r="G313" t="inlineStr">
        <is>
          <t>none</t>
        </is>
      </c>
      <c r="H313" s="2" t="inlineStr">
        <is>
          <t>Coating_Scotchkote134_interior_IncludeImpeller</t>
        </is>
      </c>
      <c r="I313" t="inlineStr">
        <is>
          <t>RTF</t>
        </is>
      </c>
      <c r="J313" t="inlineStr">
        <is>
          <t>A100702</t>
        </is>
      </c>
      <c r="K313" t="n">
        <v>1050</v>
      </c>
      <c r="L313" t="inlineStr">
        <is>
          <t>Priced</t>
        </is>
      </c>
      <c r="M313" t="inlineStr">
        <is>
          <t>Price Adder for LCV F1 stand with no elbow</t>
        </is>
      </c>
      <c r="P313" t="inlineStr">
        <is>
          <t>LT193</t>
        </is>
      </c>
      <c r="Q313" t="n">
        <v>42</v>
      </c>
      <c r="R313" t="n">
        <v>62</v>
      </c>
    </row>
    <row r="314">
      <c r="B314" t="inlineStr">
        <is>
          <t>Price_BOM_L_ElbowStand_318</t>
        </is>
      </c>
      <c r="C314" t="inlineStr">
        <is>
          <t>:30707-LCV:30957-LCV:30121-LCV:30127-LCV:30157-LCV:</t>
        </is>
      </c>
      <c r="D314" t="inlineStr">
        <is>
          <t>PumpStand_CI</t>
        </is>
      </c>
      <c r="E314" s="4" t="inlineStr">
        <is>
          <t>F1</t>
        </is>
      </c>
      <c r="F314" s="80" t="n">
        <v>4</v>
      </c>
      <c r="G314" s="4" t="inlineStr">
        <is>
          <t>4" x 4"</t>
        </is>
      </c>
      <c r="H314" s="2" t="inlineStr">
        <is>
          <t>Coating_Scotchkote134_interior_IncludeImpeller</t>
        </is>
      </c>
      <c r="I314" t="inlineStr">
        <is>
          <t>RTF</t>
        </is>
      </c>
      <c r="J314" t="inlineStr">
        <is>
          <t>A100685</t>
        </is>
      </c>
      <c r="K314" t="n">
        <v>1166</v>
      </c>
      <c r="L314" t="inlineStr">
        <is>
          <t>Priced</t>
        </is>
      </c>
      <c r="M314" t="inlineStr">
        <is>
          <t>Price Adder for LCV F1 stand with 4" x 4"</t>
        </is>
      </c>
      <c r="P314" t="inlineStr">
        <is>
          <t>LT192</t>
        </is>
      </c>
      <c r="Q314" t="n">
        <v>14</v>
      </c>
      <c r="R314" t="n">
        <v>106</v>
      </c>
    </row>
    <row r="315">
      <c r="B315" t="inlineStr">
        <is>
          <t>Price_BOM_L_ElbowStand_319</t>
        </is>
      </c>
      <c r="C315" t="inlineStr">
        <is>
          <t>:30707-LCV:30957-LCV:30121-LCV:30127-LCV:30157-LCV:</t>
        </is>
      </c>
      <c r="D315" t="inlineStr">
        <is>
          <t>PumpStand_CI</t>
        </is>
      </c>
      <c r="E315" s="4" t="inlineStr">
        <is>
          <t>F1</t>
        </is>
      </c>
      <c r="F315" s="80" t="inlineStr">
        <is>
          <t>4 LR</t>
        </is>
      </c>
      <c r="G315" s="4" t="inlineStr">
        <is>
          <t>4" x 4" LR</t>
        </is>
      </c>
      <c r="H315" s="2" t="inlineStr">
        <is>
          <t>Coating_Scotchkote134_interior_IncludeImpeller</t>
        </is>
      </c>
      <c r="I315" t="inlineStr">
        <is>
          <t>RTF</t>
        </is>
      </c>
      <c r="J315" t="inlineStr">
        <is>
          <t>A100686</t>
        </is>
      </c>
      <c r="K315" t="n">
        <v>1226</v>
      </c>
      <c r="L315" t="inlineStr">
        <is>
          <t>Priced</t>
        </is>
      </c>
      <c r="M315" t="inlineStr">
        <is>
          <t>Price Adder for LCV F1 stand with 4" x 4" LR</t>
        </is>
      </c>
      <c r="P315" t="inlineStr">
        <is>
          <t>LT193</t>
        </is>
      </c>
      <c r="Q315" t="n">
        <v>42</v>
      </c>
      <c r="R315" t="n">
        <v>112</v>
      </c>
    </row>
    <row r="316">
      <c r="B316" t="inlineStr">
        <is>
          <t>Price_BOM_L_ElbowStand_320</t>
        </is>
      </c>
      <c r="C316" t="inlineStr">
        <is>
          <t>:30707-LCV:30957-LCV:30121-LCV:30127-LCV:30157-LCV:</t>
        </is>
      </c>
      <c r="D316" t="inlineStr">
        <is>
          <t>PumpStand_CI</t>
        </is>
      </c>
      <c r="E316" s="4" t="inlineStr">
        <is>
          <t>F1</t>
        </is>
      </c>
      <c r="F316" s="80" t="n">
        <v>5</v>
      </c>
      <c r="G316" s="4" t="inlineStr">
        <is>
          <t>5" x 4"</t>
        </is>
      </c>
      <c r="H316" s="2" t="inlineStr">
        <is>
          <t>Coating_Scotchkote134_interior_IncludeImpeller</t>
        </is>
      </c>
      <c r="I316" t="inlineStr">
        <is>
          <t>RTF</t>
        </is>
      </c>
      <c r="J316" t="inlineStr">
        <is>
          <t>A100688</t>
        </is>
      </c>
      <c r="K316" t="n">
        <v>2962</v>
      </c>
      <c r="L316" t="inlineStr">
        <is>
          <t>Priced</t>
        </is>
      </c>
      <c r="M316" t="inlineStr">
        <is>
          <t>Price Adder for LCV F1 stand with 5" x 4"</t>
        </is>
      </c>
      <c r="P316" t="inlineStr">
        <is>
          <t>LT193</t>
        </is>
      </c>
      <c r="Q316" t="n">
        <v>42</v>
      </c>
      <c r="R316" t="n">
        <v>124</v>
      </c>
    </row>
    <row r="317">
      <c r="B317" t="inlineStr">
        <is>
          <t>Price_BOM_L_ElbowStand_321</t>
        </is>
      </c>
      <c r="C317" t="inlineStr">
        <is>
          <t>:30707-LCV:30957-LCV:30121-LCV:30127-LCV:30157-LCV:</t>
        </is>
      </c>
      <c r="D317" t="inlineStr">
        <is>
          <t>PumpStand_CI</t>
        </is>
      </c>
      <c r="E317" s="4" t="inlineStr">
        <is>
          <t>F1</t>
        </is>
      </c>
      <c r="F317" s="80" t="n">
        <v>6</v>
      </c>
      <c r="G317" s="4" t="inlineStr">
        <is>
          <t>6" x 4"</t>
        </is>
      </c>
      <c r="H317" s="2" t="inlineStr">
        <is>
          <t>Coating_Scotchkote134_interior_IncludeImpeller</t>
        </is>
      </c>
      <c r="I317" t="inlineStr">
        <is>
          <t>RTF</t>
        </is>
      </c>
      <c r="J317" t="inlineStr">
        <is>
          <t>A100693</t>
        </is>
      </c>
      <c r="K317" t="n">
        <v>1894</v>
      </c>
      <c r="L317" t="inlineStr">
        <is>
          <t>Priced</t>
        </is>
      </c>
      <c r="M317" t="inlineStr">
        <is>
          <t>Price Adder for LCV F1 stand with 6" x 4"</t>
        </is>
      </c>
      <c r="P317" t="inlineStr">
        <is>
          <t>LT193</t>
        </is>
      </c>
      <c r="Q317" t="n">
        <v>42</v>
      </c>
      <c r="R317" t="n">
        <v>131</v>
      </c>
    </row>
    <row r="318">
      <c r="B318" t="inlineStr">
        <is>
          <t>Price_BOM_L_ElbowStand_322</t>
        </is>
      </c>
      <c r="C318" t="inlineStr">
        <is>
          <t>:30707-LCV:30957-LCV:30121-LCV:30127-LCV:30157-LCV:</t>
        </is>
      </c>
      <c r="D318" t="inlineStr">
        <is>
          <t>PumpStand_CI</t>
        </is>
      </c>
      <c r="E318" s="4" t="inlineStr">
        <is>
          <t>F1</t>
        </is>
      </c>
      <c r="F318" s="80" t="n">
        <v>8</v>
      </c>
      <c r="G318" s="4" t="inlineStr">
        <is>
          <t>8" x 4"</t>
        </is>
      </c>
      <c r="H318" s="2" t="inlineStr">
        <is>
          <t>Coating_Scotchkote134_interior_IncludeImpeller</t>
        </is>
      </c>
      <c r="I318" t="inlineStr">
        <is>
          <t>RTF</t>
        </is>
      </c>
      <c r="J318" t="inlineStr">
        <is>
          <t>A100699</t>
        </is>
      </c>
      <c r="K318" t="n">
        <v>2962</v>
      </c>
      <c r="L318" t="inlineStr">
        <is>
          <t>Priced</t>
        </is>
      </c>
      <c r="M318" t="inlineStr">
        <is>
          <t>Price Adder for LCV F1 stand with 8" x 4"</t>
        </is>
      </c>
      <c r="P318" t="inlineStr">
        <is>
          <t>LT193</t>
        </is>
      </c>
      <c r="Q318" t="n">
        <v>42</v>
      </c>
      <c r="R318" t="n">
        <v>150</v>
      </c>
    </row>
    <row r="319">
      <c r="B319" t="inlineStr">
        <is>
          <t>Price_BOM_L_ElbowStand_323</t>
        </is>
      </c>
      <c r="C319" t="inlineStr">
        <is>
          <t>:30707-LCV:30957-LCV:30121-LCV:30127-LCV:30157-LCV:</t>
        </is>
      </c>
      <c r="D319" t="inlineStr">
        <is>
          <t>PumpStand_CI</t>
        </is>
      </c>
      <c r="E319" s="4" t="inlineStr">
        <is>
          <t>F1</t>
        </is>
      </c>
      <c r="F319" s="80" t="inlineStr">
        <is>
          <t>5 LR</t>
        </is>
      </c>
      <c r="G319" s="4" t="inlineStr">
        <is>
          <t>5" x 4" LR</t>
        </is>
      </c>
      <c r="H319" s="2" t="inlineStr">
        <is>
          <t>Coating_Scotchkote134_interior_IncludeImpeller</t>
        </is>
      </c>
      <c r="I319" t="inlineStr">
        <is>
          <t>RTF</t>
        </is>
      </c>
      <c r="J319" t="inlineStr">
        <is>
          <t>A100689</t>
        </is>
      </c>
      <c r="K319" t="n">
        <v>2256</v>
      </c>
      <c r="L319" t="inlineStr">
        <is>
          <t>Priced</t>
        </is>
      </c>
      <c r="M319" t="inlineStr">
        <is>
          <t>Price Adder for LCV F1 stand with 5" x 4" LR</t>
        </is>
      </c>
      <c r="P319" t="inlineStr">
        <is>
          <t>LT193</t>
        </is>
      </c>
      <c r="Q319" t="n">
        <v>42</v>
      </c>
      <c r="R319" t="n">
        <v>122</v>
      </c>
    </row>
    <row r="320">
      <c r="B320" t="inlineStr">
        <is>
          <t>Price_BOM_L_ElbowStand_324</t>
        </is>
      </c>
      <c r="C320" t="inlineStr">
        <is>
          <t>:30707-LCV:30957-LCV:30121-LCV:30127-LCV:30157-LCV:</t>
        </is>
      </c>
      <c r="D320" t="inlineStr">
        <is>
          <t>PumpStand_CI</t>
        </is>
      </c>
      <c r="E320" s="4" t="inlineStr">
        <is>
          <t>F1</t>
        </is>
      </c>
      <c r="F320" s="80" t="inlineStr">
        <is>
          <t>6 LR</t>
        </is>
      </c>
      <c r="G320" s="4" t="inlineStr">
        <is>
          <t>6" x 4" LR</t>
        </is>
      </c>
      <c r="H320" s="2" t="inlineStr">
        <is>
          <t>Coating_Scotchkote134_interior_IncludeImpeller</t>
        </is>
      </c>
      <c r="I320" t="inlineStr">
        <is>
          <t>RTF</t>
        </is>
      </c>
      <c r="J320" t="inlineStr">
        <is>
          <t>A100694</t>
        </is>
      </c>
      <c r="K320" t="n">
        <v>2392</v>
      </c>
      <c r="L320" t="inlineStr">
        <is>
          <t>Priced</t>
        </is>
      </c>
      <c r="M320" t="inlineStr">
        <is>
          <t>Price Adder for LCV F1 stand with 6" x 4" LR</t>
        </is>
      </c>
      <c r="P320" t="inlineStr">
        <is>
          <t>LT194</t>
        </is>
      </c>
      <c r="Q320" t="n">
        <v>84</v>
      </c>
      <c r="R320" t="n">
        <v>144</v>
      </c>
    </row>
    <row r="321">
      <c r="B321" t="inlineStr">
        <is>
          <t>Price_BOM_L_ElbowStand_325</t>
        </is>
      </c>
      <c r="C321" t="inlineStr">
        <is>
          <t>:40707-LCV:40957-LCV:40959-LCV:40129-LCV:4012A-LCV:</t>
        </is>
      </c>
      <c r="D321" t="inlineStr">
        <is>
          <t>PumpStand_CI</t>
        </is>
      </c>
      <c r="E321" s="4" t="inlineStr">
        <is>
          <t>F1</t>
        </is>
      </c>
      <c r="F321" s="80" t="inlineStr">
        <is>
          <t>none</t>
        </is>
      </c>
      <c r="G321" t="inlineStr">
        <is>
          <t>none</t>
        </is>
      </c>
      <c r="H321" s="2" t="inlineStr">
        <is>
          <t>Coating_Scotchkote134_interior_IncludeImpeller</t>
        </is>
      </c>
      <c r="I321" t="inlineStr">
        <is>
          <t>RTF</t>
        </is>
      </c>
      <c r="J321" t="inlineStr">
        <is>
          <t>A100702</t>
        </is>
      </c>
      <c r="K321" t="n">
        <v>1050</v>
      </c>
      <c r="L321" t="inlineStr">
        <is>
          <t>Priced</t>
        </is>
      </c>
      <c r="M321" t="inlineStr">
        <is>
          <t>Price Adder for LCV F1 stand with no elbow</t>
        </is>
      </c>
      <c r="P321" t="inlineStr">
        <is>
          <t>LT193</t>
        </is>
      </c>
      <c r="Q321" t="n">
        <v>42</v>
      </c>
      <c r="R321" t="n">
        <v>62</v>
      </c>
    </row>
    <row r="322">
      <c r="B322" t="inlineStr">
        <is>
          <t>Price_BOM_L_ElbowStand_326</t>
        </is>
      </c>
      <c r="C322" t="inlineStr">
        <is>
          <t>:40707-LCV:40957-LCV:40959-LCV:40129-LCV:4012A-LCV:40157-LCV:</t>
        </is>
      </c>
      <c r="D322" t="inlineStr">
        <is>
          <t>PumpStand_Steel_F2</t>
        </is>
      </c>
      <c r="E322" s="4" t="inlineStr">
        <is>
          <t>F2</t>
        </is>
      </c>
      <c r="F322" s="80" t="inlineStr">
        <is>
          <t>none</t>
        </is>
      </c>
      <c r="G322" t="inlineStr">
        <is>
          <t>none</t>
        </is>
      </c>
      <c r="H322" s="2" t="inlineStr">
        <is>
          <t>Coating_Scotchkote134_interior_IncludeImpeller</t>
        </is>
      </c>
      <c r="I322" t="inlineStr">
        <is>
          <t>RTF</t>
        </is>
      </c>
      <c r="J322" t="inlineStr">
        <is>
          <t>A100713</t>
        </is>
      </c>
      <c r="K322" t="n">
        <v>2275</v>
      </c>
      <c r="L322" t="inlineStr">
        <is>
          <t>Priced</t>
        </is>
      </c>
      <c r="M322" t="inlineStr">
        <is>
          <t>Price Adder for LCV F2 stand with no elbow</t>
        </is>
      </c>
      <c r="P322" t="inlineStr">
        <is>
          <t>LT193</t>
        </is>
      </c>
      <c r="Q322" t="n">
        <v>42</v>
      </c>
      <c r="R322" t="n">
        <v>125</v>
      </c>
    </row>
    <row r="323">
      <c r="B323" t="inlineStr">
        <is>
          <t>Price_BOM_L_ElbowStand_327</t>
        </is>
      </c>
      <c r="C323" t="inlineStr">
        <is>
          <t>:40707-LCV:40957-LCV:40959-LCV:40129-LCV:4012A-LCV:</t>
        </is>
      </c>
      <c r="D323" t="inlineStr">
        <is>
          <t>PumpStand_CI</t>
        </is>
      </c>
      <c r="E323" s="4" t="inlineStr">
        <is>
          <t>F1</t>
        </is>
      </c>
      <c r="F323" s="80" t="n">
        <v>5</v>
      </c>
      <c r="G323" s="4" t="inlineStr">
        <is>
          <t>5" x 5"</t>
        </is>
      </c>
      <c r="H323" s="2" t="inlineStr">
        <is>
          <t>Coating_Scotchkote134_interior_IncludeImpeller</t>
        </is>
      </c>
      <c r="I323" t="inlineStr">
        <is>
          <t>RTF</t>
        </is>
      </c>
      <c r="J323" t="inlineStr">
        <is>
          <t>A100690</t>
        </is>
      </c>
      <c r="K323" t="n">
        <v>1270</v>
      </c>
      <c r="L323" t="inlineStr">
        <is>
          <t>Priced</t>
        </is>
      </c>
      <c r="M323" t="inlineStr">
        <is>
          <t>Price Adder for LCV F1 stand with 5" x 5"</t>
        </is>
      </c>
      <c r="P323" t="inlineStr">
        <is>
          <t>LT193</t>
        </is>
      </c>
      <c r="Q323" t="n">
        <v>42</v>
      </c>
      <c r="R323" t="n">
        <v>133</v>
      </c>
    </row>
    <row r="324">
      <c r="B324" t="inlineStr">
        <is>
          <t>Price_BOM_L_ElbowStand_328</t>
        </is>
      </c>
      <c r="C324" t="inlineStr">
        <is>
          <t>:40707-LCV:40957-LCV:40959-LCV:40129-LCV:4012A-LCV:</t>
        </is>
      </c>
      <c r="D324" t="inlineStr">
        <is>
          <t>PumpStand_CI</t>
        </is>
      </c>
      <c r="E324" s="4" t="inlineStr">
        <is>
          <t>F1</t>
        </is>
      </c>
      <c r="F324" s="80" t="inlineStr">
        <is>
          <t>5 LR</t>
        </is>
      </c>
      <c r="G324" s="4" t="inlineStr">
        <is>
          <t>5" x 5" LR</t>
        </is>
      </c>
      <c r="H324" s="2" t="inlineStr">
        <is>
          <t>Coating_Scotchkote134_interior_IncludeImpeller</t>
        </is>
      </c>
      <c r="I324" t="inlineStr">
        <is>
          <t>RTF</t>
        </is>
      </c>
      <c r="J324" t="inlineStr">
        <is>
          <t>A100691</t>
        </is>
      </c>
      <c r="K324" t="n">
        <v>1448</v>
      </c>
      <c r="L324" t="inlineStr">
        <is>
          <t>Priced</t>
        </is>
      </c>
      <c r="M324" t="inlineStr">
        <is>
          <t>Price Adder for LCV F1 stand with 5" x 5" LR</t>
        </is>
      </c>
      <c r="P324" t="inlineStr">
        <is>
          <t>LT193</t>
        </is>
      </c>
      <c r="Q324" t="n">
        <v>42</v>
      </c>
      <c r="R324" t="n">
        <v>131</v>
      </c>
    </row>
    <row r="325">
      <c r="B325" t="inlineStr">
        <is>
          <t>Price_BOM_L_ElbowStand_329</t>
        </is>
      </c>
      <c r="C325" t="inlineStr">
        <is>
          <t>:40707-LCV:40957-LCV:40959-LCV:40129-LCV:4012A-LCV:</t>
        </is>
      </c>
      <c r="D325" t="inlineStr">
        <is>
          <t>PumpStand_CI</t>
        </is>
      </c>
      <c r="E325" s="4" t="inlineStr">
        <is>
          <t>F1</t>
        </is>
      </c>
      <c r="F325" s="80" t="n">
        <v>6</v>
      </c>
      <c r="G325" s="4" t="inlineStr">
        <is>
          <t>6" x 5"</t>
        </is>
      </c>
      <c r="H325" s="2" t="inlineStr">
        <is>
          <t>Coating_Scotchkote134_interior_IncludeImpeller</t>
        </is>
      </c>
      <c r="I325" t="inlineStr">
        <is>
          <t>RTF</t>
        </is>
      </c>
      <c r="J325" t="inlineStr">
        <is>
          <t>A100695</t>
        </is>
      </c>
      <c r="K325" t="n">
        <v>1806</v>
      </c>
      <c r="L325" t="inlineStr">
        <is>
          <t>Priced</t>
        </is>
      </c>
      <c r="M325" t="inlineStr">
        <is>
          <t>Price Adder for LCV F1 stand with 6" x 5"</t>
        </is>
      </c>
      <c r="P325" t="inlineStr">
        <is>
          <t>LT193</t>
        </is>
      </c>
      <c r="Q325" t="n">
        <v>42</v>
      </c>
      <c r="R325" t="n">
        <v>134</v>
      </c>
    </row>
    <row r="326">
      <c r="B326" t="inlineStr">
        <is>
          <t>Price_BOM_L_ElbowStand_330</t>
        </is>
      </c>
      <c r="C326" t="inlineStr">
        <is>
          <t>:40707-LCV:40957-LCV:40959-LCV:40129-LCV:4012A-LCV:</t>
        </is>
      </c>
      <c r="D326" t="inlineStr">
        <is>
          <t>PumpStand_CI</t>
        </is>
      </c>
      <c r="E326" s="4" t="inlineStr">
        <is>
          <t>F1</t>
        </is>
      </c>
      <c r="F326" s="80" t="n">
        <v>8</v>
      </c>
      <c r="G326" s="4" t="inlineStr">
        <is>
          <t>8" x 5"</t>
        </is>
      </c>
      <c r="H326" s="2" t="inlineStr">
        <is>
          <t>Coating_Scotchkote134_interior_IncludeImpeller</t>
        </is>
      </c>
      <c r="I326" t="inlineStr">
        <is>
          <t>RTF</t>
        </is>
      </c>
      <c r="J326" t="inlineStr">
        <is>
          <t>A100700</t>
        </is>
      </c>
      <c r="K326" t="n">
        <v>2447</v>
      </c>
      <c r="L326" t="inlineStr">
        <is>
          <t>Priced</t>
        </is>
      </c>
      <c r="M326" t="inlineStr">
        <is>
          <t>Price Adder for LCV F1 stand with 8" x 5"</t>
        </is>
      </c>
      <c r="P326" t="inlineStr">
        <is>
          <t>LT193</t>
        </is>
      </c>
      <c r="Q326" t="n">
        <v>42</v>
      </c>
      <c r="R326" t="n">
        <v>152</v>
      </c>
    </row>
    <row r="327">
      <c r="B327" t="inlineStr">
        <is>
          <t>Price_BOM_L_ElbowStand_331</t>
        </is>
      </c>
      <c r="C327" t="inlineStr">
        <is>
          <t>:40707-LCV:40957-LCV:40959-LCV:40129-LCV:4012A-LCV:</t>
        </is>
      </c>
      <c r="D327" t="inlineStr">
        <is>
          <t>PumpStand_CI</t>
        </is>
      </c>
      <c r="E327" s="4" t="inlineStr">
        <is>
          <t>F1</t>
        </is>
      </c>
      <c r="F327" s="80" t="inlineStr">
        <is>
          <t>6 LR</t>
        </is>
      </c>
      <c r="G327" s="4" t="inlineStr">
        <is>
          <t>6" x 5" LR</t>
        </is>
      </c>
      <c r="H327" s="2" t="inlineStr">
        <is>
          <t>Coating_Scotchkote134_interior_IncludeImpeller</t>
        </is>
      </c>
      <c r="I327" t="inlineStr">
        <is>
          <t>RTF</t>
        </is>
      </c>
      <c r="J327" t="inlineStr">
        <is>
          <t>A100696</t>
        </is>
      </c>
      <c r="K327" t="n">
        <v>2529</v>
      </c>
      <c r="L327" t="inlineStr">
        <is>
          <t>Priced</t>
        </is>
      </c>
      <c r="M327" t="inlineStr">
        <is>
          <t>Price Adder for LCV F1 stand with 6" x 5" LR</t>
        </is>
      </c>
      <c r="P327" t="inlineStr">
        <is>
          <t>LT193</t>
        </is>
      </c>
      <c r="Q327" t="n">
        <v>42</v>
      </c>
      <c r="R327" t="n">
        <v>147</v>
      </c>
    </row>
    <row r="328">
      <c r="B328" t="inlineStr">
        <is>
          <t>Price_BOM_L_ElbowStand_332</t>
        </is>
      </c>
      <c r="C328" t="inlineStr">
        <is>
          <t>:40707-LCV:40957-LCV:40959-LCV:40129-LCV:4012A-LCV:40157-LCV:</t>
        </is>
      </c>
      <c r="D328" t="inlineStr">
        <is>
          <t>PumpStand_Steel_F2</t>
        </is>
      </c>
      <c r="E328" s="4" t="inlineStr">
        <is>
          <t>F2</t>
        </is>
      </c>
      <c r="F328" s="80" t="inlineStr">
        <is>
          <t>6 LR</t>
        </is>
      </c>
      <c r="G328" s="4" t="inlineStr">
        <is>
          <t>6" x 5" LR</t>
        </is>
      </c>
      <c r="H328" s="2" t="inlineStr">
        <is>
          <t>Coating_Scotchkote134_interior_IncludeImpeller</t>
        </is>
      </c>
      <c r="I328" t="inlineStr">
        <is>
          <t>RTF</t>
        </is>
      </c>
      <c r="J328" t="inlineStr">
        <is>
          <t>A100706</t>
        </is>
      </c>
      <c r="K328" t="n">
        <v>3754</v>
      </c>
      <c r="L328" t="inlineStr">
        <is>
          <t>Priced</t>
        </is>
      </c>
      <c r="M328" t="inlineStr">
        <is>
          <t>Price Adder for LCV F2 stand with 6" x 5" LR</t>
        </is>
      </c>
      <c r="P328" t="inlineStr">
        <is>
          <t>LT194</t>
        </is>
      </c>
      <c r="Q328" t="n">
        <v>84</v>
      </c>
      <c r="R328" t="n">
        <v>210</v>
      </c>
    </row>
    <row r="329">
      <c r="B329" t="inlineStr">
        <is>
          <t>Price_BOM_L_ElbowStand_333</t>
        </is>
      </c>
      <c r="C329" t="inlineStr">
        <is>
          <t>:40707-LCV:40957-LCV:40959-LCV:40129-LCV:4012A-LCV:40157-LCV:</t>
        </is>
      </c>
      <c r="D329" t="inlineStr">
        <is>
          <t>PumpStand_Steel_F3</t>
        </is>
      </c>
      <c r="E329" s="4" t="inlineStr">
        <is>
          <t>F3</t>
        </is>
      </c>
      <c r="F329" s="80" t="n">
        <v>8</v>
      </c>
      <c r="G329" s="4" t="inlineStr">
        <is>
          <t>8" x 5"</t>
        </is>
      </c>
      <c r="H329" s="2" t="inlineStr">
        <is>
          <t>Coating_Scotchkote134_interior_IncludeImpeller</t>
        </is>
      </c>
      <c r="I329" t="inlineStr">
        <is>
          <t>RTF</t>
        </is>
      </c>
      <c r="J329" t="inlineStr">
        <is>
          <t>A100721</t>
        </is>
      </c>
      <c r="K329" t="n">
        <v>4467</v>
      </c>
      <c r="L329" t="inlineStr">
        <is>
          <t>Priced</t>
        </is>
      </c>
      <c r="M329" t="inlineStr">
        <is>
          <t>Price Adder for LCV F3 stand with 8" x 5"</t>
        </is>
      </c>
      <c r="P329" t="inlineStr">
        <is>
          <t>LT193</t>
        </is>
      </c>
      <c r="Q329" t="n">
        <v>42</v>
      </c>
      <c r="R329" t="n">
        <v>235</v>
      </c>
    </row>
    <row r="330">
      <c r="B330" t="inlineStr">
        <is>
          <t>Price_BOM_L_ElbowStand_334</t>
        </is>
      </c>
      <c r="C330" t="inlineStr">
        <is>
          <t>:40707-LCV:40957-LCV:40959-LCV:40129-LCV:4012A-LCV:40157-LCV:</t>
        </is>
      </c>
      <c r="D330" t="inlineStr">
        <is>
          <t>PumpStand_Steel_F3</t>
        </is>
      </c>
      <c r="E330" s="4" t="inlineStr">
        <is>
          <t>F3</t>
        </is>
      </c>
      <c r="F330" s="80" t="inlineStr">
        <is>
          <t>6 LR</t>
        </is>
      </c>
      <c r="G330" s="4" t="inlineStr">
        <is>
          <t>6" x 5" LR</t>
        </is>
      </c>
      <c r="H330" s="2" t="inlineStr">
        <is>
          <t>Coating_Scotchkote134_interior_IncludeImpeller</t>
        </is>
      </c>
      <c r="I330" t="inlineStr">
        <is>
          <t>RTF</t>
        </is>
      </c>
      <c r="J330" t="inlineStr">
        <is>
          <t>A100720</t>
        </is>
      </c>
      <c r="K330" t="n">
        <v>4549</v>
      </c>
      <c r="L330" t="inlineStr">
        <is>
          <t>Priced</t>
        </is>
      </c>
      <c r="M330" t="inlineStr">
        <is>
          <t>Price Adder for LCV F3 stand with 6" x 5" LR</t>
        </is>
      </c>
      <c r="P330" t="inlineStr">
        <is>
          <t>LT194</t>
        </is>
      </c>
      <c r="Q330" t="n">
        <v>84</v>
      </c>
      <c r="R330" t="n">
        <v>230</v>
      </c>
    </row>
    <row r="331">
      <c r="B331" t="inlineStr">
        <is>
          <t>Price_BOM_L_ElbowStand_335</t>
        </is>
      </c>
      <c r="C331" t="inlineStr">
        <is>
          <t>:50957-LCV:50123-LCV:</t>
        </is>
      </c>
      <c r="D331" t="inlineStr">
        <is>
          <t>PumpStand_CI</t>
        </is>
      </c>
      <c r="E331" s="4" t="inlineStr">
        <is>
          <t>F1</t>
        </is>
      </c>
      <c r="F331" s="80" t="inlineStr">
        <is>
          <t>none</t>
        </is>
      </c>
      <c r="G331" t="inlineStr">
        <is>
          <t>none</t>
        </is>
      </c>
      <c r="H331" s="2" t="inlineStr">
        <is>
          <t>Coating_Scotchkote134_interior_IncludeImpeller</t>
        </is>
      </c>
      <c r="I331" t="inlineStr">
        <is>
          <t>RTF</t>
        </is>
      </c>
      <c r="J331" t="inlineStr">
        <is>
          <t>A100702</t>
        </is>
      </c>
      <c r="K331" t="n">
        <v>1050</v>
      </c>
      <c r="L331" t="inlineStr">
        <is>
          <t>Priced</t>
        </is>
      </c>
      <c r="M331" t="inlineStr">
        <is>
          <t>Price Adder for LCV F1 stand with no elbow</t>
        </is>
      </c>
      <c r="P331" t="inlineStr">
        <is>
          <t>LT193</t>
        </is>
      </c>
      <c r="Q331" t="n">
        <v>42</v>
      </c>
      <c r="R331" t="n">
        <v>62</v>
      </c>
    </row>
    <row r="332">
      <c r="B332" t="inlineStr">
        <is>
          <t>Price_BOM_L_ElbowStand_336</t>
        </is>
      </c>
      <c r="C332" t="inlineStr">
        <is>
          <t>:50957-LCV:50123-LCV:50157-LCV:</t>
        </is>
      </c>
      <c r="D332" t="inlineStr">
        <is>
          <t>PumpStand_Steel_F2</t>
        </is>
      </c>
      <c r="E332" s="4" t="inlineStr">
        <is>
          <t>F2</t>
        </is>
      </c>
      <c r="F332" s="80" t="inlineStr">
        <is>
          <t>none</t>
        </is>
      </c>
      <c r="G332" t="inlineStr">
        <is>
          <t>none</t>
        </is>
      </c>
      <c r="H332" s="2" t="inlineStr">
        <is>
          <t>Coating_Scotchkote134_interior_IncludeImpeller</t>
        </is>
      </c>
      <c r="I332" t="inlineStr">
        <is>
          <t>RTF</t>
        </is>
      </c>
      <c r="J332" t="inlineStr">
        <is>
          <t>A100713</t>
        </is>
      </c>
      <c r="K332" t="n">
        <v>2275</v>
      </c>
      <c r="L332" t="inlineStr">
        <is>
          <t>Priced</t>
        </is>
      </c>
      <c r="M332" t="inlineStr">
        <is>
          <t>Price Adder for LCV F2 stand with no elbow</t>
        </is>
      </c>
      <c r="P332" t="inlineStr">
        <is>
          <t>LT193</t>
        </is>
      </c>
      <c r="Q332" t="n">
        <v>42</v>
      </c>
      <c r="R332" t="n">
        <v>125</v>
      </c>
    </row>
    <row r="333">
      <c r="B333" t="inlineStr">
        <is>
          <t>Price_BOM_L_ElbowStand_337</t>
        </is>
      </c>
      <c r="C333" t="inlineStr">
        <is>
          <t>:50957-LCV:50123-LCV:50157-LCV:</t>
        </is>
      </c>
      <c r="D333" t="inlineStr">
        <is>
          <t>PumpStand_Steel_F3</t>
        </is>
      </c>
      <c r="E333" s="4" t="inlineStr">
        <is>
          <t>F3</t>
        </is>
      </c>
      <c r="F333" s="80" t="inlineStr">
        <is>
          <t>none</t>
        </is>
      </c>
      <c r="G333" t="inlineStr">
        <is>
          <t>none</t>
        </is>
      </c>
      <c r="H333" s="2" t="inlineStr">
        <is>
          <t>Coating_Scotchkote134_interior_IncludeImpeller</t>
        </is>
      </c>
      <c r="I333" t="inlineStr">
        <is>
          <t>RTF</t>
        </is>
      </c>
      <c r="J333" t="inlineStr">
        <is>
          <t>A100723</t>
        </is>
      </c>
      <c r="K333" t="n">
        <v>3070</v>
      </c>
      <c r="L333" t="inlineStr">
        <is>
          <t>Priced</t>
        </is>
      </c>
      <c r="M333" t="inlineStr">
        <is>
          <t>Price Adder for LCV F3 stand with no elbow</t>
        </is>
      </c>
      <c r="P333" t="inlineStr">
        <is>
          <t>LT193</t>
        </is>
      </c>
      <c r="Q333" t="n">
        <v>42</v>
      </c>
      <c r="R333" t="n">
        <v>145</v>
      </c>
    </row>
    <row r="334">
      <c r="B334" t="inlineStr">
        <is>
          <t>Price_BOM_L_ElbowStand_338</t>
        </is>
      </c>
      <c r="C334" t="inlineStr">
        <is>
          <t>:50957-LCV:50123-LCV:</t>
        </is>
      </c>
      <c r="D334" t="inlineStr">
        <is>
          <t>PumpStand_CI</t>
        </is>
      </c>
      <c r="E334" s="4" t="inlineStr">
        <is>
          <t>F1</t>
        </is>
      </c>
      <c r="F334" s="80" t="n">
        <v>6</v>
      </c>
      <c r="G334" s="4" t="inlineStr">
        <is>
          <t>6" x 6"</t>
        </is>
      </c>
      <c r="H334" s="2" t="inlineStr">
        <is>
          <t>Coating_Scotchkote134_interior_IncludeImpeller</t>
        </is>
      </c>
      <c r="I334" t="inlineStr">
        <is>
          <t>RTF</t>
        </is>
      </c>
      <c r="J334" t="inlineStr">
        <is>
          <t>A100697</t>
        </is>
      </c>
      <c r="K334" t="n">
        <v>1373</v>
      </c>
      <c r="L334" t="inlineStr">
        <is>
          <t>Priced</t>
        </is>
      </c>
      <c r="M334" t="inlineStr">
        <is>
          <t>Price Adder for LCV F1 stand with 6" x 6"</t>
        </is>
      </c>
      <c r="P334" t="inlineStr">
        <is>
          <t>LT193</t>
        </is>
      </c>
      <c r="Q334" t="n">
        <v>42</v>
      </c>
      <c r="R334" t="n">
        <v>137</v>
      </c>
    </row>
    <row r="335">
      <c r="B335" t="inlineStr">
        <is>
          <t>Price_BOM_L_ElbowStand_339</t>
        </is>
      </c>
      <c r="C335" t="inlineStr">
        <is>
          <t>:50957-LCV:50123-LCV:</t>
        </is>
      </c>
      <c r="D335" t="inlineStr">
        <is>
          <t>PumpStand_CI</t>
        </is>
      </c>
      <c r="E335" s="4" t="inlineStr">
        <is>
          <t>F1</t>
        </is>
      </c>
      <c r="F335" s="80" t="inlineStr">
        <is>
          <t>6 LR</t>
        </is>
      </c>
      <c r="G335" s="4" t="inlineStr">
        <is>
          <t>6" x 6" LR</t>
        </is>
      </c>
      <c r="H335" s="2" t="inlineStr">
        <is>
          <t>Coating_Scotchkote134_interior_IncludeImpeller</t>
        </is>
      </c>
      <c r="I335" t="inlineStr">
        <is>
          <t>RTF</t>
        </is>
      </c>
      <c r="J335" t="inlineStr">
        <is>
          <t>A100698</t>
        </is>
      </c>
      <c r="K335" t="n">
        <v>1703</v>
      </c>
      <c r="L335" t="inlineStr">
        <is>
          <t>Priced</t>
        </is>
      </c>
      <c r="M335" t="inlineStr">
        <is>
          <t>Price Adder for LCV F1 stand with 6" x 6" LR</t>
        </is>
      </c>
      <c r="P335" t="inlineStr">
        <is>
          <t>LT193</t>
        </is>
      </c>
      <c r="Q335" t="n">
        <v>42</v>
      </c>
      <c r="R335" t="n">
        <v>150</v>
      </c>
    </row>
    <row r="336">
      <c r="B336" t="inlineStr">
        <is>
          <t>Price_BOM_L_ElbowStand_340</t>
        </is>
      </c>
      <c r="C336" t="inlineStr">
        <is>
          <t>:50957-LCV:50123-LCV:</t>
        </is>
      </c>
      <c r="D336" t="inlineStr">
        <is>
          <t>PumpStand_CI</t>
        </is>
      </c>
      <c r="E336" s="4" t="inlineStr">
        <is>
          <t>F1</t>
        </is>
      </c>
      <c r="F336" s="80" t="n">
        <v>8</v>
      </c>
      <c r="G336" s="4" t="inlineStr">
        <is>
          <t>8" x 6"</t>
        </is>
      </c>
      <c r="H336" s="2" t="inlineStr">
        <is>
          <t>Coating_Scotchkote134_interior_IncludeImpeller</t>
        </is>
      </c>
      <c r="I336" t="inlineStr">
        <is>
          <t>RTF</t>
        </is>
      </c>
      <c r="J336" t="inlineStr">
        <is>
          <t>A100701</t>
        </is>
      </c>
      <c r="K336" t="n">
        <v>2078</v>
      </c>
      <c r="L336" t="inlineStr">
        <is>
          <t>Priced</t>
        </is>
      </c>
      <c r="M336" t="inlineStr">
        <is>
          <t>Price Adder for LCV F1 stand with 8" x 6"</t>
        </is>
      </c>
      <c r="P336" t="inlineStr">
        <is>
          <t>LT193</t>
        </is>
      </c>
      <c r="Q336" t="n">
        <v>42</v>
      </c>
      <c r="R336" t="n">
        <v>166</v>
      </c>
    </row>
    <row r="337">
      <c r="B337" t="inlineStr">
        <is>
          <t>Price_BOM_L_ElbowStand_341</t>
        </is>
      </c>
      <c r="C337" t="inlineStr">
        <is>
          <t>:50957-LCV:50123-LCV:50157-LCV:</t>
        </is>
      </c>
      <c r="D337" t="inlineStr">
        <is>
          <t>PumpStand_Steel_F2</t>
        </is>
      </c>
      <c r="E337" s="4" t="inlineStr">
        <is>
          <t>F2</t>
        </is>
      </c>
      <c r="F337" s="80" t="n">
        <v>6</v>
      </c>
      <c r="G337" s="4" t="inlineStr">
        <is>
          <t>6" x 6"</t>
        </is>
      </c>
      <c r="H337" s="2" t="inlineStr">
        <is>
          <t>Coating_Scotchkote134_interior_IncludeImpeller</t>
        </is>
      </c>
      <c r="I337" t="inlineStr">
        <is>
          <t>RTF</t>
        </is>
      </c>
      <c r="J337" t="inlineStr">
        <is>
          <t>A100707</t>
        </is>
      </c>
      <c r="K337" t="n">
        <v>2598</v>
      </c>
      <c r="L337" t="inlineStr">
        <is>
          <t>Priced</t>
        </is>
      </c>
      <c r="M337" t="inlineStr">
        <is>
          <t>Price Adder for LCV F2 stand with 6" x 6"</t>
        </is>
      </c>
      <c r="P337" t="inlineStr">
        <is>
          <t>LT192</t>
        </is>
      </c>
      <c r="Q337" t="n">
        <v>14</v>
      </c>
      <c r="R337" t="n">
        <v>200</v>
      </c>
    </row>
    <row r="338">
      <c r="B338" t="inlineStr">
        <is>
          <t>Price_BOM_L_ElbowStand_342</t>
        </is>
      </c>
      <c r="C338" t="inlineStr">
        <is>
          <t>:50957-LCV:50123-LCV:50157-LCV:</t>
        </is>
      </c>
      <c r="D338" t="inlineStr">
        <is>
          <t>PumpStand_Steel_F2</t>
        </is>
      </c>
      <c r="E338" s="4" t="inlineStr">
        <is>
          <t>F2</t>
        </is>
      </c>
      <c r="F338" s="80" t="inlineStr">
        <is>
          <t>6 LR</t>
        </is>
      </c>
      <c r="G338" s="4" t="inlineStr">
        <is>
          <t>6" x 6" LR</t>
        </is>
      </c>
      <c r="H338" s="2" t="inlineStr">
        <is>
          <t>Coating_Scotchkote134_interior_IncludeImpeller</t>
        </is>
      </c>
      <c r="I338" t="inlineStr">
        <is>
          <t>RTF</t>
        </is>
      </c>
      <c r="J338" t="inlineStr">
        <is>
          <t>A100708</t>
        </is>
      </c>
      <c r="K338" t="n">
        <v>2928</v>
      </c>
      <c r="L338" t="inlineStr">
        <is>
          <t>Priced</t>
        </is>
      </c>
      <c r="M338" t="inlineStr">
        <is>
          <t>Price Adder for LCV F2 stand with 6" x 6" LR</t>
        </is>
      </c>
      <c r="P338" t="inlineStr">
        <is>
          <t>LT193</t>
        </is>
      </c>
      <c r="Q338" t="n">
        <v>42</v>
      </c>
      <c r="R338" t="n">
        <v>213</v>
      </c>
    </row>
    <row r="339">
      <c r="B339" t="inlineStr">
        <is>
          <t>Price_BOM_L_ElbowStand_343</t>
        </is>
      </c>
      <c r="C339" t="inlineStr">
        <is>
          <t>:50957-LCV:50123-LCV:50157-LCV:</t>
        </is>
      </c>
      <c r="D339" t="inlineStr">
        <is>
          <t>PumpStand_Steel_F2</t>
        </is>
      </c>
      <c r="E339" s="4" t="inlineStr">
        <is>
          <t>F2</t>
        </is>
      </c>
      <c r="F339" s="80" t="n">
        <v>8</v>
      </c>
      <c r="G339" s="4" t="inlineStr">
        <is>
          <t>8" x 6"</t>
        </is>
      </c>
      <c r="H339" s="2" t="inlineStr">
        <is>
          <t>Coating_Scotchkote134_interior_IncludeImpeller</t>
        </is>
      </c>
      <c r="I339" t="inlineStr">
        <is>
          <t>RTF</t>
        </is>
      </c>
      <c r="J339" t="inlineStr">
        <is>
          <t>A100709</t>
        </is>
      </c>
      <c r="K339" t="n">
        <v>3303</v>
      </c>
      <c r="L339" t="inlineStr">
        <is>
          <t>Priced</t>
        </is>
      </c>
      <c r="M339" t="inlineStr">
        <is>
          <t>Price Adder for LCV F2 stand with 8" x 6"</t>
        </is>
      </c>
      <c r="P339" t="inlineStr">
        <is>
          <t>LT193</t>
        </is>
      </c>
      <c r="Q339" t="n">
        <v>42</v>
      </c>
      <c r="R339" t="n">
        <v>229</v>
      </c>
    </row>
    <row r="340">
      <c r="B340" t="inlineStr">
        <is>
          <t>Price_BOM_L_ElbowStand_344</t>
        </is>
      </c>
      <c r="C340" t="inlineStr">
        <is>
          <t>:50957-LCV:50123-LCV:50157-LCV:</t>
        </is>
      </c>
      <c r="D340" t="inlineStr">
        <is>
          <t>PumpStand_Steel_F2</t>
        </is>
      </c>
      <c r="E340" s="4" t="inlineStr">
        <is>
          <t>F2</t>
        </is>
      </c>
      <c r="F340" s="80" t="inlineStr">
        <is>
          <t>8 LR</t>
        </is>
      </c>
      <c r="G340" s="4" t="inlineStr">
        <is>
          <t>8" x 6" LR</t>
        </is>
      </c>
      <c r="H340" s="2" t="inlineStr">
        <is>
          <t>Coating_Scotchkote134_interior_IncludeImpeller</t>
        </is>
      </c>
      <c r="I340" t="inlineStr">
        <is>
          <t>RTF</t>
        </is>
      </c>
      <c r="J340" t="inlineStr">
        <is>
          <t>A100710</t>
        </is>
      </c>
      <c r="K340" t="n">
        <v>4024</v>
      </c>
      <c r="L340" t="inlineStr">
        <is>
          <t>Priced</t>
        </is>
      </c>
      <c r="M340" t="inlineStr">
        <is>
          <t>Price Adder for LCV F2 stand with 8" x 6" LR</t>
        </is>
      </c>
      <c r="P340" t="inlineStr">
        <is>
          <t>LT194</t>
        </is>
      </c>
      <c r="Q340" t="n">
        <v>84</v>
      </c>
      <c r="R340" t="n">
        <v>269</v>
      </c>
    </row>
    <row r="341">
      <c r="B341" t="inlineStr">
        <is>
          <t>Price_BOM_L_ElbowStand_345</t>
        </is>
      </c>
      <c r="C341" t="inlineStr">
        <is>
          <t>:50957-LCV:50123-LCV:50157-LCV:</t>
        </is>
      </c>
      <c r="D341" t="inlineStr">
        <is>
          <t>PumpStand_Steel_F3</t>
        </is>
      </c>
      <c r="E341" s="4" t="inlineStr">
        <is>
          <t>F3</t>
        </is>
      </c>
      <c r="F341" s="80" t="n">
        <v>10</v>
      </c>
      <c r="G341" s="4" t="inlineStr">
        <is>
          <t>10" x 6"</t>
        </is>
      </c>
      <c r="H341" s="2" t="inlineStr">
        <is>
          <t>Coating_Scotchkote134_interior_IncludeImpeller</t>
        </is>
      </c>
      <c r="I341" t="inlineStr">
        <is>
          <t>RTF</t>
        </is>
      </c>
      <c r="J341" t="inlineStr">
        <is>
          <t>A100716</t>
        </is>
      </c>
      <c r="K341" t="n">
        <v>5361</v>
      </c>
      <c r="L341" t="inlineStr">
        <is>
          <t>Priced</t>
        </is>
      </c>
      <c r="M341" t="inlineStr">
        <is>
          <t>Price Adder for LCV F3 stand with 10" x 6"</t>
        </is>
      </c>
      <c r="P341" t="inlineStr">
        <is>
          <t>LT193</t>
        </is>
      </c>
      <c r="Q341" t="n">
        <v>42</v>
      </c>
      <c r="R341" t="n">
        <v>293</v>
      </c>
    </row>
    <row r="342">
      <c r="B342" t="inlineStr">
        <is>
          <t>Price_BOM_L_ElbowStand_346</t>
        </is>
      </c>
      <c r="C342" t="inlineStr">
        <is>
          <t>:50957-LCV:50123-LCV:50157-LCV:</t>
        </is>
      </c>
      <c r="D342" t="inlineStr">
        <is>
          <t>PumpStand_Steel_F3</t>
        </is>
      </c>
      <c r="E342" s="4" t="inlineStr">
        <is>
          <t>F3</t>
        </is>
      </c>
      <c r="F342" s="80" t="n">
        <v>12</v>
      </c>
      <c r="G342" s="4" t="inlineStr">
        <is>
          <t>12" x 6"</t>
        </is>
      </c>
      <c r="H342" s="2" t="inlineStr">
        <is>
          <t>Coating_Scotchkote134_interior_IncludeImpeller</t>
        </is>
      </c>
      <c r="I342" t="inlineStr">
        <is>
          <t>RTF</t>
        </is>
      </c>
      <c r="J342" t="inlineStr">
        <is>
          <t>A100719</t>
        </is>
      </c>
      <c r="K342" t="n">
        <v>7532</v>
      </c>
      <c r="L342" t="inlineStr">
        <is>
          <t>Priced</t>
        </is>
      </c>
      <c r="M342" t="inlineStr">
        <is>
          <t>Price Adder for LCV F3 stand with 12" x 6"</t>
        </is>
      </c>
      <c r="P342" t="inlineStr">
        <is>
          <t>LT193</t>
        </is>
      </c>
      <c r="Q342" t="n">
        <v>42</v>
      </c>
      <c r="R342" t="n">
        <v>338</v>
      </c>
    </row>
    <row r="343">
      <c r="B343" t="inlineStr">
        <is>
          <t>Price_BOM_L_ElbowStand_347</t>
        </is>
      </c>
      <c r="C343" t="inlineStr">
        <is>
          <t>:50957-LCV:50123-LCV:50157-LCV:</t>
        </is>
      </c>
      <c r="D343" t="inlineStr">
        <is>
          <t>PumpStand_Steel_F3</t>
        </is>
      </c>
      <c r="E343" s="4" t="inlineStr">
        <is>
          <t>F3</t>
        </is>
      </c>
      <c r="F343" s="80" t="inlineStr">
        <is>
          <t>8 LR</t>
        </is>
      </c>
      <c r="G343" s="4" t="inlineStr">
        <is>
          <t>8" x 6" LR</t>
        </is>
      </c>
      <c r="H343" s="2" t="inlineStr">
        <is>
          <t>Coating_Scotchkote134_interior_IncludeImpeller</t>
        </is>
      </c>
      <c r="I343" t="inlineStr">
        <is>
          <t>RTF</t>
        </is>
      </c>
      <c r="J343" t="inlineStr">
        <is>
          <t>A100722</t>
        </is>
      </c>
      <c r="K343" t="n">
        <v>4819</v>
      </c>
      <c r="L343" t="inlineStr">
        <is>
          <t>Priced</t>
        </is>
      </c>
      <c r="M343" t="inlineStr">
        <is>
          <t>Price Adder for LCV F3 stand with 8" x 6" LR</t>
        </is>
      </c>
      <c r="P343" t="inlineStr">
        <is>
          <t>LT194</t>
        </is>
      </c>
      <c r="Q343" t="n">
        <v>84</v>
      </c>
      <c r="R343" t="n">
        <v>289</v>
      </c>
    </row>
    <row r="344">
      <c r="B344" t="inlineStr">
        <is>
          <t>Price_BOM_L_ElbowStand_348</t>
        </is>
      </c>
      <c r="C344" t="inlineStr">
        <is>
          <t>:60951-LCV:60123-LCV:60157-LCV:</t>
        </is>
      </c>
      <c r="D344" t="inlineStr">
        <is>
          <t>PumpStand_Steel_F2</t>
        </is>
      </c>
      <c r="E344" s="4" t="inlineStr">
        <is>
          <t>F2</t>
        </is>
      </c>
      <c r="F344" s="80" t="inlineStr">
        <is>
          <t>none</t>
        </is>
      </c>
      <c r="G344" s="4" t="inlineStr">
        <is>
          <t>none</t>
        </is>
      </c>
      <c r="H344" s="2" t="inlineStr">
        <is>
          <t>Coating_Scotchkote134_interior_IncludeImpeller</t>
        </is>
      </c>
      <c r="I344" t="inlineStr">
        <is>
          <t>RTF</t>
        </is>
      </c>
      <c r="J344" t="inlineStr">
        <is>
          <t>A100713</t>
        </is>
      </c>
      <c r="K344" t="n">
        <v>2275</v>
      </c>
      <c r="L344" t="inlineStr">
        <is>
          <t>Priced</t>
        </is>
      </c>
      <c r="M344" t="inlineStr">
        <is>
          <t>Price Adder for LCV F2 stand with no elbow</t>
        </is>
      </c>
      <c r="P344" t="inlineStr">
        <is>
          <t>LT193</t>
        </is>
      </c>
      <c r="Q344" t="n">
        <v>42</v>
      </c>
      <c r="R344" t="n">
        <v>125</v>
      </c>
    </row>
    <row r="345">
      <c r="B345" t="inlineStr">
        <is>
          <t>Price_BOM_L_ElbowStand_349</t>
        </is>
      </c>
      <c r="C345" t="inlineStr">
        <is>
          <t>:60951-LCV:60123-LCV:60157-LCV:</t>
        </is>
      </c>
      <c r="D345" t="inlineStr">
        <is>
          <t>PumpStand_Steel_F2</t>
        </is>
      </c>
      <c r="E345" s="4" t="inlineStr">
        <is>
          <t>F2</t>
        </is>
      </c>
      <c r="F345" s="80" t="n">
        <v>8</v>
      </c>
      <c r="G345" s="4" t="inlineStr">
        <is>
          <t>8" x 8"</t>
        </is>
      </c>
      <c r="H345" s="2" t="inlineStr">
        <is>
          <t>Coating_Scotchkote134_interior_IncludeImpeller</t>
        </is>
      </c>
      <c r="I345" t="inlineStr">
        <is>
          <t>RTF</t>
        </is>
      </c>
      <c r="J345" t="inlineStr">
        <is>
          <t>A100711</t>
        </is>
      </c>
      <c r="K345" t="n">
        <v>2772</v>
      </c>
      <c r="L345" t="inlineStr">
        <is>
          <t>Priced</t>
        </is>
      </c>
      <c r="M345" t="inlineStr">
        <is>
          <t>Price Adder for LCV F2 stand with 8" x 8"</t>
        </is>
      </c>
      <c r="P345" t="inlineStr">
        <is>
          <t>LT192</t>
        </is>
      </c>
      <c r="Q345" t="n">
        <v>14</v>
      </c>
      <c r="R345" t="n">
        <v>243</v>
      </c>
    </row>
    <row r="346">
      <c r="B346" t="inlineStr">
        <is>
          <t>Price_BOM_L_ElbowStand_350</t>
        </is>
      </c>
      <c r="C346" t="inlineStr">
        <is>
          <t>:60951-LCV:60123-LCV:60157-LCV:</t>
        </is>
      </c>
      <c r="D346" t="inlineStr">
        <is>
          <t>PumpStand_Steel_F2</t>
        </is>
      </c>
      <c r="E346" s="4" t="inlineStr">
        <is>
          <t>F2</t>
        </is>
      </c>
      <c r="F346" s="80" t="inlineStr">
        <is>
          <t>8 LR</t>
        </is>
      </c>
      <c r="G346" s="4" t="inlineStr">
        <is>
          <t>8" x 8" LR</t>
        </is>
      </c>
      <c r="H346" s="2" t="inlineStr">
        <is>
          <t>Coating_Scotchkote134_interior_IncludeImpeller</t>
        </is>
      </c>
      <c r="I346" t="inlineStr">
        <is>
          <t>RTF</t>
        </is>
      </c>
      <c r="J346" t="inlineStr">
        <is>
          <t>A100712</t>
        </is>
      </c>
      <c r="K346" t="n">
        <v>3157</v>
      </c>
      <c r="L346" t="inlineStr">
        <is>
          <t>Priced</t>
        </is>
      </c>
      <c r="M346" t="inlineStr">
        <is>
          <t>Price Adder for LCV F2 stand with 8" x 8" LR</t>
        </is>
      </c>
      <c r="P346" t="inlineStr">
        <is>
          <t>LT194</t>
        </is>
      </c>
      <c r="Q346" t="n">
        <v>84</v>
      </c>
      <c r="R346" t="n">
        <v>279</v>
      </c>
    </row>
    <row r="347">
      <c r="B347" t="inlineStr">
        <is>
          <t>Price_BOM_L_ElbowStand_351</t>
        </is>
      </c>
      <c r="C347" t="inlineStr">
        <is>
          <t>:60951-LCV:60123-LCV:60157-LCV:</t>
        </is>
      </c>
      <c r="D347" t="inlineStr">
        <is>
          <t>PumpStand_Steel_F2</t>
        </is>
      </c>
      <c r="E347" s="4" t="inlineStr">
        <is>
          <t>F2</t>
        </is>
      </c>
      <c r="F347" s="80" t="inlineStr">
        <is>
          <t>10 LR</t>
        </is>
      </c>
      <c r="G347" s="4" t="inlineStr">
        <is>
          <t>10" x 8" LR</t>
        </is>
      </c>
      <c r="H347" s="2" t="inlineStr">
        <is>
          <t>Coating_Scotchkote134_interior_IncludeImpeller</t>
        </is>
      </c>
      <c r="I347" t="inlineStr">
        <is>
          <t>RTF</t>
        </is>
      </c>
      <c r="J347" t="inlineStr">
        <is>
          <t>A100704</t>
        </is>
      </c>
      <c r="K347" t="n">
        <v>5381</v>
      </c>
      <c r="L347" t="inlineStr">
        <is>
          <t>Priced</t>
        </is>
      </c>
      <c r="M347" t="inlineStr">
        <is>
          <t>Price Adder for LCV F2 stand with 10" x 8" LR</t>
        </is>
      </c>
      <c r="P347" t="inlineStr">
        <is>
          <t>LT194</t>
        </is>
      </c>
      <c r="Q347" t="n">
        <v>84</v>
      </c>
      <c r="R347" t="n">
        <v>358</v>
      </c>
    </row>
    <row r="348">
      <c r="B348" t="inlineStr">
        <is>
          <t>Price_BOM_L_ElbowStand_352</t>
        </is>
      </c>
      <c r="C348" t="inlineStr">
        <is>
          <t>:60951-LCV:60123-LCV:60157-LCV:</t>
        </is>
      </c>
      <c r="D348" t="inlineStr">
        <is>
          <t>PumpStand_Steel_F3</t>
        </is>
      </c>
      <c r="E348" s="4" t="inlineStr">
        <is>
          <t>F3</t>
        </is>
      </c>
      <c r="F348" s="80" t="inlineStr">
        <is>
          <t>10 LR</t>
        </is>
      </c>
      <c r="G348" s="4" t="inlineStr">
        <is>
          <t>10" x 8" LR</t>
        </is>
      </c>
      <c r="H348" s="2" t="inlineStr">
        <is>
          <t>Coating_Scotchkote134_interior_IncludeImpeller</t>
        </is>
      </c>
      <c r="I348" t="inlineStr">
        <is>
          <t>RTF</t>
        </is>
      </c>
      <c r="J348" t="inlineStr">
        <is>
          <t>A100717</t>
        </is>
      </c>
      <c r="K348" t="n">
        <v>6176</v>
      </c>
      <c r="L348" t="inlineStr">
        <is>
          <t>Priced</t>
        </is>
      </c>
      <c r="M348" t="inlineStr">
        <is>
          <t>Price Adder for LCV F3 stand with 10" x 8" LR</t>
        </is>
      </c>
      <c r="P348" t="inlineStr">
        <is>
          <t>LT194</t>
        </is>
      </c>
      <c r="Q348" t="n">
        <v>84</v>
      </c>
      <c r="R348" t="n">
        <v>378</v>
      </c>
    </row>
    <row r="349">
      <c r="B349" t="inlineStr">
        <is>
          <t>Price_BOM_L_ElbowStand_353</t>
        </is>
      </c>
      <c r="C349" t="inlineStr">
        <is>
          <t>:80123-LCV:</t>
        </is>
      </c>
      <c r="D349" t="inlineStr">
        <is>
          <t>PumpStand_Steel_F3</t>
        </is>
      </c>
      <c r="E349" s="4" t="inlineStr">
        <is>
          <t>F3</t>
        </is>
      </c>
      <c r="F349" s="80" t="inlineStr">
        <is>
          <t>none</t>
        </is>
      </c>
      <c r="G349" s="4" t="inlineStr">
        <is>
          <t>none</t>
        </is>
      </c>
      <c r="H349" s="2" t="inlineStr">
        <is>
          <t>Coating_Scotchkote134_interior_IncludeImpeller</t>
        </is>
      </c>
      <c r="I349" t="inlineStr">
        <is>
          <t>RTF</t>
        </is>
      </c>
      <c r="J349" t="inlineStr">
        <is>
          <t>A100723</t>
        </is>
      </c>
      <c r="K349" t="n">
        <v>3070</v>
      </c>
      <c r="L349" t="inlineStr">
        <is>
          <t>Priced</t>
        </is>
      </c>
      <c r="M349" t="inlineStr">
        <is>
          <t>Price Adder for LCV F3 stand with no elbow</t>
        </is>
      </c>
      <c r="P349" t="inlineStr">
        <is>
          <t>LT193</t>
        </is>
      </c>
      <c r="Q349" t="n">
        <v>42</v>
      </c>
      <c r="R349" t="n">
        <v>145</v>
      </c>
    </row>
    <row r="350">
      <c r="B350" t="inlineStr">
        <is>
          <t>Price_BOM_L_ElbowStand_354</t>
        </is>
      </c>
      <c r="C350" t="inlineStr">
        <is>
          <t>:80123-LCV:</t>
        </is>
      </c>
      <c r="D350" t="inlineStr">
        <is>
          <t>PumpStand_Steel_F3</t>
        </is>
      </c>
      <c r="E350" s="4" t="inlineStr">
        <is>
          <t>F3</t>
        </is>
      </c>
      <c r="F350" s="80" t="inlineStr">
        <is>
          <t>10 LR</t>
        </is>
      </c>
      <c r="G350" s="4" t="inlineStr">
        <is>
          <t>10" x 10" LR</t>
        </is>
      </c>
      <c r="H350" s="2" t="inlineStr">
        <is>
          <t>Coating_Scotchkote134_interior_IncludeImpeller</t>
        </is>
      </c>
      <c r="I350" t="inlineStr">
        <is>
          <t>RTF</t>
        </is>
      </c>
      <c r="J350" t="inlineStr">
        <is>
          <t>A100715</t>
        </is>
      </c>
      <c r="K350" t="n">
        <v>4114</v>
      </c>
      <c r="L350" t="inlineStr">
        <is>
          <t>Priced</t>
        </is>
      </c>
      <c r="M350" t="inlineStr">
        <is>
          <t>Price Adder for LCV F3 stand with 10" x 10" LR</t>
        </is>
      </c>
      <c r="P350" t="inlineStr">
        <is>
          <t>LT194</t>
        </is>
      </c>
      <c r="Q350" t="n">
        <v>84</v>
      </c>
      <c r="R350" t="n">
        <v>390</v>
      </c>
    </row>
    <row r="351">
      <c r="B351" t="inlineStr">
        <is>
          <t>Price_BOM_L_ElbowStand_355</t>
        </is>
      </c>
      <c r="C351" t="inlineStr">
        <is>
          <t>:80123-LCV:</t>
        </is>
      </c>
      <c r="D351" t="inlineStr">
        <is>
          <t>PumpStand_Steel_F3</t>
        </is>
      </c>
      <c r="E351" s="4" t="inlineStr">
        <is>
          <t>F3</t>
        </is>
      </c>
      <c r="F351" s="80" t="inlineStr">
        <is>
          <t>12 LR</t>
        </is>
      </c>
      <c r="G351" s="4" t="inlineStr">
        <is>
          <t>12" x 10" LR</t>
        </is>
      </c>
      <c r="H351" s="2" t="inlineStr">
        <is>
          <t>Coating_Scotchkote134_interior_IncludeImpeller</t>
        </is>
      </c>
      <c r="I351" t="inlineStr">
        <is>
          <t>RTF</t>
        </is>
      </c>
      <c r="J351" t="inlineStr">
        <is>
          <t>A100718</t>
        </is>
      </c>
      <c r="K351" t="n">
        <v>7261</v>
      </c>
      <c r="L351" t="inlineStr">
        <is>
          <t>Priced</t>
        </is>
      </c>
      <c r="M351" t="inlineStr">
        <is>
          <t>Price Adder for LCV F3 stand with 12" x 10" LR</t>
        </is>
      </c>
      <c r="P351" t="inlineStr">
        <is>
          <t>LT194</t>
        </is>
      </c>
      <c r="Q351" t="n">
        <v>84</v>
      </c>
      <c r="R351" t="n">
        <v>517</v>
      </c>
    </row>
    <row r="352">
      <c r="B352" t="inlineStr">
        <is>
          <t>Price_BOM_L_ElbowStand_356</t>
        </is>
      </c>
      <c r="C352" t="inlineStr">
        <is>
          <t>:80155-LCV:</t>
        </is>
      </c>
      <c r="D352" t="inlineStr">
        <is>
          <t>PumpStand_Steel_F3</t>
        </is>
      </c>
      <c r="E352" s="4" t="inlineStr">
        <is>
          <t>F3</t>
        </is>
      </c>
      <c r="F352" s="80" t="inlineStr">
        <is>
          <t>none</t>
        </is>
      </c>
      <c r="G352" s="4" t="inlineStr">
        <is>
          <t>none</t>
        </is>
      </c>
      <c r="H352" s="2" t="inlineStr">
        <is>
          <t>Coating_Scotchkote134_interior_IncludeImpeller</t>
        </is>
      </c>
      <c r="I352" t="inlineStr">
        <is>
          <t>RTF</t>
        </is>
      </c>
      <c r="J352" t="inlineStr">
        <is>
          <t>A100723</t>
        </is>
      </c>
      <c r="K352" t="n">
        <v>3070</v>
      </c>
      <c r="L352" t="inlineStr">
        <is>
          <t>Priced</t>
        </is>
      </c>
      <c r="M352" t="inlineStr">
        <is>
          <t>Price Adder for LCV F3 stand with no elbow</t>
        </is>
      </c>
      <c r="P352" t="inlineStr">
        <is>
          <t>LT193</t>
        </is>
      </c>
      <c r="Q352" t="n">
        <v>42</v>
      </c>
      <c r="R352" t="n">
        <v>145</v>
      </c>
    </row>
    <row r="353">
      <c r="B353" t="inlineStr">
        <is>
          <t>Price_BOM_L_ElbowStand_357</t>
        </is>
      </c>
      <c r="C353" t="inlineStr">
        <is>
          <t>:80155-LCV:</t>
        </is>
      </c>
      <c r="D353" t="inlineStr">
        <is>
          <t>PumpStand_Steel_F3</t>
        </is>
      </c>
      <c r="E353" s="4" t="inlineStr">
        <is>
          <t>F3</t>
        </is>
      </c>
      <c r="F353" s="80" t="inlineStr">
        <is>
          <t>10 LR</t>
        </is>
      </c>
      <c r="G353" s="4" t="inlineStr">
        <is>
          <t>10" x 10" LR</t>
        </is>
      </c>
      <c r="H353" s="2" t="inlineStr">
        <is>
          <t>Coating_Scotchkote134_interior_IncludeImpeller</t>
        </is>
      </c>
      <c r="I353" t="inlineStr">
        <is>
          <t>RTF</t>
        </is>
      </c>
      <c r="J353" t="inlineStr">
        <is>
          <t>A100715</t>
        </is>
      </c>
      <c r="K353" t="n">
        <v>4114</v>
      </c>
      <c r="L353" t="inlineStr">
        <is>
          <t>Priced</t>
        </is>
      </c>
      <c r="M353" t="inlineStr">
        <is>
          <t>Price Adder for LCV F3 stand with 10" x 10" LR</t>
        </is>
      </c>
      <c r="P353" t="inlineStr">
        <is>
          <t>LT194</t>
        </is>
      </c>
      <c r="Q353" t="n">
        <v>84</v>
      </c>
      <c r="R353" t="n">
        <v>390</v>
      </c>
    </row>
    <row r="354">
      <c r="B354" t="inlineStr">
        <is>
          <t>Price_BOM_L_ElbowStand_358</t>
        </is>
      </c>
      <c r="C354" t="inlineStr">
        <is>
          <t>:80155-LCV:</t>
        </is>
      </c>
      <c r="D354" t="inlineStr">
        <is>
          <t>PumpStand_Steel_F3</t>
        </is>
      </c>
      <c r="E354" s="4" t="inlineStr">
        <is>
          <t>F3</t>
        </is>
      </c>
      <c r="F354" s="80" t="inlineStr">
        <is>
          <t>12 LR</t>
        </is>
      </c>
      <c r="G354" s="4" t="inlineStr">
        <is>
          <t>12" x 10" LR</t>
        </is>
      </c>
      <c r="H354" s="2" t="inlineStr">
        <is>
          <t>Coating_Scotchkote134_interior_IncludeImpeller</t>
        </is>
      </c>
      <c r="I354" t="inlineStr">
        <is>
          <t>RTF</t>
        </is>
      </c>
      <c r="J354" t="inlineStr">
        <is>
          <t>A100718</t>
        </is>
      </c>
      <c r="K354" t="n">
        <v>7261</v>
      </c>
      <c r="L354" t="inlineStr">
        <is>
          <t>Priced</t>
        </is>
      </c>
      <c r="M354" t="inlineStr">
        <is>
          <t>Price Adder for LCV F3 stand with 12" x 10" LR</t>
        </is>
      </c>
      <c r="P354" t="inlineStr">
        <is>
          <t>LT194</t>
        </is>
      </c>
      <c r="Q354" t="n">
        <v>84</v>
      </c>
      <c r="R354" t="n">
        <v>517</v>
      </c>
    </row>
    <row r="355">
      <c r="B355" t="inlineStr">
        <is>
          <t>Price_BOM_L_ElbowStand_359</t>
        </is>
      </c>
      <c r="C355" t="inlineStr">
        <is>
          <t>:80123-LCV:</t>
        </is>
      </c>
      <c r="D355" t="inlineStr">
        <is>
          <t>PumpStand_Steel_F3</t>
        </is>
      </c>
      <c r="E355" s="4" t="inlineStr">
        <is>
          <t>F3</t>
        </is>
      </c>
      <c r="F355" s="80" t="n">
        <v>10</v>
      </c>
      <c r="G355" s="4" t="inlineStr">
        <is>
          <t>10" x 10"</t>
        </is>
      </c>
      <c r="H355" s="2" t="inlineStr">
        <is>
          <t>Coating_Scotchkote134_interior_IncludeImpeller</t>
        </is>
      </c>
      <c r="I355" t="inlineStr">
        <is>
          <t>RTF</t>
        </is>
      </c>
      <c r="J355" t="inlineStr">
        <is>
          <t>A100714</t>
        </is>
      </c>
      <c r="K355" t="n">
        <v>4520</v>
      </c>
      <c r="L355" t="inlineStr">
        <is>
          <t>Priced</t>
        </is>
      </c>
      <c r="M355" t="inlineStr">
        <is>
          <t>Price Adder for LCV F3 stand with 10" x 10"</t>
        </is>
      </c>
      <c r="P355" t="inlineStr">
        <is>
          <t>LT192</t>
        </is>
      </c>
      <c r="Q355" t="n">
        <v>14</v>
      </c>
      <c r="R355" t="n">
        <v>341</v>
      </c>
    </row>
    <row r="356">
      <c r="B356" t="inlineStr">
        <is>
          <t>Price_BOM_L_ElbowStand_360</t>
        </is>
      </c>
      <c r="C356" t="inlineStr">
        <is>
          <t>:80123-LCV:</t>
        </is>
      </c>
      <c r="D356" t="inlineStr">
        <is>
          <t>PumpStand_Steel_F2</t>
        </is>
      </c>
      <c r="E356" s="4" t="inlineStr">
        <is>
          <t>F2</t>
        </is>
      </c>
      <c r="F356" s="80" t="inlineStr">
        <is>
          <t>10 LR</t>
        </is>
      </c>
      <c r="G356" s="4" t="inlineStr">
        <is>
          <t>10" x 10" LR</t>
        </is>
      </c>
      <c r="H356" s="2" t="inlineStr">
        <is>
          <t>Coating_Scotchkote134_interior_IncludeImpeller</t>
        </is>
      </c>
      <c r="I356" t="inlineStr">
        <is>
          <t>RTF</t>
        </is>
      </c>
      <c r="J356" t="inlineStr">
        <is>
          <t>A100703</t>
        </is>
      </c>
      <c r="K356" t="n">
        <v>3319</v>
      </c>
      <c r="L356" t="inlineStr">
        <is>
          <t>Priced</t>
        </is>
      </c>
      <c r="M356" t="inlineStr">
        <is>
          <t>Price Adder for LCV F2 stand with 10" x 10" LR</t>
        </is>
      </c>
      <c r="P356" t="inlineStr">
        <is>
          <t>LT194</t>
        </is>
      </c>
      <c r="Q356" t="n">
        <v>84</v>
      </c>
      <c r="R356" t="n">
        <v>370</v>
      </c>
    </row>
    <row r="357">
      <c r="B357" t="inlineStr">
        <is>
          <t>Price_BOM_L_ElbowStand_361</t>
        </is>
      </c>
      <c r="C357" t="inlineStr">
        <is>
          <t>:80155-LCV:</t>
        </is>
      </c>
      <c r="D357" t="inlineStr">
        <is>
          <t>PumpStand_Steel_F3</t>
        </is>
      </c>
      <c r="E357" s="4" t="inlineStr">
        <is>
          <t>F3</t>
        </is>
      </c>
      <c r="F357" s="80" t="n">
        <v>10</v>
      </c>
      <c r="G357" s="4" t="inlineStr">
        <is>
          <t>10" x 10"</t>
        </is>
      </c>
      <c r="H357" s="2" t="inlineStr">
        <is>
          <t>Coating_Scotchkote134_interior_IncludeImpeller</t>
        </is>
      </c>
      <c r="I357" t="inlineStr">
        <is>
          <t>RTF</t>
        </is>
      </c>
      <c r="J357" t="inlineStr">
        <is>
          <t>A100714</t>
        </is>
      </c>
      <c r="K357" t="n">
        <v>4520</v>
      </c>
      <c r="L357" t="inlineStr">
        <is>
          <t>Priced</t>
        </is>
      </c>
      <c r="M357" t="inlineStr">
        <is>
          <t>Price Adder for LCV F3 stand with 10" x 10"</t>
        </is>
      </c>
      <c r="P357" t="inlineStr">
        <is>
          <t>LT192</t>
        </is>
      </c>
      <c r="Q357" t="n">
        <v>14</v>
      </c>
      <c r="R357" t="n">
        <v>341</v>
      </c>
    </row>
    <row r="358">
      <c r="B358" t="inlineStr">
        <is>
          <t>Price_BOM_L_ElbowStand_362</t>
        </is>
      </c>
      <c r="C358" t="inlineStr">
        <is>
          <t>:80155-LCV:</t>
        </is>
      </c>
      <c r="D358" t="inlineStr">
        <is>
          <t>PumpStand_Steel_F2</t>
        </is>
      </c>
      <c r="E358" s="4" t="inlineStr">
        <is>
          <t>F2</t>
        </is>
      </c>
      <c r="F358" s="80" t="inlineStr">
        <is>
          <t>10 LR</t>
        </is>
      </c>
      <c r="G358" s="4" t="inlineStr">
        <is>
          <t>10" x 10" LR</t>
        </is>
      </c>
      <c r="H358" s="2" t="inlineStr">
        <is>
          <t>Coating_Scotchkote134_interior_IncludeImpeller</t>
        </is>
      </c>
      <c r="I358" t="inlineStr">
        <is>
          <t>RTF</t>
        </is>
      </c>
      <c r="J358" t="inlineStr">
        <is>
          <t>A100703</t>
        </is>
      </c>
      <c r="K358" t="n">
        <v>3319</v>
      </c>
      <c r="L358" t="inlineStr">
        <is>
          <t>Priced</t>
        </is>
      </c>
      <c r="M358" t="inlineStr">
        <is>
          <t>Price Adder for LCV F2 stand with 10" x 10" LR</t>
        </is>
      </c>
      <c r="P358" t="inlineStr">
        <is>
          <t>LT194</t>
        </is>
      </c>
      <c r="Q358" t="n">
        <v>84</v>
      </c>
      <c r="R358" t="n">
        <v>370</v>
      </c>
    </row>
    <row r="359">
      <c r="B359" t="inlineStr">
        <is>
          <t>Price_BOM_L_ElbowStand_363</t>
        </is>
      </c>
      <c r="C359" t="inlineStr">
        <is>
          <t>:40707-LCV:40957-LCV:40959-LCV:40129-LCV:4012A-LCV:40157-LCV:</t>
        </is>
      </c>
      <c r="D359" t="inlineStr">
        <is>
          <t>PumpStand_Steel_F2</t>
        </is>
      </c>
      <c r="E359" s="4" t="inlineStr">
        <is>
          <t>F2</t>
        </is>
      </c>
      <c r="F359" s="80" t="n">
        <v>5</v>
      </c>
      <c r="G359" s="4" t="inlineStr">
        <is>
          <t>5" x 5"</t>
        </is>
      </c>
      <c r="H359" t="inlineStr">
        <is>
          <t>Coating_Standard</t>
        </is>
      </c>
      <c r="I359" t="inlineStr">
        <is>
          <t>RTF</t>
        </is>
      </c>
      <c r="J359" t="inlineStr">
        <is>
          <t>A100706</t>
        </is>
      </c>
      <c r="P359" t="inlineStr">
        <is>
          <t>LT194</t>
        </is>
      </c>
      <c r="R359" t="n">
        <v>210</v>
      </c>
    </row>
    <row r="360">
      <c r="B360" t="inlineStr">
        <is>
          <t>Price_BOM_L_ElbowStand_364</t>
        </is>
      </c>
      <c r="C360" t="inlineStr">
        <is>
          <t>:40707-LCV:40957-LCV:40959-LCV:40129-LCV:4012A-LCV:40157-LCV:</t>
        </is>
      </c>
      <c r="D360" t="inlineStr">
        <is>
          <t>PumpStand_Steel_F2</t>
        </is>
      </c>
      <c r="E360" s="4" t="inlineStr">
        <is>
          <t>F2</t>
        </is>
      </c>
      <c r="F360" s="80" t="inlineStr">
        <is>
          <t>5 LR</t>
        </is>
      </c>
      <c r="G360" s="4" t="inlineStr">
        <is>
          <t>5" x 5" LR</t>
        </is>
      </c>
      <c r="H360" t="inlineStr">
        <is>
          <t>Coating_Standard</t>
        </is>
      </c>
      <c r="I360" s="4" t="inlineStr">
        <is>
          <t>RTF</t>
        </is>
      </c>
      <c r="J360" t="inlineStr">
        <is>
          <t>A100707</t>
        </is>
      </c>
      <c r="P360" t="inlineStr">
        <is>
          <t>LT192</t>
        </is>
      </c>
      <c r="R360" t="n">
        <v>200</v>
      </c>
    </row>
    <row r="361">
      <c r="A361" s="78" t="inlineStr">
        <is>
          <t>[END]</t>
        </is>
      </c>
    </row>
  </sheetData>
  <autoFilter ref="B6:R361"/>
  <dataValidations count="1"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 filterMode="1">
    <outlinePr summaryBelow="1" summaryRight="1"/>
    <pageSetUpPr fitToPage="1"/>
  </sheetPr>
  <dimension ref="A1:U770"/>
  <sheetViews>
    <sheetView topLeftCell="F1" zoomScaleNormal="100" workbookViewId="0">
      <pane ySplit="6" topLeftCell="A7" activePane="bottomLeft" state="frozen"/>
      <selection pane="bottomLeft" activeCell="P571" sqref="P571"/>
      <selection activeCell="A7" sqref="A7"/>
    </sheetView>
  </sheetViews>
  <sheetFormatPr baseColWidth="8" defaultColWidth="9.140625" defaultRowHeight="13.15"/>
  <cols>
    <col width="26.28515625" bestFit="1" customWidth="1" min="1" max="1"/>
    <col width="27.42578125" bestFit="1" customWidth="1" min="2" max="2"/>
    <col width="48.140625" customWidth="1" min="3" max="3"/>
    <col width="14.7109375" bestFit="1" customWidth="1" min="4" max="4"/>
    <col width="13.7109375" bestFit="1" customWidth="1" min="5" max="5"/>
    <col width="12.5703125" bestFit="1" customWidth="1" min="6" max="6"/>
    <col width="31" customWidth="1" min="7" max="7"/>
    <col width="37" customWidth="1" min="8" max="8"/>
    <col width="12.28515625" bestFit="1" customWidth="1" min="9" max="9"/>
    <col width="21.140625" customWidth="1" min="10" max="10"/>
    <col width="12.42578125" customWidth="1" min="11" max="11"/>
    <col width="43.5703125" customWidth="1" min="12" max="12"/>
    <col width="10.28515625" bestFit="1" customWidth="1" min="13" max="13"/>
    <col width="7.42578125" bestFit="1" customWidth="1" min="14" max="14"/>
    <col width="7.140625" bestFit="1" customWidth="1" min="15" max="15"/>
    <col width="14.140625" bestFit="1" customWidth="1" min="16" max="16"/>
    <col width="7.42578125" bestFit="1" customWidth="1" min="17" max="17"/>
    <col width="12" bestFit="1" customWidth="1" min="18" max="18"/>
  </cols>
  <sheetData>
    <row r="1" ht="13.9" customHeight="1" thickBot="1">
      <c r="A1" s="72" t="inlineStr">
        <is>
          <t>Export Set-up</t>
        </is>
      </c>
      <c r="B1" s="66" t="inlineStr">
        <is>
          <t>Z:\DOE PSD Exports\048_Lbom-ES_Bases_DOE.xml</t>
        </is>
      </c>
      <c r="C1" s="55" t="n"/>
      <c r="D1" s="54" t="n"/>
      <c r="E1" s="54" t="n"/>
      <c r="F1" s="54" t="n"/>
      <c r="G1" s="54" t="n"/>
      <c r="H1" s="54" t="n"/>
      <c r="I1" s="54" t="n"/>
      <c r="J1" s="19" t="n"/>
      <c r="K1" s="47" t="n"/>
      <c r="L1" s="47" t="n"/>
      <c r="M1" s="47" t="n"/>
      <c r="N1" s="47" t="n"/>
      <c r="O1" s="47" t="n"/>
      <c r="P1" s="47" t="n"/>
      <c r="Q1" s="47" t="n"/>
      <c r="U1" t="inlineStr">
        <is>
          <t>PSD v1.2</t>
        </is>
      </c>
    </row>
    <row r="2" ht="13.9" customHeight="1" thickTop="1">
      <c r="A2" s="74" t="inlineStr">
        <is>
          <t>Price_BOM_L_Baseplates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BearingFrame</t>
        </is>
      </c>
      <c r="E2" s="20" t="n"/>
      <c r="F2" s="43">
        <f>IF($A$6="Full Data", "BaseType", "")</f>
        <v/>
      </c>
      <c r="G2" s="20" t="inlineStr">
        <is>
          <t>FrameSize</t>
        </is>
      </c>
      <c r="H2" s="20" t="inlineStr">
        <is>
          <t>DripPan</t>
        </is>
      </c>
      <c r="I2" s="20" t="n"/>
      <c r="J2" s="20" t="inlineStr">
        <is>
          <t>CplgType</t>
        </is>
      </c>
      <c r="K2" s="43">
        <f>IF($A$6="Full Data", "BOM", "")</f>
        <v/>
      </c>
      <c r="L2" s="43" t="n"/>
      <c r="M2" s="43" t="inlineStr">
        <is>
          <t>PriceID</t>
        </is>
      </c>
      <c r="N2" s="43" t="inlineStr">
        <is>
          <t>Weight</t>
        </is>
      </c>
      <c r="O2" s="25" t="n"/>
      <c r="P2" s="43">
        <f>IF($A$6="Full Data", "LeadtimeID", "")</f>
        <v/>
      </c>
      <c r="Q2" s="25" t="n"/>
      <c r="R2" s="4" t="n"/>
      <c r="S2" s="14" t="n"/>
    </row>
    <row r="3">
      <c r="A3" s="74">
        <f>IF($A$6="Full Data", "Baseplates", "BasicOptionsDynamicDesc")</f>
        <v/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5" t="n"/>
      <c r="G3" s="20" t="n"/>
      <c r="H3" s="20" t="n"/>
      <c r="I3" s="20" t="n"/>
      <c r="J3" s="20" t="n"/>
      <c r="K3" s="25" t="n"/>
      <c r="L3" s="43" t="n"/>
      <c r="M3" s="43" t="n"/>
      <c r="N3" s="25" t="n"/>
      <c r="O3" s="25" t="n"/>
      <c r="P3" s="25" t="n"/>
      <c r="Q3" s="25" t="n"/>
    </row>
    <row r="4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inlineStr">
        <is>
          <t>pointer</t>
        </is>
      </c>
      <c r="F4" s="76">
        <f>IF($A$6="Full Data", "text", "")</f>
        <v/>
      </c>
      <c r="G4" s="76" t="inlineStr">
        <is>
          <t>text</t>
        </is>
      </c>
      <c r="H4" s="76" t="inlineStr">
        <is>
          <t>text</t>
        </is>
      </c>
      <c r="I4" s="76" t="n"/>
      <c r="J4" s="76" t="inlineStr">
        <is>
          <t>text</t>
        </is>
      </c>
      <c r="K4" s="76">
        <f>IF($A$6="Full Data", "text", "")</f>
        <v/>
      </c>
      <c r="L4" s="76" t="n"/>
      <c r="M4" s="76" t="inlineStr">
        <is>
          <t>pointer</t>
        </is>
      </c>
      <c r="N4" s="76" t="inlineStr">
        <is>
          <t>double</t>
        </is>
      </c>
      <c r="O4" s="24" t="n"/>
      <c r="P4" s="76">
        <f>IF($A$6="Full Data", "pointer", "")</f>
        <v/>
      </c>
      <c r="Q4" s="76" t="n"/>
      <c r="R4" s="24" t="inlineStr">
        <is>
          <t>[END]</t>
        </is>
      </c>
      <c r="S4" s="14" t="n"/>
    </row>
    <row r="5" ht="13.9" customHeight="1" thickBot="1">
      <c r="A5" s="77" t="inlineStr">
        <is>
          <t>[Attribute width]</t>
        </is>
      </c>
      <c r="B5" s="81" t="n"/>
      <c r="C5" s="81" t="n"/>
      <c r="D5" s="21" t="n"/>
      <c r="E5" s="21" t="n"/>
      <c r="F5" s="21" t="n"/>
      <c r="G5" s="21" t="n"/>
      <c r="H5" s="21" t="n"/>
      <c r="I5" s="21" t="n"/>
      <c r="J5" s="21" t="n"/>
      <c r="K5" s="53" t="n"/>
      <c r="L5" s="53" t="n"/>
      <c r="M5" s="53" t="n"/>
      <c r="N5" s="26" t="n"/>
      <c r="O5" s="26" t="n"/>
      <c r="P5" s="26" t="n"/>
      <c r="Q5" s="26" t="n"/>
    </row>
    <row r="6" ht="13.9" customHeight="1" thickTop="1">
      <c r="A6" s="22" t="inlineStr">
        <is>
          <t>Full Data</t>
        </is>
      </c>
      <c r="B6" s="7" t="inlineStr">
        <is>
          <t>ID</t>
        </is>
      </c>
      <c r="C6" s="7" t="inlineStr">
        <is>
          <t>Model</t>
        </is>
      </c>
      <c r="D6" s="23" t="inlineStr">
        <is>
          <t>Bearing Frame</t>
        </is>
      </c>
      <c r="E6" s="23" t="inlineStr">
        <is>
          <t>OptionID</t>
        </is>
      </c>
      <c r="F6" s="7" t="inlineStr">
        <is>
          <t>Base Type</t>
        </is>
      </c>
      <c r="G6" s="7" t="inlineStr">
        <is>
          <t>FrameSize</t>
        </is>
      </c>
      <c r="H6" s="23" t="inlineStr">
        <is>
          <t>Drip Pan</t>
        </is>
      </c>
      <c r="I6" s="23" t="inlineStr">
        <is>
          <t>Shaft Gap</t>
        </is>
      </c>
      <c r="J6" s="23" t="inlineStr">
        <is>
          <t>Cplg Type</t>
        </is>
      </c>
      <c r="K6" s="7" t="inlineStr">
        <is>
          <t>BOM</t>
        </is>
      </c>
      <c r="L6" s="35" t="inlineStr">
        <is>
          <t>Descrip BOM</t>
        </is>
      </c>
      <c r="M6" s="7" t="inlineStr">
        <is>
          <t>Price ID</t>
        </is>
      </c>
      <c r="N6" s="7" t="inlineStr">
        <is>
          <t>Weight</t>
        </is>
      </c>
      <c r="O6" s="18" t="inlineStr">
        <is>
          <t>Item</t>
        </is>
      </c>
      <c r="P6" s="7" t="inlineStr">
        <is>
          <t>LeadTimeID</t>
        </is>
      </c>
      <c r="Q6" s="35" t="inlineStr">
        <is>
          <t>Days</t>
        </is>
      </c>
      <c r="R6" s="7" t="n"/>
      <c r="S6" s="7" t="n"/>
    </row>
    <row r="7" hidden="1">
      <c r="A7" s="78" t="inlineStr">
        <is>
          <t>[START]</t>
        </is>
      </c>
      <c r="B7" t="inlineStr">
        <is>
          <t>Price_BOM_L_Baseplates_1</t>
        </is>
      </c>
      <c r="C7" t="inlineStr">
        <is>
          <t>:10707-LF:12709-LF:15705-LF:15951-LF:15955-LF:15959-LF:20709-LF:20953-LF:25707-LF:25957-LF:30707-LF:30957-LF:40707-LF:40957-LF:</t>
        </is>
      </c>
      <c r="D7" s="4" t="inlineStr">
        <is>
          <t>:3P:</t>
        </is>
      </c>
      <c r="E7" s="2" t="inlineStr">
        <is>
          <t>BaseplateSteel</t>
        </is>
      </c>
      <c r="F7" s="2" t="inlineStr">
        <is>
          <t>Steel</t>
        </is>
      </c>
      <c r="G7" t="inlineStr">
        <is>
          <t>:56:</t>
        </is>
      </c>
      <c r="H7" t="inlineStr">
        <is>
          <t>:No Drip Pan:Standard Drip Pan:</t>
        </is>
      </c>
      <c r="I7" t="n">
        <v>0</v>
      </c>
      <c r="J7" s="80" t="inlineStr">
        <is>
          <t>Falk_T10_Grid</t>
        </is>
      </c>
      <c r="K7" s="106" t="n">
        <v>99104478</v>
      </c>
      <c r="L7" t="inlineStr">
        <is>
          <t>STL BASE,LF2.0,3P,56-140</t>
        </is>
      </c>
      <c r="M7" t="inlineStr">
        <is>
          <t>A100726</t>
        </is>
      </c>
      <c r="N7" t="n">
        <v>60</v>
      </c>
      <c r="O7" t="n">
        <v>1</v>
      </c>
      <c r="P7" t="inlineStr">
        <is>
          <t>LT027</t>
        </is>
      </c>
      <c r="Q7" t="n">
        <v>0</v>
      </c>
    </row>
    <row r="8" hidden="1">
      <c r="A8" s="22" t="n"/>
      <c r="B8" t="inlineStr">
        <is>
          <t>Price_BOM_L_Baseplates_2</t>
        </is>
      </c>
      <c r="C8" t="inlineStr">
        <is>
          <t>:10707-LF:12709-LF:15705-LF:15951-LF:15955-LF:15959-LF:20709-LF:20953-LF:25707-LF:25957-LF:30707-LF:30957-LF:40707-LF:40957-LF:</t>
        </is>
      </c>
      <c r="D8" s="4" t="inlineStr">
        <is>
          <t>:3P:</t>
        </is>
      </c>
      <c r="E8" s="2" t="inlineStr">
        <is>
          <t>BaseplateSteel</t>
        </is>
      </c>
      <c r="F8" s="2" t="inlineStr">
        <is>
          <t>Steel</t>
        </is>
      </c>
      <c r="G8" t="inlineStr">
        <is>
          <t>:56:</t>
        </is>
      </c>
      <c r="H8" t="inlineStr">
        <is>
          <t>:No Drip Pan:Standard Drip Pan:</t>
        </is>
      </c>
      <c r="J8" s="80" t="inlineStr">
        <is>
          <t>Woods_Spacer</t>
        </is>
      </c>
      <c r="K8" s="106" t="n">
        <v>98984155</v>
      </c>
      <c r="L8" t="inlineStr">
        <is>
          <t>STL BASE,LF,3L,56-140,SPCR</t>
        </is>
      </c>
      <c r="M8" t="inlineStr">
        <is>
          <t>A100727</t>
        </is>
      </c>
      <c r="N8" t="n">
        <v>60</v>
      </c>
      <c r="O8" t="n">
        <v>2</v>
      </c>
      <c r="P8" t="inlineStr">
        <is>
          <t>LT027</t>
        </is>
      </c>
      <c r="Q8" t="n">
        <v>0</v>
      </c>
    </row>
    <row r="9" hidden="1">
      <c r="A9" s="22" t="n"/>
      <c r="B9" t="inlineStr">
        <is>
          <t>Price_BOM_L_Baseplates_3</t>
        </is>
      </c>
      <c r="C9" t="inlineStr">
        <is>
          <t>:10707-LF:12709-LF:15705-LF:15951-LF:15955-LF:15959-LF:20709-LF:20953-LF:25707-LF:25957-LF:30707-LF:30957-LF:40707-LF:40957-LF:</t>
        </is>
      </c>
      <c r="D9" s="4" t="inlineStr">
        <is>
          <t>:3P:</t>
        </is>
      </c>
      <c r="E9" s="2" t="inlineStr">
        <is>
          <t>BaseplateSteel</t>
        </is>
      </c>
      <c r="F9" s="2" t="inlineStr">
        <is>
          <t>Steel</t>
        </is>
      </c>
      <c r="G9" t="inlineStr">
        <is>
          <t>:56:</t>
        </is>
      </c>
      <c r="H9" t="inlineStr">
        <is>
          <t>:No Drip Pan:Standard Drip Pan:</t>
        </is>
      </c>
      <c r="J9" s="80" t="inlineStr">
        <is>
          <t>Falk_Spacer</t>
        </is>
      </c>
      <c r="K9" s="106" t="n">
        <v>98984155</v>
      </c>
      <c r="L9" t="inlineStr">
        <is>
          <t>STL BASE,LF,3L,56-140,SPCR</t>
        </is>
      </c>
      <c r="M9" t="inlineStr">
        <is>
          <t>A100727</t>
        </is>
      </c>
      <c r="N9" t="n">
        <v>60</v>
      </c>
      <c r="O9" t="n">
        <v>3</v>
      </c>
      <c r="P9" t="inlineStr">
        <is>
          <t>LT027</t>
        </is>
      </c>
      <c r="Q9" t="n">
        <v>0</v>
      </c>
    </row>
    <row r="10" hidden="1">
      <c r="A10" s="22" t="n"/>
      <c r="B10" t="inlineStr">
        <is>
          <t>Price_BOM_L_Baseplates_4</t>
        </is>
      </c>
      <c r="C10" t="inlineStr">
        <is>
          <t>:10707-LF:12709-LF:15705-LF:15951-LF:15955-LF:15959-LF:20709-LF:20953-LF:25707-LF:25957-LF:30707-LF:30957-LF:40707-LF:40957-LF:</t>
        </is>
      </c>
      <c r="D10" s="4" t="inlineStr">
        <is>
          <t>:3P:</t>
        </is>
      </c>
      <c r="E10" s="2" t="inlineStr">
        <is>
          <t>BaseplateSteel</t>
        </is>
      </c>
      <c r="F10" s="2" t="inlineStr">
        <is>
          <t>Steel</t>
        </is>
      </c>
      <c r="G10" t="inlineStr">
        <is>
          <t>:143T:145T:</t>
        </is>
      </c>
      <c r="H10" t="inlineStr">
        <is>
          <t>:No Drip Pan:Standard Drip Pan:</t>
        </is>
      </c>
      <c r="I10" t="n">
        <v>0</v>
      </c>
      <c r="J10" s="80" t="inlineStr">
        <is>
          <t>Woods_Sureflex</t>
        </is>
      </c>
      <c r="K10" s="106" t="n">
        <v>99104478</v>
      </c>
      <c r="L10" t="inlineStr">
        <is>
          <t>STL BASE,LF2.0,3P,56-140</t>
        </is>
      </c>
      <c r="M10" t="inlineStr">
        <is>
          <t>A100726</t>
        </is>
      </c>
      <c r="N10" t="n">
        <v>60</v>
      </c>
      <c r="O10" t="n">
        <v>4</v>
      </c>
      <c r="P10" t="inlineStr">
        <is>
          <t>LT027</t>
        </is>
      </c>
      <c r="Q10" t="n">
        <v>0</v>
      </c>
      <c r="R10" s="4" t="n"/>
      <c r="S10" s="14" t="n"/>
    </row>
    <row r="11" hidden="1">
      <c r="A11" s="22" t="n"/>
      <c r="B11" t="inlineStr">
        <is>
          <t>Price_BOM_L_Baseplates_5</t>
        </is>
      </c>
      <c r="C11" t="inlineStr">
        <is>
          <t>:10707-LF:12709-LF:15705-LF:15951-LF:15955-LF:15959-LF:20709-LF:20953-LF:25707-LF:25957-LF:30707-LF:30957-LF:40707-LF:40957-LF:</t>
        </is>
      </c>
      <c r="D11" s="4" t="inlineStr">
        <is>
          <t>:3P:</t>
        </is>
      </c>
      <c r="E11" s="2" t="inlineStr">
        <is>
          <t>BaseplateSteel</t>
        </is>
      </c>
      <c r="F11" s="2" t="inlineStr">
        <is>
          <t>Steel</t>
        </is>
      </c>
      <c r="G11" t="inlineStr">
        <is>
          <t>:143T:145T:</t>
        </is>
      </c>
      <c r="H11" t="inlineStr">
        <is>
          <t>:No Drip Pan:Standard Drip Pan:</t>
        </is>
      </c>
      <c r="I11" t="n">
        <v>0</v>
      </c>
      <c r="J11" s="80" t="inlineStr">
        <is>
          <t>Falk_T10_Grid</t>
        </is>
      </c>
      <c r="K11" s="106" t="n">
        <v>99104478</v>
      </c>
      <c r="L11" t="inlineStr">
        <is>
          <t>STL BASE,LF2.0,3P,56-140</t>
        </is>
      </c>
      <c r="M11" t="inlineStr">
        <is>
          <t>A100726</t>
        </is>
      </c>
      <c r="N11" t="n">
        <v>60</v>
      </c>
      <c r="O11" t="n">
        <v>5</v>
      </c>
      <c r="P11" t="inlineStr">
        <is>
          <t>LT027</t>
        </is>
      </c>
      <c r="Q11" t="n">
        <v>0</v>
      </c>
      <c r="R11" s="4" t="n"/>
      <c r="S11" s="14" t="n"/>
    </row>
    <row r="12" hidden="1">
      <c r="A12" s="22" t="n"/>
      <c r="B12" t="inlineStr">
        <is>
          <t>Price_BOM_L_Baseplates_6</t>
        </is>
      </c>
      <c r="C12" t="inlineStr">
        <is>
          <t>:10707-LF:12709-LF:15705-LF:15951-LF:15955-LF:15959-LF:20709-LF:20953-LF:25707-LF:25957-LF:30707-LF:30957-LF:40707-LF:40957-LF:</t>
        </is>
      </c>
      <c r="D12" s="4" t="inlineStr">
        <is>
          <t>:3P:</t>
        </is>
      </c>
      <c r="E12" s="2" t="inlineStr">
        <is>
          <t>BaseplateSteel</t>
        </is>
      </c>
      <c r="F12" s="2" t="inlineStr">
        <is>
          <t>Steel</t>
        </is>
      </c>
      <c r="G12" t="inlineStr">
        <is>
          <t>:143T:145T:</t>
        </is>
      </c>
      <c r="H12" t="inlineStr">
        <is>
          <t>:No Drip Pan:Standard Drip Pan:</t>
        </is>
      </c>
      <c r="J12" s="80" t="inlineStr">
        <is>
          <t>Woods_Spacer</t>
        </is>
      </c>
      <c r="K12" s="106" t="n">
        <v>98984155</v>
      </c>
      <c r="L12" t="inlineStr">
        <is>
          <t>STL BASE,LF,3L,56-140,SPCR</t>
        </is>
      </c>
      <c r="M12" t="inlineStr">
        <is>
          <t>A100727</t>
        </is>
      </c>
      <c r="N12" t="n">
        <v>60</v>
      </c>
      <c r="O12" t="n">
        <v>7</v>
      </c>
      <c r="P12" t="inlineStr">
        <is>
          <t>LT027</t>
        </is>
      </c>
      <c r="Q12" t="n">
        <v>0</v>
      </c>
      <c r="R12" s="4" t="n"/>
      <c r="S12" s="14" t="n"/>
    </row>
    <row r="13" hidden="1">
      <c r="A13" s="22" t="n"/>
      <c r="B13" t="inlineStr">
        <is>
          <t>Price_BOM_L_Baseplates_7</t>
        </is>
      </c>
      <c r="C13" t="inlineStr">
        <is>
          <t>:10707-LF:12709-LF:15705-LF:15951-LF:15955-LF:15959-LF:20709-LF:20953-LF:25707-LF:25957-LF:30707-LF:30957-LF:40707-LF:40957-LF:</t>
        </is>
      </c>
      <c r="D13" s="4" t="inlineStr">
        <is>
          <t>:3P:</t>
        </is>
      </c>
      <c r="E13" s="2" t="inlineStr">
        <is>
          <t>BaseplateSteel</t>
        </is>
      </c>
      <c r="F13" s="2" t="inlineStr">
        <is>
          <t>Steel</t>
        </is>
      </c>
      <c r="G13" t="inlineStr">
        <is>
          <t>:143T:145T:</t>
        </is>
      </c>
      <c r="H13" t="inlineStr">
        <is>
          <t>:No Drip Pan:Standard Drip Pan:</t>
        </is>
      </c>
      <c r="J13" s="80" t="inlineStr">
        <is>
          <t>Falk_Spacer</t>
        </is>
      </c>
      <c r="K13" s="106" t="n">
        <v>98984155</v>
      </c>
      <c r="L13" t="inlineStr">
        <is>
          <t>STL BASE,LF,3L,56-140,SPCR</t>
        </is>
      </c>
      <c r="M13" t="inlineStr">
        <is>
          <t>A100727</t>
        </is>
      </c>
      <c r="N13" t="n">
        <v>60</v>
      </c>
      <c r="O13" t="n">
        <v>8</v>
      </c>
      <c r="P13" t="inlineStr">
        <is>
          <t>LT027</t>
        </is>
      </c>
      <c r="Q13" t="n">
        <v>0</v>
      </c>
      <c r="R13" s="4" t="n"/>
      <c r="S13" s="14" t="n"/>
    </row>
    <row r="14" hidden="1">
      <c r="A14" s="22" t="n"/>
      <c r="B14" t="inlineStr">
        <is>
          <t>Price_BOM_L_Baseplates_8</t>
        </is>
      </c>
      <c r="C14" t="inlineStr">
        <is>
          <t>:10707-LF:12709-LF:15705-LF:15951-LF:15955-LF:15959-LF:20709-LF:20953-LF:25707-LF:25957-LF:30707-LF:30957-LF:40707-LF:40957-LF:</t>
        </is>
      </c>
      <c r="D14" s="4" t="inlineStr">
        <is>
          <t>:3P:</t>
        </is>
      </c>
      <c r="E14" s="2" t="inlineStr">
        <is>
          <t>BaseplateSteel</t>
        </is>
      </c>
      <c r="F14" s="2" t="inlineStr">
        <is>
          <t>Steel</t>
        </is>
      </c>
      <c r="G14" t="inlineStr">
        <is>
          <t>:182T:184T:</t>
        </is>
      </c>
      <c r="H14" t="inlineStr">
        <is>
          <t>:No Drip Pan:Standard Drip Pan:</t>
        </is>
      </c>
      <c r="I14" t="n">
        <v>0</v>
      </c>
      <c r="J14" s="80" t="inlineStr">
        <is>
          <t>Woods_Sureflex</t>
        </is>
      </c>
      <c r="K14" s="106" t="n">
        <v>99104480</v>
      </c>
      <c r="L14" s="90" t="inlineStr">
        <is>
          <t>STL BASE,LF2.0,3P,180-210</t>
        </is>
      </c>
      <c r="M14" t="inlineStr">
        <is>
          <t>A100726</t>
        </is>
      </c>
      <c r="N14" t="n">
        <v>60</v>
      </c>
      <c r="O14" t="n">
        <v>10</v>
      </c>
      <c r="P14" t="inlineStr">
        <is>
          <t>LT027</t>
        </is>
      </c>
      <c r="Q14" t="n">
        <v>0</v>
      </c>
      <c r="R14" s="4" t="n"/>
      <c r="S14" s="14" t="n"/>
    </row>
    <row r="15" hidden="1">
      <c r="A15" s="22" t="n"/>
      <c r="B15" t="inlineStr">
        <is>
          <t>Price_BOM_L_Baseplates_9</t>
        </is>
      </c>
      <c r="C15" t="inlineStr">
        <is>
          <t>:10707-LF:12709-LF:15705-LF:15951-LF:15955-LF:15959-LF:20709-LF:20953-LF:25707-LF:25957-LF:30707-LF:30957-LF:40707-LF:40957-LF:</t>
        </is>
      </c>
      <c r="D15" s="4" t="inlineStr">
        <is>
          <t>:3P:</t>
        </is>
      </c>
      <c r="E15" s="2" t="inlineStr">
        <is>
          <t>BaseplateSteel</t>
        </is>
      </c>
      <c r="F15" s="2" t="inlineStr">
        <is>
          <t>Steel</t>
        </is>
      </c>
      <c r="G15" t="inlineStr">
        <is>
          <t>:182T:184T:</t>
        </is>
      </c>
      <c r="H15" t="inlineStr">
        <is>
          <t>:No Drip Pan:Standard Drip Pan:</t>
        </is>
      </c>
      <c r="I15" t="n">
        <v>0</v>
      </c>
      <c r="J15" s="80" t="inlineStr">
        <is>
          <t>Falk_T10_Grid</t>
        </is>
      </c>
      <c r="K15" s="106" t="n">
        <v>99104480</v>
      </c>
      <c r="L15" s="90" t="inlineStr">
        <is>
          <t>STL BASE,LF2.0,3P,180-210</t>
        </is>
      </c>
      <c r="M15" t="inlineStr">
        <is>
          <t>A100726</t>
        </is>
      </c>
      <c r="N15" t="n">
        <v>60</v>
      </c>
      <c r="O15" t="n">
        <v>11</v>
      </c>
      <c r="P15" t="inlineStr">
        <is>
          <t>LT027</t>
        </is>
      </c>
      <c r="Q15" t="n">
        <v>0</v>
      </c>
      <c r="R15" s="4" t="n"/>
      <c r="S15" s="14" t="n"/>
    </row>
    <row r="16" hidden="1">
      <c r="A16" s="22" t="n"/>
      <c r="B16" t="inlineStr">
        <is>
          <t>Price_BOM_L_Baseplates_10</t>
        </is>
      </c>
      <c r="C16" t="inlineStr">
        <is>
          <t>:10707-LF:12709-LF:15705-LF:15951-LF:15955-LF:15959-LF:20709-LF:20953-LF:25707-LF:25957-LF:30707-LF:30957-LF:40707-LF:40957-LF:</t>
        </is>
      </c>
      <c r="D16" s="4" t="inlineStr">
        <is>
          <t>:3P:</t>
        </is>
      </c>
      <c r="E16" s="2" t="inlineStr">
        <is>
          <t>BaseplateSteel</t>
        </is>
      </c>
      <c r="F16" s="2" t="inlineStr">
        <is>
          <t>Steel</t>
        </is>
      </c>
      <c r="G16" t="inlineStr">
        <is>
          <t>:182T:184T:</t>
        </is>
      </c>
      <c r="H16" t="inlineStr">
        <is>
          <t>:No Drip Pan:Standard Drip Pan:</t>
        </is>
      </c>
      <c r="J16" s="80" t="inlineStr">
        <is>
          <t>Woods_Spacer</t>
        </is>
      </c>
      <c r="K16" s="106" t="n">
        <v>98984156</v>
      </c>
      <c r="L16" t="inlineStr">
        <is>
          <t>STL BASE,LF,3L,180-210,SPCR</t>
        </is>
      </c>
      <c r="M16" t="inlineStr">
        <is>
          <t>A100727</t>
        </is>
      </c>
      <c r="N16" t="n">
        <v>60</v>
      </c>
      <c r="O16" t="n">
        <v>13</v>
      </c>
      <c r="P16" t="inlineStr">
        <is>
          <t>LT027</t>
        </is>
      </c>
      <c r="Q16" t="n">
        <v>0</v>
      </c>
      <c r="R16" s="4" t="n"/>
      <c r="S16" s="14" t="n"/>
    </row>
    <row r="17" hidden="1">
      <c r="A17" s="22" t="n"/>
      <c r="B17" t="inlineStr">
        <is>
          <t>Price_BOM_L_Baseplates_11</t>
        </is>
      </c>
      <c r="C17" t="inlineStr">
        <is>
          <t>:10707-LF:12709-LF:15705-LF:15951-LF:15955-LF:15959-LF:20709-LF:20953-LF:25707-LF:25957-LF:30707-LF:30957-LF:40707-LF:40957-LF:</t>
        </is>
      </c>
      <c r="D17" s="4" t="inlineStr">
        <is>
          <t>:3P:</t>
        </is>
      </c>
      <c r="E17" s="2" t="inlineStr">
        <is>
          <t>BaseplateSteel</t>
        </is>
      </c>
      <c r="F17" s="2" t="inlineStr">
        <is>
          <t>Steel</t>
        </is>
      </c>
      <c r="G17" t="inlineStr">
        <is>
          <t>:182T:184T:</t>
        </is>
      </c>
      <c r="H17" t="inlineStr">
        <is>
          <t>:No Drip Pan:Standard Drip Pan:</t>
        </is>
      </c>
      <c r="J17" s="80" t="inlineStr">
        <is>
          <t>Falk_Spacer</t>
        </is>
      </c>
      <c r="K17" s="106" t="n">
        <v>98984156</v>
      </c>
      <c r="L17" t="inlineStr">
        <is>
          <t>STL BASE,LF,3L,180-210,SPCR</t>
        </is>
      </c>
      <c r="M17" t="inlineStr">
        <is>
          <t>A100727</t>
        </is>
      </c>
      <c r="N17" t="n">
        <v>60</v>
      </c>
      <c r="O17" t="n">
        <v>14</v>
      </c>
      <c r="P17" t="inlineStr">
        <is>
          <t>LT027</t>
        </is>
      </c>
      <c r="Q17" t="n">
        <v>0</v>
      </c>
      <c r="R17" s="4" t="n"/>
      <c r="S17" s="14" t="n"/>
    </row>
    <row r="18" hidden="1">
      <c r="A18" s="22" t="n"/>
      <c r="B18" t="inlineStr">
        <is>
          <t>Price_BOM_L_Baseplates_12</t>
        </is>
      </c>
      <c r="C18" t="inlineStr">
        <is>
          <t>:10707-LF:12709-LF:15705-LF:15951-LF:15955-LF:15959-LF:20709-LF:20953-LF:25707-LF:25957-LF:30707-LF:30957-LF:40707-LF:40957-LF:</t>
        </is>
      </c>
      <c r="D18" s="4" t="inlineStr">
        <is>
          <t>:3P:</t>
        </is>
      </c>
      <c r="E18" s="2" t="inlineStr">
        <is>
          <t>BaseplateSteel</t>
        </is>
      </c>
      <c r="F18" s="2" t="inlineStr">
        <is>
          <t>Steel</t>
        </is>
      </c>
      <c r="G18" t="inlineStr">
        <is>
          <t>:213T:215T:</t>
        </is>
      </c>
      <c r="H18" t="inlineStr">
        <is>
          <t>:No Drip Pan:Standard Drip Pan:</t>
        </is>
      </c>
      <c r="I18" t="n">
        <v>0</v>
      </c>
      <c r="J18" s="80" t="inlineStr">
        <is>
          <t>Woods_Sureflex</t>
        </is>
      </c>
      <c r="K18" s="106" t="n">
        <v>99104480</v>
      </c>
      <c r="L18" s="90" t="inlineStr">
        <is>
          <t>STL BASE,LF2.0,3P,180-210</t>
        </is>
      </c>
      <c r="M18" t="inlineStr">
        <is>
          <t>A100726</t>
        </is>
      </c>
      <c r="N18" t="n">
        <v>75</v>
      </c>
      <c r="O18" t="n">
        <v>16</v>
      </c>
      <c r="P18" t="inlineStr">
        <is>
          <t>LT027</t>
        </is>
      </c>
      <c r="Q18" t="n">
        <v>0</v>
      </c>
      <c r="R18" s="4" t="n"/>
      <c r="S18" s="14" t="n"/>
    </row>
    <row r="19" hidden="1">
      <c r="A19" s="22" t="n"/>
      <c r="B19" t="inlineStr">
        <is>
          <t>Price_BOM_L_Baseplates_13</t>
        </is>
      </c>
      <c r="C19" t="inlineStr">
        <is>
          <t>:10707-LF:12709-LF:15705-LF:15951-LF:15955-LF:15959-LF:20709-LF:20953-LF:25707-LF:25957-LF:30707-LF:30957-LF:40707-LF:40957-LF:</t>
        </is>
      </c>
      <c r="D19" s="4" t="inlineStr">
        <is>
          <t>:3P:</t>
        </is>
      </c>
      <c r="E19" s="2" t="inlineStr">
        <is>
          <t>BaseplateSteel</t>
        </is>
      </c>
      <c r="F19" s="2" t="inlineStr">
        <is>
          <t>Steel</t>
        </is>
      </c>
      <c r="G19" t="inlineStr">
        <is>
          <t>:213T:215T:</t>
        </is>
      </c>
      <c r="H19" t="inlineStr">
        <is>
          <t>:No Drip Pan:Standard Drip Pan:</t>
        </is>
      </c>
      <c r="I19" t="n">
        <v>0</v>
      </c>
      <c r="J19" s="80" t="inlineStr">
        <is>
          <t>Falk_T10_Grid</t>
        </is>
      </c>
      <c r="K19" s="106" t="n">
        <v>99104480</v>
      </c>
      <c r="L19" s="90" t="inlineStr">
        <is>
          <t>STL BASE,LF2.0,3P,180-210</t>
        </is>
      </c>
      <c r="M19" t="inlineStr">
        <is>
          <t>A100726</t>
        </is>
      </c>
      <c r="N19" t="n">
        <v>75</v>
      </c>
      <c r="O19" t="n">
        <v>17</v>
      </c>
      <c r="P19" t="inlineStr">
        <is>
          <t>LT027</t>
        </is>
      </c>
      <c r="Q19" t="n">
        <v>0</v>
      </c>
      <c r="R19" s="4" t="n"/>
      <c r="S19" s="14" t="n"/>
    </row>
    <row r="20" hidden="1">
      <c r="A20" s="22" t="n"/>
      <c r="B20" t="inlineStr">
        <is>
          <t>Price_BOM_L_Baseplates_14</t>
        </is>
      </c>
      <c r="C20" t="inlineStr">
        <is>
          <t>:10707-LF:12709-LF:15705-LF:15951-LF:15955-LF:15959-LF:20709-LF:20953-LF:25707-LF:25957-LF:30707-LF:30957-LF:40707-LF:40957-LF:</t>
        </is>
      </c>
      <c r="D20" s="4" t="inlineStr">
        <is>
          <t>:3P:</t>
        </is>
      </c>
      <c r="E20" s="2" t="inlineStr">
        <is>
          <t>BaseplateSteel</t>
        </is>
      </c>
      <c r="F20" s="2" t="inlineStr">
        <is>
          <t>Steel</t>
        </is>
      </c>
      <c r="G20" t="inlineStr">
        <is>
          <t>:213T:215T:</t>
        </is>
      </c>
      <c r="H20" t="inlineStr">
        <is>
          <t>:No Drip Pan:Standard Drip Pan:</t>
        </is>
      </c>
      <c r="J20" s="80" t="inlineStr">
        <is>
          <t>Woods_Spacer</t>
        </is>
      </c>
      <c r="K20" s="106" t="n">
        <v>98984156</v>
      </c>
      <c r="L20" t="inlineStr">
        <is>
          <t>STL BASE,LF,3L,180-210,SPCR</t>
        </is>
      </c>
      <c r="M20" t="inlineStr">
        <is>
          <t>A100727</t>
        </is>
      </c>
      <c r="N20" t="n">
        <v>75</v>
      </c>
      <c r="O20" t="n">
        <v>19</v>
      </c>
      <c r="P20" t="inlineStr">
        <is>
          <t>LT027</t>
        </is>
      </c>
      <c r="Q20" t="n">
        <v>0</v>
      </c>
      <c r="R20" s="4" t="n"/>
      <c r="S20" s="14" t="n"/>
    </row>
    <row r="21" hidden="1">
      <c r="A21" s="22" t="n"/>
      <c r="B21" t="inlineStr">
        <is>
          <t>Price_BOM_L_Baseplates_15</t>
        </is>
      </c>
      <c r="C21" t="inlineStr">
        <is>
          <t>:10707-LF:12709-LF:15705-LF:15951-LF:15955-LF:15959-LF:20709-LF:20953-LF:25707-LF:25957-LF:30707-LF:30957-LF:40707-LF:40957-LF:</t>
        </is>
      </c>
      <c r="D21" s="4" t="inlineStr">
        <is>
          <t>:3P:</t>
        </is>
      </c>
      <c r="E21" s="2" t="inlineStr">
        <is>
          <t>BaseplateSteel</t>
        </is>
      </c>
      <c r="F21" s="2" t="inlineStr">
        <is>
          <t>Steel</t>
        </is>
      </c>
      <c r="G21" t="inlineStr">
        <is>
          <t>:213T:215T:</t>
        </is>
      </c>
      <c r="H21" t="inlineStr">
        <is>
          <t>:No Drip Pan:Standard Drip Pan:</t>
        </is>
      </c>
      <c r="J21" s="80" t="inlineStr">
        <is>
          <t>Falk_Spacer</t>
        </is>
      </c>
      <c r="K21" s="106" t="n">
        <v>98984156</v>
      </c>
      <c r="L21" t="inlineStr">
        <is>
          <t>STL BASE,LF,3L,180-210,SPCR</t>
        </is>
      </c>
      <c r="M21" t="inlineStr">
        <is>
          <t>A100727</t>
        </is>
      </c>
      <c r="N21" t="n">
        <v>75</v>
      </c>
      <c r="O21" t="n">
        <v>20</v>
      </c>
      <c r="P21" t="inlineStr">
        <is>
          <t>LT027</t>
        </is>
      </c>
      <c r="Q21" t="n">
        <v>0</v>
      </c>
      <c r="R21" s="4" t="n"/>
      <c r="S21" s="14" t="n"/>
    </row>
    <row r="22" hidden="1">
      <c r="A22" s="22" t="n"/>
      <c r="B22" t="inlineStr">
        <is>
          <t>Price_BOM_L_Baseplates_16</t>
        </is>
      </c>
      <c r="C22" t="inlineStr">
        <is>
          <t>:10707-LF:12709-LF:15705-LF:15951-LF:15955-LF:15959-LF:20709-LF:20953-LF:25707-LF:25957-LF:30707-LF:30957-LF:40707-LF:40957-LF:</t>
        </is>
      </c>
      <c r="D22" s="4" t="inlineStr">
        <is>
          <t>:3P:</t>
        </is>
      </c>
      <c r="E22" s="2" t="inlineStr">
        <is>
          <t>BaseplateSteel</t>
        </is>
      </c>
      <c r="F22" s="2" t="inlineStr">
        <is>
          <t>Steel</t>
        </is>
      </c>
      <c r="G22" t="inlineStr">
        <is>
          <t>:254T:256T:284T:286T:284TS:286TS:</t>
        </is>
      </c>
      <c r="H22" t="inlineStr">
        <is>
          <t>:No Drip Pan:Standard Drip Pan:</t>
        </is>
      </c>
      <c r="I22" t="n">
        <v>0</v>
      </c>
      <c r="J22" s="80" t="inlineStr">
        <is>
          <t>Woods_Sureflex</t>
        </is>
      </c>
      <c r="K22" s="106" t="n">
        <v>99104504</v>
      </c>
      <c r="L22" s="90" t="inlineStr">
        <is>
          <t>STL BASE,LF2.0,3P,250-280</t>
        </is>
      </c>
      <c r="M22" t="inlineStr">
        <is>
          <t>A100726</t>
        </is>
      </c>
      <c r="N22" t="n">
        <v>80</v>
      </c>
      <c r="O22" t="n">
        <v>22</v>
      </c>
      <c r="P22" t="inlineStr">
        <is>
          <t>LT027</t>
        </is>
      </c>
      <c r="Q22" t="n">
        <v>0</v>
      </c>
      <c r="R22" s="4" t="n"/>
      <c r="S22" s="14" t="n"/>
    </row>
    <row r="23" hidden="1">
      <c r="A23" s="22" t="n"/>
      <c r="B23" t="inlineStr">
        <is>
          <t>Price_BOM_L_Baseplates_17</t>
        </is>
      </c>
      <c r="C23" t="inlineStr">
        <is>
          <t>:10707-LF:12709-LF:15705-LF:15951-LF:15955-LF:15959-LF:20709-LF:20953-LF:25707-LF:25957-LF:30707-LF:30957-LF:40707-LF:40957-LF:</t>
        </is>
      </c>
      <c r="D23" s="4" t="inlineStr">
        <is>
          <t>:3P:</t>
        </is>
      </c>
      <c r="E23" s="2" t="inlineStr">
        <is>
          <t>BaseplateSteel</t>
        </is>
      </c>
      <c r="F23" s="2" t="inlineStr">
        <is>
          <t>Steel</t>
        </is>
      </c>
      <c r="G23" t="inlineStr">
        <is>
          <t>:254T:256T:284T:286T:284TS:286TS:</t>
        </is>
      </c>
      <c r="H23" t="inlineStr">
        <is>
          <t>:No Drip Pan:Standard Drip Pan:</t>
        </is>
      </c>
      <c r="I23" t="n">
        <v>0</v>
      </c>
      <c r="J23" s="80" t="inlineStr">
        <is>
          <t>Falk_T10_Grid</t>
        </is>
      </c>
      <c r="K23" s="106" t="n">
        <v>99104504</v>
      </c>
      <c r="L23" s="90" t="inlineStr">
        <is>
          <t>STL BASE,LF2.0,3P,250-280</t>
        </is>
      </c>
      <c r="M23" t="inlineStr">
        <is>
          <t>A100726</t>
        </is>
      </c>
      <c r="N23" t="n">
        <v>80</v>
      </c>
      <c r="O23" t="n">
        <v>23</v>
      </c>
      <c r="P23" t="inlineStr">
        <is>
          <t>LT027</t>
        </is>
      </c>
      <c r="Q23" t="n">
        <v>0</v>
      </c>
      <c r="R23" s="4" t="n"/>
      <c r="S23" s="14" t="n"/>
    </row>
    <row r="24" hidden="1">
      <c r="A24" s="22" t="n"/>
      <c r="B24" t="inlineStr">
        <is>
          <t>Price_BOM_L_Baseplates_18</t>
        </is>
      </c>
      <c r="C24" t="inlineStr">
        <is>
          <t>:10707-LF:12709-LF:15705-LF:15951-LF:15955-LF:15959-LF:20709-LF:20953-LF:25707-LF:25957-LF:30707-LF:30957-LF:40707-LF:40957-LF:</t>
        </is>
      </c>
      <c r="D24" s="4" t="inlineStr">
        <is>
          <t>:3P:</t>
        </is>
      </c>
      <c r="E24" s="2" t="inlineStr">
        <is>
          <t>BaseplateSteel</t>
        </is>
      </c>
      <c r="F24" s="2" t="inlineStr">
        <is>
          <t>Steel</t>
        </is>
      </c>
      <c r="G24" t="inlineStr">
        <is>
          <t>:254T:256T:284T:286T:284TS:286TS:</t>
        </is>
      </c>
      <c r="H24" t="inlineStr">
        <is>
          <t>:No Drip Pan:Standard Drip Pan:</t>
        </is>
      </c>
      <c r="J24" s="80" t="inlineStr">
        <is>
          <t>Woods_Spacer</t>
        </is>
      </c>
      <c r="K24" s="106" t="n">
        <v>98984158</v>
      </c>
      <c r="L24" t="inlineStr">
        <is>
          <t>STL BASE,LF,3L,250-280,SPCR</t>
        </is>
      </c>
      <c r="M24" t="inlineStr">
        <is>
          <t>A100727</t>
        </is>
      </c>
      <c r="N24" t="n">
        <v>80</v>
      </c>
      <c r="O24" t="n">
        <v>25</v>
      </c>
      <c r="P24" t="inlineStr">
        <is>
          <t>LT027</t>
        </is>
      </c>
      <c r="Q24" t="n">
        <v>0</v>
      </c>
      <c r="R24" s="4" t="n"/>
      <c r="S24" s="14" t="n"/>
    </row>
    <row r="25" hidden="1">
      <c r="A25" s="22" t="n"/>
      <c r="B25" t="inlineStr">
        <is>
          <t>Price_BOM_L_Baseplates_19</t>
        </is>
      </c>
      <c r="C25" t="inlineStr">
        <is>
          <t>:10707-LF:12709-LF:15705-LF:15951-LF:15955-LF:15959-LF:20709-LF:20953-LF:25707-LF:25957-LF:30707-LF:30957-LF:40707-LF:40957-LF:</t>
        </is>
      </c>
      <c r="D25" s="4" t="inlineStr">
        <is>
          <t>:3P:</t>
        </is>
      </c>
      <c r="E25" s="2" t="inlineStr">
        <is>
          <t>BaseplateSteel</t>
        </is>
      </c>
      <c r="F25" s="2" t="inlineStr">
        <is>
          <t>Steel</t>
        </is>
      </c>
      <c r="G25" t="inlineStr">
        <is>
          <t>:254T:256T:284T:286T:284TS:286TS:</t>
        </is>
      </c>
      <c r="H25" t="inlineStr">
        <is>
          <t>:No Drip Pan:Standard Drip Pan:</t>
        </is>
      </c>
      <c r="J25" s="80" t="inlineStr">
        <is>
          <t>Falk_Spacer</t>
        </is>
      </c>
      <c r="K25" s="106" t="n">
        <v>98984158</v>
      </c>
      <c r="L25" t="inlineStr">
        <is>
          <t>STL BASE,LF,3L,250-280,SPCR</t>
        </is>
      </c>
      <c r="M25" t="inlineStr">
        <is>
          <t>A100727</t>
        </is>
      </c>
      <c r="N25" t="n">
        <v>80</v>
      </c>
      <c r="O25" t="n">
        <v>26</v>
      </c>
      <c r="P25" t="inlineStr">
        <is>
          <t>LT027</t>
        </is>
      </c>
      <c r="Q25" t="n">
        <v>0</v>
      </c>
      <c r="R25" s="4" t="n"/>
      <c r="S25" s="14" t="n"/>
    </row>
    <row r="26" hidden="1">
      <c r="A26" s="22" t="n"/>
      <c r="B26" t="inlineStr">
        <is>
          <t>Price_BOM_L_Baseplates_20</t>
        </is>
      </c>
      <c r="C26" t="inlineStr">
        <is>
          <t>:20121-LF:25123-LF:</t>
        </is>
      </c>
      <c r="D26" s="4" t="inlineStr">
        <is>
          <t>:3P:</t>
        </is>
      </c>
      <c r="E26" s="2" t="inlineStr">
        <is>
          <t>BaseplateSteel</t>
        </is>
      </c>
      <c r="F26" s="2" t="inlineStr">
        <is>
          <t>Steel</t>
        </is>
      </c>
      <c r="G26" t="inlineStr">
        <is>
          <t>:182T:184T:</t>
        </is>
      </c>
      <c r="H26" t="inlineStr">
        <is>
          <t>:No Drip Pan:Standard Drip Pan:</t>
        </is>
      </c>
      <c r="I26" t="n">
        <v>0</v>
      </c>
      <c r="J26" s="80" t="inlineStr">
        <is>
          <t>Woods_Sureflex</t>
        </is>
      </c>
      <c r="K26" s="106" t="n">
        <v>99104482</v>
      </c>
      <c r="L26" s="90" t="inlineStr">
        <is>
          <t>STL BASE,LF2.0,3P,12",180-210</t>
        </is>
      </c>
      <c r="M26" t="inlineStr">
        <is>
          <t>A100730</t>
        </is>
      </c>
      <c r="N26" t="n">
        <v>60</v>
      </c>
      <c r="O26" t="n">
        <v>28</v>
      </c>
      <c r="P26" t="inlineStr">
        <is>
          <t>LT027</t>
        </is>
      </c>
      <c r="Q26" t="n">
        <v>0</v>
      </c>
      <c r="R26" s="4" t="n"/>
      <c r="S26" s="14" t="n"/>
    </row>
    <row r="27" hidden="1">
      <c r="A27" s="22" t="n"/>
      <c r="B27" t="inlineStr">
        <is>
          <t>Price_BOM_L_Baseplates_21</t>
        </is>
      </c>
      <c r="C27" t="inlineStr">
        <is>
          <t>:20121-LF:25123-LF:</t>
        </is>
      </c>
      <c r="D27" s="4" t="inlineStr">
        <is>
          <t>:3P:</t>
        </is>
      </c>
      <c r="E27" s="2" t="inlineStr">
        <is>
          <t>BaseplateSteel</t>
        </is>
      </c>
      <c r="F27" s="2" t="inlineStr">
        <is>
          <t>Steel</t>
        </is>
      </c>
      <c r="G27" t="inlineStr">
        <is>
          <t>:182T:184T:</t>
        </is>
      </c>
      <c r="H27" t="inlineStr">
        <is>
          <t>:No Drip Pan:Standard Drip Pan:</t>
        </is>
      </c>
      <c r="I27" t="n">
        <v>0</v>
      </c>
      <c r="J27" s="80" t="inlineStr">
        <is>
          <t>Falk_T10_Grid</t>
        </is>
      </c>
      <c r="K27" s="106" t="n">
        <v>99104482</v>
      </c>
      <c r="L27" s="90" t="inlineStr">
        <is>
          <t>STL BASE,LF2.0,3P,12",180-210</t>
        </is>
      </c>
      <c r="M27" t="inlineStr">
        <is>
          <t>A100730</t>
        </is>
      </c>
      <c r="N27" t="n">
        <v>60</v>
      </c>
      <c r="O27" t="n">
        <v>29</v>
      </c>
      <c r="P27" t="inlineStr">
        <is>
          <t>LT027</t>
        </is>
      </c>
      <c r="Q27" t="n">
        <v>0</v>
      </c>
      <c r="R27" s="4" t="n"/>
      <c r="S27" s="14" t="n"/>
    </row>
    <row r="28" hidden="1">
      <c r="A28" s="22" t="n"/>
      <c r="B28" t="inlineStr">
        <is>
          <t>Price_BOM_L_Baseplates_22</t>
        </is>
      </c>
      <c r="C28" t="inlineStr">
        <is>
          <t>:20121-LF:25123-LF:</t>
        </is>
      </c>
      <c r="D28" s="4" t="inlineStr">
        <is>
          <t>:3P:</t>
        </is>
      </c>
      <c r="E28" s="2" t="inlineStr">
        <is>
          <t>BaseplateSteel</t>
        </is>
      </c>
      <c r="F28" s="2" t="inlineStr">
        <is>
          <t>Steel</t>
        </is>
      </c>
      <c r="G28" t="inlineStr">
        <is>
          <t>:182T:184T:</t>
        </is>
      </c>
      <c r="H28" t="inlineStr">
        <is>
          <t>:No Drip Pan:Standard Drip Pan:</t>
        </is>
      </c>
      <c r="J28" s="80" t="inlineStr">
        <is>
          <t>Woods_Spacer</t>
        </is>
      </c>
      <c r="K28" s="106" t="n">
        <v>98984157</v>
      </c>
      <c r="L28" t="inlineStr">
        <is>
          <t>STL BASE,LF,3L,12",180-210,SPCR</t>
        </is>
      </c>
      <c r="M28" t="inlineStr">
        <is>
          <t>A100731</t>
        </is>
      </c>
      <c r="N28" t="n">
        <v>60</v>
      </c>
      <c r="O28" t="n">
        <v>31</v>
      </c>
      <c r="P28" t="inlineStr">
        <is>
          <t>LT027</t>
        </is>
      </c>
      <c r="Q28" t="n">
        <v>0</v>
      </c>
      <c r="R28" s="4" t="n"/>
      <c r="S28" s="14" t="n"/>
    </row>
    <row r="29" hidden="1">
      <c r="A29" s="22" t="n"/>
      <c r="B29" t="inlineStr">
        <is>
          <t>Price_BOM_L_Baseplates_23</t>
        </is>
      </c>
      <c r="C29" t="inlineStr">
        <is>
          <t>:20121-LF:25123-LF:</t>
        </is>
      </c>
      <c r="D29" s="4" t="inlineStr">
        <is>
          <t>:3P:</t>
        </is>
      </c>
      <c r="E29" s="2" t="inlineStr">
        <is>
          <t>BaseplateSteel</t>
        </is>
      </c>
      <c r="F29" s="2" t="inlineStr">
        <is>
          <t>Steel</t>
        </is>
      </c>
      <c r="G29" t="inlineStr">
        <is>
          <t>:182T:184T:</t>
        </is>
      </c>
      <c r="H29" t="inlineStr">
        <is>
          <t>:No Drip Pan:Standard Drip Pan:</t>
        </is>
      </c>
      <c r="J29" s="80" t="inlineStr">
        <is>
          <t>Falk_Spacer</t>
        </is>
      </c>
      <c r="K29" s="106" t="n">
        <v>98984157</v>
      </c>
      <c r="L29" t="inlineStr">
        <is>
          <t>STL BASE,LF,3L,12",180-210,SPCR</t>
        </is>
      </c>
      <c r="M29" t="inlineStr">
        <is>
          <t>A100731</t>
        </is>
      </c>
      <c r="N29" t="n">
        <v>60</v>
      </c>
      <c r="O29" t="n">
        <v>32</v>
      </c>
      <c r="P29" t="inlineStr">
        <is>
          <t>LT027</t>
        </is>
      </c>
      <c r="Q29" t="n">
        <v>0</v>
      </c>
      <c r="R29" s="4" t="n"/>
      <c r="S29" s="14" t="n"/>
    </row>
    <row r="30" hidden="1">
      <c r="A30" s="22" t="n"/>
      <c r="B30" t="inlineStr">
        <is>
          <t>Price_BOM_L_Baseplates_24</t>
        </is>
      </c>
      <c r="C30" t="inlineStr">
        <is>
          <t>:20121-LF:25123-LF:</t>
        </is>
      </c>
      <c r="D30" s="4" t="inlineStr">
        <is>
          <t>:3P:</t>
        </is>
      </c>
      <c r="E30" s="2" t="inlineStr">
        <is>
          <t>BaseplateSteel</t>
        </is>
      </c>
      <c r="F30" s="2" t="inlineStr">
        <is>
          <t>Steel</t>
        </is>
      </c>
      <c r="G30" t="inlineStr">
        <is>
          <t>:213T:215T:</t>
        </is>
      </c>
      <c r="H30" t="inlineStr">
        <is>
          <t>:No Drip Pan:Standard Drip Pan:</t>
        </is>
      </c>
      <c r="I30" t="n">
        <v>0</v>
      </c>
      <c r="J30" s="80" t="inlineStr">
        <is>
          <t>Woods_Sureflex</t>
        </is>
      </c>
      <c r="K30" s="106" t="n">
        <v>99104482</v>
      </c>
      <c r="L30" s="90" t="inlineStr">
        <is>
          <t>STL BASE,LF2.0,3P,12",180-210</t>
        </is>
      </c>
      <c r="M30" t="inlineStr">
        <is>
          <t>A100730</t>
        </is>
      </c>
      <c r="N30" t="n">
        <v>75</v>
      </c>
      <c r="O30" t="n">
        <v>34</v>
      </c>
      <c r="P30" t="inlineStr">
        <is>
          <t>LT027</t>
        </is>
      </c>
      <c r="Q30" t="n">
        <v>0</v>
      </c>
      <c r="R30" s="4" t="n"/>
      <c r="S30" s="14" t="n"/>
    </row>
    <row r="31" hidden="1">
      <c r="A31" s="22" t="n"/>
      <c r="B31" t="inlineStr">
        <is>
          <t>Price_BOM_L_Baseplates_25</t>
        </is>
      </c>
      <c r="C31" t="inlineStr">
        <is>
          <t>:20121-LF:25123-LF:</t>
        </is>
      </c>
      <c r="D31" s="4" t="inlineStr">
        <is>
          <t>:3P:</t>
        </is>
      </c>
      <c r="E31" s="2" t="inlineStr">
        <is>
          <t>BaseplateSteel</t>
        </is>
      </c>
      <c r="F31" s="2" t="inlineStr">
        <is>
          <t>Steel</t>
        </is>
      </c>
      <c r="G31" t="inlineStr">
        <is>
          <t>:213T:215T:</t>
        </is>
      </c>
      <c r="H31" t="inlineStr">
        <is>
          <t>:No Drip Pan:Standard Drip Pan:</t>
        </is>
      </c>
      <c r="I31" t="n">
        <v>0</v>
      </c>
      <c r="J31" s="80" t="inlineStr">
        <is>
          <t>Falk_T10_Grid</t>
        </is>
      </c>
      <c r="K31" s="106" t="n">
        <v>99104482</v>
      </c>
      <c r="L31" s="90" t="inlineStr">
        <is>
          <t>STL BASE,LF2.0,3P,12",180-210</t>
        </is>
      </c>
      <c r="M31" t="inlineStr">
        <is>
          <t>A100730</t>
        </is>
      </c>
      <c r="N31" t="n">
        <v>75</v>
      </c>
      <c r="O31" t="n">
        <v>35</v>
      </c>
      <c r="P31" t="inlineStr">
        <is>
          <t>LT027</t>
        </is>
      </c>
      <c r="Q31" t="n">
        <v>0</v>
      </c>
      <c r="R31" s="4" t="n"/>
      <c r="S31" s="14" t="n"/>
    </row>
    <row r="32" hidden="1">
      <c r="A32" s="22" t="n"/>
      <c r="B32" t="inlineStr">
        <is>
          <t>Price_BOM_L_Baseplates_26</t>
        </is>
      </c>
      <c r="C32" t="inlineStr">
        <is>
          <t>:20121-LF:25123-LF:</t>
        </is>
      </c>
      <c r="D32" s="4" t="inlineStr">
        <is>
          <t>:3P:</t>
        </is>
      </c>
      <c r="E32" s="2" t="inlineStr">
        <is>
          <t>BaseplateSteel</t>
        </is>
      </c>
      <c r="F32" s="2" t="inlineStr">
        <is>
          <t>Steel</t>
        </is>
      </c>
      <c r="G32" t="inlineStr">
        <is>
          <t>:213T:215T:</t>
        </is>
      </c>
      <c r="H32" t="inlineStr">
        <is>
          <t>:No Drip Pan:Standard Drip Pan:</t>
        </is>
      </c>
      <c r="J32" s="80" t="inlineStr">
        <is>
          <t>Woods_Spacer</t>
        </is>
      </c>
      <c r="K32" s="106" t="n">
        <v>98984157</v>
      </c>
      <c r="L32" t="inlineStr">
        <is>
          <t>STL BASE,LF,3L,12",180-210,SPCR</t>
        </is>
      </c>
      <c r="M32" t="inlineStr">
        <is>
          <t>A100731</t>
        </is>
      </c>
      <c r="N32" t="n">
        <v>75</v>
      </c>
      <c r="O32" t="n">
        <v>37</v>
      </c>
      <c r="P32" t="inlineStr">
        <is>
          <t>LT027</t>
        </is>
      </c>
      <c r="Q32" t="n">
        <v>0</v>
      </c>
      <c r="R32" s="4" t="n"/>
      <c r="S32" s="14" t="n"/>
    </row>
    <row r="33" hidden="1">
      <c r="A33" s="22" t="n"/>
      <c r="B33" t="inlineStr">
        <is>
          <t>Price_BOM_L_Baseplates_27</t>
        </is>
      </c>
      <c r="C33" t="inlineStr">
        <is>
          <t>:20121-LF:25123-LF:</t>
        </is>
      </c>
      <c r="D33" s="4" t="inlineStr">
        <is>
          <t>:3P:</t>
        </is>
      </c>
      <c r="E33" s="2" t="inlineStr">
        <is>
          <t>BaseplateSteel</t>
        </is>
      </c>
      <c r="F33" s="2" t="inlineStr">
        <is>
          <t>Steel</t>
        </is>
      </c>
      <c r="G33" t="inlineStr">
        <is>
          <t>:213T:215T:</t>
        </is>
      </c>
      <c r="H33" t="inlineStr">
        <is>
          <t>:No Drip Pan:Standard Drip Pan:</t>
        </is>
      </c>
      <c r="J33" s="80" t="inlineStr">
        <is>
          <t>Falk_Spacer</t>
        </is>
      </c>
      <c r="K33" s="106" t="n">
        <v>98984157</v>
      </c>
      <c r="L33" t="inlineStr">
        <is>
          <t>STL BASE,LF,3L,12",180-210,SPCR</t>
        </is>
      </c>
      <c r="M33" t="inlineStr">
        <is>
          <t>A100731</t>
        </is>
      </c>
      <c r="N33" t="n">
        <v>75</v>
      </c>
      <c r="O33" t="n">
        <v>38</v>
      </c>
      <c r="P33" t="inlineStr">
        <is>
          <t>LT027</t>
        </is>
      </c>
      <c r="Q33" t="n">
        <v>0</v>
      </c>
      <c r="R33" s="4" t="n"/>
      <c r="S33" s="14" t="n"/>
    </row>
    <row r="34" hidden="1">
      <c r="A34" s="22" t="n"/>
      <c r="B34" t="inlineStr">
        <is>
          <t>Price_BOM_L_Baseplates_28</t>
        </is>
      </c>
      <c r="C34" t="inlineStr">
        <is>
          <t>:20121-LF:25123-LF:</t>
        </is>
      </c>
      <c r="D34" s="4" t="inlineStr">
        <is>
          <t>:3P:</t>
        </is>
      </c>
      <c r="E34" s="2" t="inlineStr">
        <is>
          <t>BaseplateSteel</t>
        </is>
      </c>
      <c r="F34" s="2" t="inlineStr">
        <is>
          <t>Steel</t>
        </is>
      </c>
      <c r="G34" t="inlineStr">
        <is>
          <t>:254T:256T:284T:286T:284TS:286TS:</t>
        </is>
      </c>
      <c r="H34" t="inlineStr">
        <is>
          <t>:No Drip Pan:Standard Drip Pan:</t>
        </is>
      </c>
      <c r="I34" t="n">
        <v>0</v>
      </c>
      <c r="J34" s="80" t="inlineStr">
        <is>
          <t>Woods_Sureflex</t>
        </is>
      </c>
      <c r="K34" s="106" t="n">
        <v>99104505</v>
      </c>
      <c r="L34" s="90" t="inlineStr">
        <is>
          <t>STL BASE,LF2.0,3P,12",250-280</t>
        </is>
      </c>
      <c r="M34" t="inlineStr">
        <is>
          <t>A100730</t>
        </is>
      </c>
      <c r="N34" t="n">
        <v>80</v>
      </c>
      <c r="O34" t="n">
        <v>40</v>
      </c>
      <c r="P34" t="inlineStr">
        <is>
          <t>LT027</t>
        </is>
      </c>
      <c r="Q34" t="n">
        <v>0</v>
      </c>
      <c r="R34" s="4" t="n"/>
      <c r="S34" s="14" t="n"/>
    </row>
    <row r="35" hidden="1">
      <c r="A35" s="22" t="n"/>
      <c r="B35" t="inlineStr">
        <is>
          <t>Price_BOM_L_Baseplates_29</t>
        </is>
      </c>
      <c r="C35" t="inlineStr">
        <is>
          <t>:20121-LF:25123-LF:</t>
        </is>
      </c>
      <c r="D35" s="4" t="inlineStr">
        <is>
          <t>:3P:</t>
        </is>
      </c>
      <c r="E35" s="2" t="inlineStr">
        <is>
          <t>BaseplateSteel</t>
        </is>
      </c>
      <c r="F35" s="2" t="inlineStr">
        <is>
          <t>Steel</t>
        </is>
      </c>
      <c r="G35" t="inlineStr">
        <is>
          <t>:254T:256T:284T:286T:284TS:286TS:</t>
        </is>
      </c>
      <c r="H35" t="inlineStr">
        <is>
          <t>:No Drip Pan:Standard Drip Pan:</t>
        </is>
      </c>
      <c r="I35" t="n">
        <v>0</v>
      </c>
      <c r="J35" s="80" t="inlineStr">
        <is>
          <t>Falk_T10_Grid</t>
        </is>
      </c>
      <c r="K35" s="106" t="n">
        <v>99104505</v>
      </c>
      <c r="L35" s="90" t="inlineStr">
        <is>
          <t>STL BASE,LF2.0,3P,12",250-280</t>
        </is>
      </c>
      <c r="M35" t="inlineStr">
        <is>
          <t>A100730</t>
        </is>
      </c>
      <c r="N35" t="n">
        <v>80</v>
      </c>
      <c r="O35" t="n">
        <v>41</v>
      </c>
      <c r="P35" t="inlineStr">
        <is>
          <t>LT027</t>
        </is>
      </c>
      <c r="Q35" t="n">
        <v>0</v>
      </c>
      <c r="R35" s="4" t="n"/>
      <c r="S35" s="14" t="n"/>
    </row>
    <row r="36" hidden="1">
      <c r="A36" s="22" t="n"/>
      <c r="B36" t="inlineStr">
        <is>
          <t>Price_BOM_L_Baseplates_30</t>
        </is>
      </c>
      <c r="C36" t="inlineStr">
        <is>
          <t>:20121-LF:25123-LF:</t>
        </is>
      </c>
      <c r="D36" s="4" t="inlineStr">
        <is>
          <t>:3P:</t>
        </is>
      </c>
      <c r="E36" s="2" t="inlineStr">
        <is>
          <t>BaseplateSteel</t>
        </is>
      </c>
      <c r="F36" s="2" t="inlineStr">
        <is>
          <t>Steel</t>
        </is>
      </c>
      <c r="G36" t="inlineStr">
        <is>
          <t>:254T:256T:284T:286T:284TS:286TS:</t>
        </is>
      </c>
      <c r="H36" t="inlineStr">
        <is>
          <t>:No Drip Pan:Standard Drip Pan:</t>
        </is>
      </c>
      <c r="J36" s="80" t="inlineStr">
        <is>
          <t>Woods_Spacer</t>
        </is>
      </c>
      <c r="K36" s="106" t="n">
        <v>98984159</v>
      </c>
      <c r="L36" t="inlineStr">
        <is>
          <t>STL BASE,LF,3L,12",250-280,SPCR</t>
        </is>
      </c>
      <c r="M36" t="inlineStr">
        <is>
          <t>A100731</t>
        </is>
      </c>
      <c r="N36" t="n">
        <v>80</v>
      </c>
      <c r="O36" t="n">
        <v>43</v>
      </c>
      <c r="P36" t="inlineStr">
        <is>
          <t>LT027</t>
        </is>
      </c>
      <c r="Q36" t="n">
        <v>0</v>
      </c>
      <c r="R36" s="4" t="n"/>
      <c r="S36" s="14" t="n"/>
    </row>
    <row r="37" hidden="1">
      <c r="A37" s="22" t="n"/>
      <c r="B37" t="inlineStr">
        <is>
          <t>Price_BOM_L_Baseplates_31</t>
        </is>
      </c>
      <c r="C37" t="inlineStr">
        <is>
          <t>:20121-LF:25123-LF:</t>
        </is>
      </c>
      <c r="D37" s="4" t="inlineStr">
        <is>
          <t>:3P:</t>
        </is>
      </c>
      <c r="E37" s="2" t="inlineStr">
        <is>
          <t>BaseplateSteel</t>
        </is>
      </c>
      <c r="F37" s="2" t="inlineStr">
        <is>
          <t>Steel</t>
        </is>
      </c>
      <c r="G37" t="inlineStr">
        <is>
          <t>:254T:256T:284T:286T:284TS:286TS:</t>
        </is>
      </c>
      <c r="H37" t="inlineStr">
        <is>
          <t>:No Drip Pan:Standard Drip Pan:</t>
        </is>
      </c>
      <c r="J37" s="80" t="inlineStr">
        <is>
          <t>Falk_Spacer</t>
        </is>
      </c>
      <c r="K37" s="106" t="n">
        <v>98984159</v>
      </c>
      <c r="L37" t="inlineStr">
        <is>
          <t>STL BASE,LF,3L,12",250-280,SPCR</t>
        </is>
      </c>
      <c r="M37" t="inlineStr">
        <is>
          <t>A100731</t>
        </is>
      </c>
      <c r="N37" t="n">
        <v>80</v>
      </c>
      <c r="O37" t="n">
        <v>44</v>
      </c>
      <c r="P37" t="inlineStr">
        <is>
          <t>LT027</t>
        </is>
      </c>
      <c r="Q37" t="n">
        <v>0</v>
      </c>
      <c r="R37" s="4" t="n"/>
      <c r="S37" s="14" t="n"/>
    </row>
    <row r="38" hidden="1">
      <c r="A38" s="22" t="n"/>
      <c r="B38" t="inlineStr">
        <is>
          <t>Price_BOM_L_Baseplates_32</t>
        </is>
      </c>
      <c r="C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8" s="4" t="inlineStr">
        <is>
          <t>:6P:</t>
        </is>
      </c>
      <c r="E38" s="2" t="inlineStr">
        <is>
          <t>BaseplateSteel</t>
        </is>
      </c>
      <c r="F38" s="2" t="inlineStr">
        <is>
          <t>Steel</t>
        </is>
      </c>
      <c r="G38" t="inlineStr">
        <is>
          <t>:213T:215T:</t>
        </is>
      </c>
      <c r="H38" t="inlineStr">
        <is>
          <t>:No Drip Pan:Standard Drip Pan:</t>
        </is>
      </c>
      <c r="I38" t="n">
        <v>0</v>
      </c>
      <c r="J38" s="80" t="inlineStr">
        <is>
          <t>Woods_Sureflex</t>
        </is>
      </c>
      <c r="K38" s="106" t="n">
        <v>99104508</v>
      </c>
      <c r="L38" s="90" t="inlineStr">
        <is>
          <t>STL BASE,LF2.0,6P,210</t>
        </is>
      </c>
      <c r="M38" t="inlineStr">
        <is>
          <t>A100732</t>
        </is>
      </c>
      <c r="N38" t="n">
        <v>165</v>
      </c>
      <c r="O38" t="n">
        <v>46</v>
      </c>
      <c r="P38" t="inlineStr">
        <is>
          <t>LT027</t>
        </is>
      </c>
      <c r="Q38" t="n">
        <v>0</v>
      </c>
      <c r="R38" s="4" t="n"/>
      <c r="S38" s="14" t="n"/>
    </row>
    <row r="39" hidden="1">
      <c r="A39" s="22" t="n"/>
      <c r="B39" t="inlineStr">
        <is>
          <t>Price_BOM_L_Baseplates_33</t>
        </is>
      </c>
      <c r="C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9" s="4" t="inlineStr">
        <is>
          <t>:6P:</t>
        </is>
      </c>
      <c r="E39" s="2" t="inlineStr">
        <is>
          <t>BaseplateSteel</t>
        </is>
      </c>
      <c r="F39" s="2" t="inlineStr">
        <is>
          <t>Steel</t>
        </is>
      </c>
      <c r="G39" t="inlineStr">
        <is>
          <t>:213T:215T:</t>
        </is>
      </c>
      <c r="H39" t="inlineStr">
        <is>
          <t>:No Drip Pan:Standard Drip Pan:</t>
        </is>
      </c>
      <c r="I39" t="n">
        <v>0</v>
      </c>
      <c r="J39" s="80" t="inlineStr">
        <is>
          <t>Falk_T10_Grid</t>
        </is>
      </c>
      <c r="K39" s="106" t="n">
        <v>99104508</v>
      </c>
      <c r="L39" s="90" t="inlineStr">
        <is>
          <t>STL BASE,LF2.0,6P,210</t>
        </is>
      </c>
      <c r="M39" t="inlineStr">
        <is>
          <t>A100732</t>
        </is>
      </c>
      <c r="N39" t="n">
        <v>165</v>
      </c>
      <c r="O39" t="n">
        <v>47</v>
      </c>
      <c r="P39" t="inlineStr">
        <is>
          <t>LT027</t>
        </is>
      </c>
      <c r="Q39" t="n">
        <v>0</v>
      </c>
      <c r="R39" s="4" t="n"/>
      <c r="S39" s="14" t="n"/>
    </row>
    <row r="40" hidden="1">
      <c r="A40" s="22" t="n"/>
      <c r="B40" t="inlineStr">
        <is>
          <t>Price_BOM_L_Baseplates_34</t>
        </is>
      </c>
      <c r="C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0" s="4" t="inlineStr">
        <is>
          <t>:6P:</t>
        </is>
      </c>
      <c r="E40" s="2" t="inlineStr">
        <is>
          <t>BaseplateSteel</t>
        </is>
      </c>
      <c r="F40" s="2" t="inlineStr">
        <is>
          <t>Steel</t>
        </is>
      </c>
      <c r="G40" t="inlineStr">
        <is>
          <t>:213T:215T:</t>
        </is>
      </c>
      <c r="H40" t="inlineStr">
        <is>
          <t>:No Drip Pan:Standard Drip Pan:</t>
        </is>
      </c>
      <c r="J40" s="80" t="inlineStr">
        <is>
          <t>Woods_Spacer</t>
        </is>
      </c>
      <c r="K40" s="106" t="n">
        <v>98984160</v>
      </c>
      <c r="L40" t="inlineStr">
        <is>
          <t>STL BASE,LF,6L,210,SPCR</t>
        </is>
      </c>
      <c r="M40" t="inlineStr">
        <is>
          <t>A100733</t>
        </is>
      </c>
      <c r="N40" t="n">
        <v>165</v>
      </c>
      <c r="O40" t="n">
        <v>49</v>
      </c>
      <c r="P40" t="inlineStr">
        <is>
          <t>LT027</t>
        </is>
      </c>
      <c r="Q40" t="n">
        <v>0</v>
      </c>
      <c r="R40" s="4" t="n"/>
      <c r="S40" s="14" t="n"/>
    </row>
    <row r="41" hidden="1">
      <c r="A41" s="22" t="n"/>
      <c r="B41" t="inlineStr">
        <is>
          <t>Price_BOM_L_Baseplates_35</t>
        </is>
      </c>
      <c r="C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1" s="4" t="inlineStr">
        <is>
          <t>:6P:</t>
        </is>
      </c>
      <c r="E41" s="2" t="inlineStr">
        <is>
          <t>BaseplateSteel</t>
        </is>
      </c>
      <c r="F41" s="2" t="inlineStr">
        <is>
          <t>Steel</t>
        </is>
      </c>
      <c r="G41" t="inlineStr">
        <is>
          <t>:213T:215T:</t>
        </is>
      </c>
      <c r="H41" t="inlineStr">
        <is>
          <t>:No Drip Pan:Standard Drip Pan:</t>
        </is>
      </c>
      <c r="J41" s="80" t="inlineStr">
        <is>
          <t>Falk_Spacer</t>
        </is>
      </c>
      <c r="K41" s="106" t="n">
        <v>98984160</v>
      </c>
      <c r="L41" t="inlineStr">
        <is>
          <t>STL BASE,LF,6L,210,SPCR</t>
        </is>
      </c>
      <c r="M41" t="inlineStr">
        <is>
          <t>A100733</t>
        </is>
      </c>
      <c r="N41" t="n">
        <v>165</v>
      </c>
      <c r="O41" t="n">
        <v>50</v>
      </c>
      <c r="P41" t="inlineStr">
        <is>
          <t>LT027</t>
        </is>
      </c>
      <c r="Q41" t="n">
        <v>0</v>
      </c>
      <c r="R41" s="4" t="n"/>
      <c r="S41" s="14" t="n"/>
    </row>
    <row r="42" hidden="1">
      <c r="A42" s="22" t="n"/>
      <c r="B42" t="inlineStr">
        <is>
          <t>Price_BOM_L_Baseplates_36</t>
        </is>
      </c>
      <c r="C4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2" s="4" t="inlineStr">
        <is>
          <t>:6P:</t>
        </is>
      </c>
      <c r="E42" s="2" t="inlineStr">
        <is>
          <t>BaseplateSteel</t>
        </is>
      </c>
      <c r="F42" s="2" t="inlineStr">
        <is>
          <t>Steel</t>
        </is>
      </c>
      <c r="G42" t="inlineStr">
        <is>
          <t>:254T:256T:284T:286T:284TS:286TS:</t>
        </is>
      </c>
      <c r="H42" t="inlineStr">
        <is>
          <t>:No Drip Pan:Standard Drip Pan:</t>
        </is>
      </c>
      <c r="I42" t="n">
        <v>0</v>
      </c>
      <c r="J42" s="80" t="inlineStr">
        <is>
          <t>Woods_Sureflex</t>
        </is>
      </c>
      <c r="K42" s="108" t="n">
        <v>99104525</v>
      </c>
      <c r="L42" s="108" t="inlineStr">
        <is>
          <t>STL BASE,LF2.0,6P,250-280</t>
        </is>
      </c>
      <c r="M42" t="inlineStr">
        <is>
          <t>A100732</t>
        </is>
      </c>
      <c r="N42" t="n">
        <v>165</v>
      </c>
      <c r="O42" t="n">
        <v>52</v>
      </c>
      <c r="P42" t="inlineStr">
        <is>
          <t>LT027</t>
        </is>
      </c>
      <c r="Q42" t="n">
        <v>0</v>
      </c>
      <c r="R42" s="4" t="n"/>
      <c r="S42" s="14" t="n"/>
    </row>
    <row r="43" hidden="1">
      <c r="A43" s="22" t="n"/>
      <c r="B43" t="inlineStr">
        <is>
          <t>Price_BOM_L_Baseplates_37</t>
        </is>
      </c>
      <c r="C4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3" s="4" t="inlineStr">
        <is>
          <t>:6P:</t>
        </is>
      </c>
      <c r="E43" s="2" t="inlineStr">
        <is>
          <t>BaseplateSteel</t>
        </is>
      </c>
      <c r="F43" s="2" t="inlineStr">
        <is>
          <t>Steel</t>
        </is>
      </c>
      <c r="G43" t="inlineStr">
        <is>
          <t>:254T:256T:284T:286T:284TS:286TS:</t>
        </is>
      </c>
      <c r="H43" t="inlineStr">
        <is>
          <t>:No Drip Pan:Standard Drip Pan:</t>
        </is>
      </c>
      <c r="I43" t="n">
        <v>0</v>
      </c>
      <c r="J43" s="80" t="inlineStr">
        <is>
          <t>Falk_T10_Grid</t>
        </is>
      </c>
      <c r="K43" s="108" t="n">
        <v>99104525</v>
      </c>
      <c r="L43" s="108" t="inlineStr">
        <is>
          <t>STL BASE,LF2.0,6P,250-280</t>
        </is>
      </c>
      <c r="M43" t="inlineStr">
        <is>
          <t>A100732</t>
        </is>
      </c>
      <c r="N43" t="n">
        <v>165</v>
      </c>
      <c r="O43" t="n">
        <v>53</v>
      </c>
      <c r="P43" t="inlineStr">
        <is>
          <t>LT027</t>
        </is>
      </c>
      <c r="Q43" t="n">
        <v>0</v>
      </c>
      <c r="R43" s="4" t="n"/>
      <c r="S43" s="14" t="n"/>
    </row>
    <row r="44" hidden="1">
      <c r="A44" s="22" t="n"/>
      <c r="B44" t="inlineStr">
        <is>
          <t>Price_BOM_L_Baseplates_38</t>
        </is>
      </c>
      <c r="C4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4" s="4" t="inlineStr">
        <is>
          <t>:6P:</t>
        </is>
      </c>
      <c r="E44" s="2" t="inlineStr">
        <is>
          <t>BaseplateSteel</t>
        </is>
      </c>
      <c r="F44" s="2" t="inlineStr">
        <is>
          <t>Steel</t>
        </is>
      </c>
      <c r="G44" t="inlineStr">
        <is>
          <t>:254T:256T:284T:286T:284TS:286TS:</t>
        </is>
      </c>
      <c r="H44" t="inlineStr">
        <is>
          <t>:No Drip Pan:Standard Drip Pan:</t>
        </is>
      </c>
      <c r="J44" s="80" t="inlineStr">
        <is>
          <t>Woods_Spacer</t>
        </is>
      </c>
      <c r="K44" s="106" t="n">
        <v>98984161</v>
      </c>
      <c r="L44" t="inlineStr">
        <is>
          <t>STL BASE,LF,6L,250-280,SPCR</t>
        </is>
      </c>
      <c r="M44" t="inlineStr">
        <is>
          <t>A100733</t>
        </is>
      </c>
      <c r="N44" t="n">
        <v>165</v>
      </c>
      <c r="O44" t="n">
        <v>55</v>
      </c>
      <c r="P44" t="inlineStr">
        <is>
          <t>LT027</t>
        </is>
      </c>
      <c r="Q44" t="n">
        <v>0</v>
      </c>
      <c r="R44" s="4" t="n"/>
      <c r="S44" s="14" t="n"/>
    </row>
    <row r="45" hidden="1">
      <c r="A45" s="22" t="n"/>
      <c r="B45" t="inlineStr">
        <is>
          <t>Price_BOM_L_Baseplates_39</t>
        </is>
      </c>
      <c r="C4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5" s="4" t="inlineStr">
        <is>
          <t>:6P:</t>
        </is>
      </c>
      <c r="E45" s="2" t="inlineStr">
        <is>
          <t>BaseplateSteel</t>
        </is>
      </c>
      <c r="F45" s="2" t="inlineStr">
        <is>
          <t>Steel</t>
        </is>
      </c>
      <c r="G45" t="inlineStr">
        <is>
          <t>:254T:256T:284T:286T:284TS:286TS:</t>
        </is>
      </c>
      <c r="H45" t="inlineStr">
        <is>
          <t>:No Drip Pan:Standard Drip Pan:</t>
        </is>
      </c>
      <c r="J45" s="80" t="inlineStr">
        <is>
          <t>Falk_Spacer</t>
        </is>
      </c>
      <c r="K45" s="106" t="n">
        <v>98984161</v>
      </c>
      <c r="L45" t="inlineStr">
        <is>
          <t>STL BASE,LF,6L,250-280,SPCR</t>
        </is>
      </c>
      <c r="M45" t="inlineStr">
        <is>
          <t>A100733</t>
        </is>
      </c>
      <c r="N45" t="n">
        <v>165</v>
      </c>
      <c r="O45" t="n">
        <v>56</v>
      </c>
      <c r="P45" t="inlineStr">
        <is>
          <t>LT027</t>
        </is>
      </c>
      <c r="Q45" t="n">
        <v>0</v>
      </c>
      <c r="R45" s="4" t="n"/>
      <c r="S45" s="14" t="n"/>
    </row>
    <row r="46" hidden="1">
      <c r="A46" s="22" t="n"/>
      <c r="B46" t="inlineStr">
        <is>
          <t>Price_BOM_L_Baseplates_40</t>
        </is>
      </c>
      <c r="C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6" s="4" t="inlineStr">
        <is>
          <t>:6P:</t>
        </is>
      </c>
      <c r="E46" s="2" t="inlineStr">
        <is>
          <t>BaseplateSteel</t>
        </is>
      </c>
      <c r="F46" s="2" t="inlineStr">
        <is>
          <t>Steel</t>
        </is>
      </c>
      <c r="G46" t="inlineStr">
        <is>
          <t>:324T:326T:324TS:326TS:</t>
        </is>
      </c>
      <c r="H46" t="inlineStr">
        <is>
          <t>:No Drip Pan:Standard Drip Pan:</t>
        </is>
      </c>
      <c r="I46" t="n">
        <v>0</v>
      </c>
      <c r="J46" s="80" t="inlineStr">
        <is>
          <t>Woods_Sureflex</t>
        </is>
      </c>
      <c r="K46" s="108" t="n">
        <v>99104527</v>
      </c>
      <c r="L46" s="108" t="inlineStr">
        <is>
          <t>STL BASE,LF2.0,6P,320</t>
        </is>
      </c>
      <c r="M46" t="inlineStr">
        <is>
          <t>A100732</t>
        </is>
      </c>
      <c r="N46" t="n">
        <v>180</v>
      </c>
      <c r="O46" t="n">
        <v>58</v>
      </c>
      <c r="P46" t="inlineStr">
        <is>
          <t>LT027</t>
        </is>
      </c>
      <c r="Q46" t="n">
        <v>0</v>
      </c>
      <c r="R46" s="4" t="n"/>
      <c r="S46" s="14" t="n"/>
    </row>
    <row r="47" hidden="1">
      <c r="A47" s="22" t="n"/>
      <c r="B47" t="inlineStr">
        <is>
          <t>Price_BOM_L_Baseplates_41</t>
        </is>
      </c>
      <c r="C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7" s="4" t="inlineStr">
        <is>
          <t>:6P:</t>
        </is>
      </c>
      <c r="E47" s="2" t="inlineStr">
        <is>
          <t>BaseplateSteel</t>
        </is>
      </c>
      <c r="F47" s="2" t="inlineStr">
        <is>
          <t>Steel</t>
        </is>
      </c>
      <c r="G47" t="inlineStr">
        <is>
          <t>:324T:326T:324TS:326TS:</t>
        </is>
      </c>
      <c r="H47" t="inlineStr">
        <is>
          <t>:No Drip Pan:Standard Drip Pan:</t>
        </is>
      </c>
      <c r="I47" t="n">
        <v>0</v>
      </c>
      <c r="J47" s="80" t="inlineStr">
        <is>
          <t>Falk_T10_Grid</t>
        </is>
      </c>
      <c r="K47" s="108" t="n">
        <v>99104527</v>
      </c>
      <c r="L47" s="108" t="inlineStr">
        <is>
          <t>STL BASE,LF2.0,6P,320</t>
        </is>
      </c>
      <c r="M47" t="inlineStr">
        <is>
          <t>A100732</t>
        </is>
      </c>
      <c r="N47" t="n">
        <v>180</v>
      </c>
      <c r="O47" t="n">
        <v>59</v>
      </c>
      <c r="P47" t="inlineStr">
        <is>
          <t>LT027</t>
        </is>
      </c>
      <c r="Q47" t="n">
        <v>0</v>
      </c>
      <c r="R47" s="4" t="n"/>
      <c r="S47" s="14" t="n"/>
    </row>
    <row r="48" hidden="1">
      <c r="A48" s="22" t="n"/>
      <c r="B48" t="inlineStr">
        <is>
          <t>Price_BOM_L_Baseplates_42</t>
        </is>
      </c>
      <c r="C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8" s="4" t="inlineStr">
        <is>
          <t>:6P:</t>
        </is>
      </c>
      <c r="E48" s="2" t="inlineStr">
        <is>
          <t>BaseplateSteel</t>
        </is>
      </c>
      <c r="F48" s="2" t="inlineStr">
        <is>
          <t>Steel</t>
        </is>
      </c>
      <c r="G48" t="inlineStr">
        <is>
          <t>:324T:326T:324TS:326TS:</t>
        </is>
      </c>
      <c r="H48" t="inlineStr">
        <is>
          <t>:No Drip Pan:Standard Drip Pan:</t>
        </is>
      </c>
      <c r="J48" s="80" t="inlineStr">
        <is>
          <t>Woods_Spacer</t>
        </is>
      </c>
      <c r="K48" s="106" t="n">
        <v>98984162</v>
      </c>
      <c r="L48" t="inlineStr">
        <is>
          <t>STL BASE,LF,6L,320,SPCR</t>
        </is>
      </c>
      <c r="M48" t="inlineStr">
        <is>
          <t>A100733</t>
        </is>
      </c>
      <c r="N48" t="n">
        <v>180</v>
      </c>
      <c r="O48" t="n">
        <v>61</v>
      </c>
      <c r="P48" t="inlineStr">
        <is>
          <t>LT027</t>
        </is>
      </c>
      <c r="Q48" t="n">
        <v>0</v>
      </c>
      <c r="R48" s="4" t="n"/>
      <c r="S48" s="14" t="n"/>
    </row>
    <row r="49" hidden="1">
      <c r="A49" s="22" t="n"/>
      <c r="B49" t="inlineStr">
        <is>
          <t>Price_BOM_L_Baseplates_43</t>
        </is>
      </c>
      <c r="C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9" s="4" t="inlineStr">
        <is>
          <t>:6P:</t>
        </is>
      </c>
      <c r="E49" s="2" t="inlineStr">
        <is>
          <t>BaseplateSteel</t>
        </is>
      </c>
      <c r="F49" s="2" t="inlineStr">
        <is>
          <t>Steel</t>
        </is>
      </c>
      <c r="G49" t="inlineStr">
        <is>
          <t>:324T:326T:324TS:326TS:</t>
        </is>
      </c>
      <c r="H49" t="inlineStr">
        <is>
          <t>:No Drip Pan:Standard Drip Pan:</t>
        </is>
      </c>
      <c r="J49" s="80" t="inlineStr">
        <is>
          <t>Falk_Spacer</t>
        </is>
      </c>
      <c r="K49" s="106" t="n">
        <v>98984162</v>
      </c>
      <c r="L49" t="inlineStr">
        <is>
          <t>STL BASE,LF,6L,320,SPCR</t>
        </is>
      </c>
      <c r="M49" t="inlineStr">
        <is>
          <t>A100733</t>
        </is>
      </c>
      <c r="N49" t="n">
        <v>180</v>
      </c>
      <c r="O49" t="n">
        <v>62</v>
      </c>
      <c r="P49" t="inlineStr">
        <is>
          <t>LT027</t>
        </is>
      </c>
      <c r="Q49" t="n">
        <v>0</v>
      </c>
      <c r="R49" s="4" t="n"/>
      <c r="S49" s="14" t="n"/>
    </row>
    <row r="50" hidden="1">
      <c r="A50" s="22" t="n"/>
      <c r="B50" t="inlineStr">
        <is>
          <t>Price_BOM_L_Baseplates_44</t>
        </is>
      </c>
      <c r="C50" t="inlineStr">
        <is>
          <t>:15955-LF:15959-LF:20709-LF:20953-LF:25707-LF:25957-LF:30707-LF:40707-LF:40957-LF:50957-LF:20121-LF:25123-LF:30957-LF:30121-LF:30127-LF:30157-LF:40959-LF:40129-LF:4012A-LF:50123-LF:</t>
        </is>
      </c>
      <c r="D50" s="4" t="inlineStr">
        <is>
          <t>:6P:</t>
        </is>
      </c>
      <c r="E50" s="2" t="inlineStr">
        <is>
          <t>BaseplateSteel</t>
        </is>
      </c>
      <c r="F50" s="2" t="inlineStr">
        <is>
          <t>Steel</t>
        </is>
      </c>
      <c r="G50" t="inlineStr">
        <is>
          <t>:364T:365T:364TS:365TS:</t>
        </is>
      </c>
      <c r="H50" t="inlineStr">
        <is>
          <t>:No Drip Pan:Standard Drip Pan:</t>
        </is>
      </c>
      <c r="I50" t="n">
        <v>0</v>
      </c>
      <c r="J50" s="80" t="inlineStr">
        <is>
          <t>Woods_Sureflex</t>
        </is>
      </c>
      <c r="K50" s="106" t="n">
        <v>99104529</v>
      </c>
      <c r="L50" s="90" t="inlineStr">
        <is>
          <t>STL BASE,LF2.0,6P,360</t>
        </is>
      </c>
      <c r="M50" t="inlineStr">
        <is>
          <t>A100732</t>
        </is>
      </c>
      <c r="N50" t="n">
        <v>195</v>
      </c>
      <c r="O50" t="n">
        <v>64</v>
      </c>
      <c r="P50" t="inlineStr">
        <is>
          <t>LT027</t>
        </is>
      </c>
      <c r="Q50" t="n">
        <v>0</v>
      </c>
      <c r="R50" s="4" t="n"/>
      <c r="S50" s="14" t="n"/>
    </row>
    <row r="51" hidden="1">
      <c r="A51" s="22" t="n"/>
      <c r="B51" t="inlineStr">
        <is>
          <t>Price_BOM_L_Baseplates_45</t>
        </is>
      </c>
      <c r="C51" t="inlineStr">
        <is>
          <t>:15955-LF:15959-LF:20709-LF:20953-LF:25707-LF:25957-LF:30707-LF:40707-LF:40957-LF:50957-LF:20121-LF:25123-LF:30957-LF:30121-LF:30127-LF:30157-LF:40959-LF:40129-LF:4012A-LF:50123-LF:</t>
        </is>
      </c>
      <c r="D51" s="4" t="inlineStr">
        <is>
          <t>:6P:</t>
        </is>
      </c>
      <c r="E51" s="2" t="inlineStr">
        <is>
          <t>BaseplateSteel</t>
        </is>
      </c>
      <c r="F51" s="2" t="inlineStr">
        <is>
          <t>Steel</t>
        </is>
      </c>
      <c r="G51" t="inlineStr">
        <is>
          <t>:364T:365T:364TS:365TS:</t>
        </is>
      </c>
      <c r="H51" t="inlineStr">
        <is>
          <t>:No Drip Pan:Standard Drip Pan:</t>
        </is>
      </c>
      <c r="I51" t="n">
        <v>0</v>
      </c>
      <c r="J51" s="80" t="inlineStr">
        <is>
          <t>Falk_T10_Grid</t>
        </is>
      </c>
      <c r="K51" s="106" t="n">
        <v>99104529</v>
      </c>
      <c r="L51" s="90" t="inlineStr">
        <is>
          <t>STL BASE,LF2.0,6P,360</t>
        </is>
      </c>
      <c r="M51" t="inlineStr">
        <is>
          <t>A100732</t>
        </is>
      </c>
      <c r="N51" t="n">
        <v>195</v>
      </c>
      <c r="O51" t="n">
        <v>65</v>
      </c>
      <c r="P51" t="inlineStr">
        <is>
          <t>LT027</t>
        </is>
      </c>
      <c r="Q51" t="n">
        <v>0</v>
      </c>
      <c r="R51" s="4" t="n"/>
      <c r="S51" s="14" t="n"/>
    </row>
    <row r="52" hidden="1">
      <c r="A52" s="22" t="n"/>
      <c r="B52" t="inlineStr">
        <is>
          <t>Price_BOM_L_Baseplates_46</t>
        </is>
      </c>
      <c r="C52" t="inlineStr">
        <is>
          <t>:15955-LF:15959-LF:20709-LF:20953-LF:25707-LF:25957-LF:30707-LF:40707-LF:40957-LF:50957-LF:20121-LF:25123-LF:30957-LF:30121-LF:30127-LF:30157-LF:40959-LF:40129-LF:4012A-LF:50123-LF:</t>
        </is>
      </c>
      <c r="D52" s="4" t="inlineStr">
        <is>
          <t>:6P:</t>
        </is>
      </c>
      <c r="E52" s="2" t="inlineStr">
        <is>
          <t>BaseplateSteel</t>
        </is>
      </c>
      <c r="F52" s="2" t="inlineStr">
        <is>
          <t>Steel</t>
        </is>
      </c>
      <c r="G52" t="inlineStr">
        <is>
          <t>:364T:365T:364TS:365TS:</t>
        </is>
      </c>
      <c r="H52" t="inlineStr">
        <is>
          <t>:No Drip Pan:Standard Drip Pan:</t>
        </is>
      </c>
      <c r="J52" s="80" t="inlineStr">
        <is>
          <t>Woods_Spacer</t>
        </is>
      </c>
      <c r="K52" s="106" t="n">
        <v>98984163</v>
      </c>
      <c r="L52" t="inlineStr">
        <is>
          <t>STL BASE,LF,6L,360,SPCR</t>
        </is>
      </c>
      <c r="M52" t="inlineStr">
        <is>
          <t>A100733</t>
        </is>
      </c>
      <c r="N52" t="n">
        <v>195</v>
      </c>
      <c r="O52" t="n">
        <v>67</v>
      </c>
      <c r="P52" t="inlineStr">
        <is>
          <t>LT027</t>
        </is>
      </c>
      <c r="Q52" t="n">
        <v>0</v>
      </c>
      <c r="R52" s="4" t="n"/>
      <c r="S52" s="14" t="n"/>
    </row>
    <row r="53" hidden="1">
      <c r="A53" s="22" t="n"/>
      <c r="B53" t="inlineStr">
        <is>
          <t>Price_BOM_L_Baseplates_47</t>
        </is>
      </c>
      <c r="C53" t="inlineStr">
        <is>
          <t>:15955-LF:15959-LF:20709-LF:20953-LF:25707-LF:25957-LF:30707-LF:40707-LF:40957-LF:50957-LF:20121-LF:25123-LF:30957-LF:30121-LF:30127-LF:30157-LF:40959-LF:40129-LF:4012A-LF:50123-LF:</t>
        </is>
      </c>
      <c r="D53" s="4" t="inlineStr">
        <is>
          <t>:6P:</t>
        </is>
      </c>
      <c r="E53" s="2" t="inlineStr">
        <is>
          <t>BaseplateSteel</t>
        </is>
      </c>
      <c r="F53" s="2" t="inlineStr">
        <is>
          <t>Steel</t>
        </is>
      </c>
      <c r="G53" t="inlineStr">
        <is>
          <t>:364T:365T:364TS:365TS:</t>
        </is>
      </c>
      <c r="H53" t="inlineStr">
        <is>
          <t>:No Drip Pan:Standard Drip Pan:</t>
        </is>
      </c>
      <c r="J53" s="80" t="inlineStr">
        <is>
          <t>Falk_Spacer</t>
        </is>
      </c>
      <c r="K53" s="106" t="n">
        <v>98984163</v>
      </c>
      <c r="L53" t="inlineStr">
        <is>
          <t>STL BASE,LF,6L,360,SPCR</t>
        </is>
      </c>
      <c r="M53" t="inlineStr">
        <is>
          <t>A100733</t>
        </is>
      </c>
      <c r="N53" t="n">
        <v>195</v>
      </c>
      <c r="O53" t="n">
        <v>68</v>
      </c>
      <c r="P53" t="inlineStr">
        <is>
          <t>LT027</t>
        </is>
      </c>
      <c r="Q53" t="n">
        <v>0</v>
      </c>
      <c r="R53" s="4" t="n"/>
      <c r="S53" s="14" t="n"/>
    </row>
    <row r="54" hidden="1">
      <c r="A54" s="22" t="n"/>
      <c r="B54" t="inlineStr">
        <is>
          <t>Price_BOM_L_Baseplates_48</t>
        </is>
      </c>
      <c r="C5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4" s="4" t="inlineStr">
        <is>
          <t>:6P:</t>
        </is>
      </c>
      <c r="E54" s="2" t="inlineStr">
        <is>
          <t>BaseplateSteel</t>
        </is>
      </c>
      <c r="F54" s="2" t="inlineStr">
        <is>
          <t>Steel</t>
        </is>
      </c>
      <c r="G54" t="inlineStr">
        <is>
          <t>:404TS:405TS:</t>
        </is>
      </c>
      <c r="H54" t="inlineStr">
        <is>
          <t>:No Drip Pan:Standard Drip Pan:</t>
        </is>
      </c>
      <c r="I54" t="n">
        <v>0</v>
      </c>
      <c r="J54" s="80" t="inlineStr">
        <is>
          <t>Woods_Sureflex</t>
        </is>
      </c>
      <c r="K54" s="2" t="n">
        <v>96778089</v>
      </c>
      <c r="L54" t="inlineStr">
        <is>
          <t>STL BASE,LF,6L,404TS/405TS,Woods</t>
        </is>
      </c>
      <c r="M54" t="inlineStr">
        <is>
          <t>A100736</t>
        </is>
      </c>
      <c r="N54" t="n">
        <v>250</v>
      </c>
      <c r="O54" t="n">
        <v>70</v>
      </c>
      <c r="P54" t="inlineStr">
        <is>
          <t>LT084</t>
        </is>
      </c>
      <c r="Q54" t="n">
        <v>56</v>
      </c>
      <c r="R54" s="4" t="n"/>
      <c r="S54" s="14" t="n"/>
    </row>
    <row r="55" hidden="1">
      <c r="A55" s="22" t="n"/>
      <c r="B55" t="inlineStr">
        <is>
          <t>Price_BOM_L_Baseplates_49</t>
        </is>
      </c>
      <c r="C5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5" s="4" t="inlineStr">
        <is>
          <t>:6P:</t>
        </is>
      </c>
      <c r="E55" s="2" t="inlineStr">
        <is>
          <t>BaseplateSteel</t>
        </is>
      </c>
      <c r="F55" s="2" t="inlineStr">
        <is>
          <t>Steel</t>
        </is>
      </c>
      <c r="G55" t="inlineStr">
        <is>
          <t>:404TS:405TS:</t>
        </is>
      </c>
      <c r="H55" t="inlineStr">
        <is>
          <t>:No Drip Pan:Standard Drip Pan:</t>
        </is>
      </c>
      <c r="I55" t="n">
        <v>0</v>
      </c>
      <c r="J55" s="80" t="inlineStr">
        <is>
          <t>Falk_T10_Grid</t>
        </is>
      </c>
      <c r="K55" s="2" t="n">
        <v>99237941</v>
      </c>
      <c r="L55" t="inlineStr">
        <is>
          <t>STL BASE,LF,6L,404TS/405TS,Falk</t>
        </is>
      </c>
      <c r="M55" t="inlineStr">
        <is>
          <t>A100737</t>
        </is>
      </c>
      <c r="N55" t="n">
        <v>250</v>
      </c>
      <c r="O55" t="n">
        <v>71</v>
      </c>
      <c r="P55" t="inlineStr">
        <is>
          <t>LT084</t>
        </is>
      </c>
      <c r="Q55" t="n">
        <v>56</v>
      </c>
      <c r="R55" s="4" t="n"/>
      <c r="S55" s="14" t="n"/>
    </row>
    <row r="56" hidden="1">
      <c r="A56" s="22" t="n"/>
      <c r="B56" t="inlineStr">
        <is>
          <t>Price_BOM_L_Baseplates_50</t>
        </is>
      </c>
      <c r="C5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6" s="4" t="inlineStr">
        <is>
          <t>:6P: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:404TS:405TS:</t>
        </is>
      </c>
      <c r="H56" t="inlineStr">
        <is>
          <t>:No Drip Pan:Standard Drip Pan:</t>
        </is>
      </c>
      <c r="J56" s="80" t="inlineStr">
        <is>
          <t>Woods_Spacer</t>
        </is>
      </c>
      <c r="K56" s="2" t="n">
        <v>96778091</v>
      </c>
      <c r="L56" t="inlineStr">
        <is>
          <t>STL BASE,LF,6L,404TS/405TS,Woods Spcr</t>
        </is>
      </c>
      <c r="M56" t="inlineStr">
        <is>
          <t>A100739</t>
        </is>
      </c>
      <c r="N56" t="n">
        <v>250</v>
      </c>
      <c r="O56" t="n">
        <v>73</v>
      </c>
      <c r="P56" t="inlineStr">
        <is>
          <t>LT084</t>
        </is>
      </c>
      <c r="Q56" t="n">
        <v>56</v>
      </c>
      <c r="R56" s="4" t="n"/>
      <c r="S56" s="14" t="n"/>
    </row>
    <row r="57" hidden="1">
      <c r="A57" s="22" t="n"/>
      <c r="B57" t="inlineStr">
        <is>
          <t>Price_BOM_L_Baseplates_51</t>
        </is>
      </c>
      <c r="C5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7" s="4" t="inlineStr">
        <is>
          <t>:6P: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:404TS:405TS:</t>
        </is>
      </c>
      <c r="H57" t="inlineStr">
        <is>
          <t>:No Drip Pan:Standard Drip Pan:</t>
        </is>
      </c>
      <c r="J57" s="80" t="inlineStr">
        <is>
          <t>Falk_Spacer</t>
        </is>
      </c>
      <c r="K57" s="2" t="n">
        <v>96778092</v>
      </c>
      <c r="L57" t="inlineStr">
        <is>
          <t>STL BASE,LF,6L,404TS/405TS,Falk Spcr</t>
        </is>
      </c>
      <c r="M57" t="inlineStr">
        <is>
          <t>A100740</t>
        </is>
      </c>
      <c r="N57" t="n">
        <v>250</v>
      </c>
      <c r="O57" t="n">
        <v>74</v>
      </c>
      <c r="P57" t="inlineStr">
        <is>
          <t>LT084</t>
        </is>
      </c>
      <c r="Q57" t="n">
        <v>56</v>
      </c>
      <c r="R57" s="4" t="n"/>
      <c r="S57" s="14" t="n"/>
    </row>
    <row r="58" hidden="1">
      <c r="A58" s="22" t="n"/>
      <c r="B58" t="inlineStr">
        <is>
          <t>Price_BOM_L_Baseplates_52</t>
        </is>
      </c>
      <c r="C5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8" s="4" t="inlineStr">
        <is>
          <t>:6P: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:444TS:445TS:</t>
        </is>
      </c>
      <c r="H58" t="inlineStr">
        <is>
          <t>:No Drip Pan:Standard Drip Pan:</t>
        </is>
      </c>
      <c r="I58" t="n">
        <v>0</v>
      </c>
      <c r="J58" s="80" t="inlineStr">
        <is>
          <t>Woods_Sureflex</t>
        </is>
      </c>
      <c r="K58" s="2" t="n">
        <v>96778093</v>
      </c>
      <c r="L58" t="inlineStr">
        <is>
          <t>STL BASE,LF,6L,444TS/445TS,Woods</t>
        </is>
      </c>
      <c r="M58" t="inlineStr">
        <is>
          <t>A100742</t>
        </is>
      </c>
      <c r="N58" t="n">
        <v>275</v>
      </c>
      <c r="O58" t="n">
        <v>76</v>
      </c>
      <c r="P58" t="inlineStr">
        <is>
          <t>LT084</t>
        </is>
      </c>
      <c r="Q58" t="n">
        <v>56</v>
      </c>
      <c r="R58" s="4" t="n"/>
      <c r="S58" s="14" t="n"/>
    </row>
    <row r="59" hidden="1">
      <c r="A59" s="22" t="n"/>
      <c r="B59" t="inlineStr">
        <is>
          <t>Price_BOM_L_Baseplates_53</t>
        </is>
      </c>
      <c r="C5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9" s="4" t="inlineStr">
        <is>
          <t>:6P: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:444TS:445TS:</t>
        </is>
      </c>
      <c r="H59" t="inlineStr">
        <is>
          <t>:No Drip Pan:Standard Drip Pan:</t>
        </is>
      </c>
      <c r="I59" t="n">
        <v>0</v>
      </c>
      <c r="J59" s="80" t="inlineStr">
        <is>
          <t>Falk_T10_Grid</t>
        </is>
      </c>
      <c r="K59" s="2" t="n">
        <v>99237973</v>
      </c>
      <c r="L59" t="inlineStr">
        <is>
          <t>STL BASE,LF,6L,444TS/445TS,Falk</t>
        </is>
      </c>
      <c r="M59" t="inlineStr">
        <is>
          <t>A100743</t>
        </is>
      </c>
      <c r="N59" t="n">
        <v>275</v>
      </c>
      <c r="O59" t="n">
        <v>77</v>
      </c>
      <c r="P59" t="inlineStr">
        <is>
          <t>LT084</t>
        </is>
      </c>
      <c r="Q59" t="n">
        <v>56</v>
      </c>
      <c r="R59" s="4" t="n"/>
      <c r="S59" s="14" t="n"/>
    </row>
    <row r="60" hidden="1">
      <c r="A60" s="22" t="n"/>
      <c r="B60" t="inlineStr">
        <is>
          <t>Price_BOM_L_Baseplates_54</t>
        </is>
      </c>
      <c r="C6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0" s="4" t="inlineStr">
        <is>
          <t>:6P: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:444TS:445TS:</t>
        </is>
      </c>
      <c r="H60" t="inlineStr">
        <is>
          <t>:No Drip Pan:Standard Drip Pan:</t>
        </is>
      </c>
      <c r="J60" s="80" t="inlineStr">
        <is>
          <t>Woods_Spacer</t>
        </is>
      </c>
      <c r="K60" s="2" t="n">
        <v>96778095</v>
      </c>
      <c r="L60" t="inlineStr">
        <is>
          <t>STL BASE,LF,6L,444TS/445TS,Woods Spcr</t>
        </is>
      </c>
      <c r="M60" t="inlineStr">
        <is>
          <t>A100745</t>
        </is>
      </c>
      <c r="N60" t="n">
        <v>275</v>
      </c>
      <c r="O60" t="n">
        <v>79</v>
      </c>
      <c r="P60" t="inlineStr">
        <is>
          <t>LT084</t>
        </is>
      </c>
      <c r="Q60" t="n">
        <v>56</v>
      </c>
      <c r="R60" s="4" t="n"/>
      <c r="S60" s="14" t="n"/>
    </row>
    <row r="61" hidden="1">
      <c r="A61" s="22" t="n"/>
      <c r="B61" t="inlineStr">
        <is>
          <t>Price_BOM_L_Baseplates_55</t>
        </is>
      </c>
      <c r="C6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1" s="4" t="inlineStr">
        <is>
          <t>:6P: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:444TS:445TS:</t>
        </is>
      </c>
      <c r="H61" t="inlineStr">
        <is>
          <t>:No Drip Pan:Standard Drip Pan:</t>
        </is>
      </c>
      <c r="J61" s="80" t="inlineStr">
        <is>
          <t>Falk_Spacer</t>
        </is>
      </c>
      <c r="K61" s="2" t="n">
        <v>96778096</v>
      </c>
      <c r="L61" t="inlineStr">
        <is>
          <t>STL BASE,LF,6L,444TS/445TS,Falk Spcr</t>
        </is>
      </c>
      <c r="M61" t="inlineStr">
        <is>
          <t>A100746</t>
        </is>
      </c>
      <c r="N61" t="n">
        <v>275</v>
      </c>
      <c r="O61" t="n">
        <v>80</v>
      </c>
      <c r="P61" t="inlineStr">
        <is>
          <t>LT084</t>
        </is>
      </c>
      <c r="Q61" t="n">
        <v>56</v>
      </c>
      <c r="R61" s="4" t="n"/>
      <c r="S61" s="14" t="n"/>
    </row>
    <row r="62" hidden="1">
      <c r="A62" s="22" t="n"/>
      <c r="B62" t="inlineStr">
        <is>
          <t>Price_BOM_L_Baseplates_56</t>
        </is>
      </c>
      <c r="C62" t="inlineStr">
        <is>
          <t>:60123-LF:</t>
        </is>
      </c>
      <c r="D62" s="4" t="inlineStr">
        <is>
          <t>:6P: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:254T:256T:284T:286T:284TS:286TS:</t>
        </is>
      </c>
      <c r="H62" t="inlineStr">
        <is>
          <t>:No Drip Pan:Standard Drip Pan:</t>
        </is>
      </c>
      <c r="I62" t="n">
        <v>0</v>
      </c>
      <c r="J62" s="80" t="inlineStr">
        <is>
          <t>Woods_Sureflex</t>
        </is>
      </c>
      <c r="K62" s="108" t="n">
        <v>99104526</v>
      </c>
      <c r="L62" s="108" t="inlineStr">
        <is>
          <t>STL BASE,LF2.0,6P,6012,250-280</t>
        </is>
      </c>
      <c r="M62" t="inlineStr">
        <is>
          <t>A100732</t>
        </is>
      </c>
      <c r="N62" t="n">
        <v>165</v>
      </c>
      <c r="O62" t="n">
        <v>82</v>
      </c>
      <c r="P62" t="inlineStr">
        <is>
          <t>LT027</t>
        </is>
      </c>
      <c r="Q62" t="n">
        <v>0</v>
      </c>
      <c r="R62" s="4" t="n"/>
      <c r="S62" s="14" t="n"/>
    </row>
    <row r="63" hidden="1">
      <c r="A63" s="22" t="n"/>
      <c r="B63" t="inlineStr">
        <is>
          <t>Price_BOM_L_Baseplates_57</t>
        </is>
      </c>
      <c r="C63" t="inlineStr">
        <is>
          <t>:60123-LF:</t>
        </is>
      </c>
      <c r="D63" s="4" t="inlineStr">
        <is>
          <t>:6P: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:254T:256T:284T:286T:284TS:286TS:</t>
        </is>
      </c>
      <c r="H63" t="inlineStr">
        <is>
          <t>:No Drip Pan:Standard Drip Pan:</t>
        </is>
      </c>
      <c r="I63" t="n">
        <v>0</v>
      </c>
      <c r="J63" s="80" t="inlineStr">
        <is>
          <t>Falk_T10_Grid</t>
        </is>
      </c>
      <c r="K63" s="108" t="n">
        <v>99104526</v>
      </c>
      <c r="L63" s="108" t="inlineStr">
        <is>
          <t>STL BASE,LF2.0,6P,6012,250-280</t>
        </is>
      </c>
      <c r="M63" t="inlineStr">
        <is>
          <t>A100732</t>
        </is>
      </c>
      <c r="N63" t="n">
        <v>165</v>
      </c>
      <c r="O63" t="n">
        <v>83</v>
      </c>
      <c r="P63" t="inlineStr">
        <is>
          <t>LT027</t>
        </is>
      </c>
      <c r="Q63" t="n">
        <v>0</v>
      </c>
      <c r="R63" s="4" t="n"/>
      <c r="S63" s="14" t="n"/>
    </row>
    <row r="64" hidden="1">
      <c r="A64" s="22" t="n"/>
      <c r="B64" t="inlineStr">
        <is>
          <t>Price_BOM_L_Baseplates_58</t>
        </is>
      </c>
      <c r="C64" t="inlineStr">
        <is>
          <t>:60123-LF:</t>
        </is>
      </c>
      <c r="D64" s="4" t="inlineStr">
        <is>
          <t>:6P: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:254T:256T:284T:286T:284TS:286TS:</t>
        </is>
      </c>
      <c r="H64" t="inlineStr">
        <is>
          <t>:No Drip Pan:Standard Drip Pan:</t>
        </is>
      </c>
      <c r="J64" s="80" t="inlineStr">
        <is>
          <t>Woods_Spacer</t>
        </is>
      </c>
      <c r="K64" s="106" t="n">
        <v>99053606</v>
      </c>
      <c r="L64" t="inlineStr">
        <is>
          <t>STL BASE,LF,6L,6012,250-280,SPCR</t>
        </is>
      </c>
      <c r="M64" t="inlineStr">
        <is>
          <t>A100733</t>
        </is>
      </c>
      <c r="N64" t="n">
        <v>165</v>
      </c>
      <c r="O64" t="n">
        <v>85</v>
      </c>
      <c r="P64" t="inlineStr">
        <is>
          <t>LT027</t>
        </is>
      </c>
      <c r="Q64" t="n">
        <v>0</v>
      </c>
      <c r="R64" s="4" t="n"/>
      <c r="S64" s="14" t="n"/>
    </row>
    <row r="65" hidden="1">
      <c r="A65" s="22" t="n"/>
      <c r="B65" t="inlineStr">
        <is>
          <t>Price_BOM_L_Baseplates_59</t>
        </is>
      </c>
      <c r="C65" t="inlineStr">
        <is>
          <t>:60123-LF:</t>
        </is>
      </c>
      <c r="D65" s="4" t="inlineStr">
        <is>
          <t>:6P: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:254T:256T:284T:286T:284TS:286TS:</t>
        </is>
      </c>
      <c r="H65" t="inlineStr">
        <is>
          <t>:No Drip Pan:Standard Drip Pan:</t>
        </is>
      </c>
      <c r="J65" s="80" t="inlineStr">
        <is>
          <t>Falk_Spacer</t>
        </is>
      </c>
      <c r="K65" s="106" t="n">
        <v>99053606</v>
      </c>
      <c r="L65" t="inlineStr">
        <is>
          <t>STL BASE,LF,6L,6012,250-280,SPCR</t>
        </is>
      </c>
      <c r="M65" t="inlineStr">
        <is>
          <t>A100733</t>
        </is>
      </c>
      <c r="N65" t="n">
        <v>165</v>
      </c>
      <c r="O65" t="n">
        <v>86</v>
      </c>
      <c r="P65" t="inlineStr">
        <is>
          <t>LT027</t>
        </is>
      </c>
      <c r="Q65" t="n">
        <v>0</v>
      </c>
      <c r="R65" s="4" t="n"/>
      <c r="S65" s="14" t="n"/>
    </row>
    <row r="66" hidden="1">
      <c r="A66" s="22" t="n"/>
      <c r="B66" t="inlineStr">
        <is>
          <t>Price_BOM_L_Baseplates_60</t>
        </is>
      </c>
      <c r="C66" t="inlineStr">
        <is>
          <t>:60123-LF:</t>
        </is>
      </c>
      <c r="D66" s="4" t="inlineStr">
        <is>
          <t>:6P: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:324T:326T:324TS:326TS:</t>
        </is>
      </c>
      <c r="H66" t="inlineStr">
        <is>
          <t>:No Drip Pan:Standard Drip Pan:</t>
        </is>
      </c>
      <c r="I66" t="n">
        <v>0</v>
      </c>
      <c r="J66" s="80" t="inlineStr">
        <is>
          <t>Woods_Sureflex</t>
        </is>
      </c>
      <c r="K66" s="106" t="n">
        <v>99104528</v>
      </c>
      <c r="L66" s="90" t="inlineStr">
        <is>
          <t>STL BASE,LF2.0,6P,6012,320</t>
        </is>
      </c>
      <c r="M66" t="inlineStr">
        <is>
          <t>A100732</t>
        </is>
      </c>
      <c r="N66" t="n">
        <v>180</v>
      </c>
      <c r="O66" t="n">
        <v>88</v>
      </c>
      <c r="P66" t="inlineStr">
        <is>
          <t>LT027</t>
        </is>
      </c>
      <c r="Q66" t="n">
        <v>0</v>
      </c>
      <c r="R66" s="4" t="n"/>
      <c r="S66" s="14" t="n"/>
    </row>
    <row r="67" hidden="1">
      <c r="A67" s="22" t="n"/>
      <c r="B67" t="inlineStr">
        <is>
          <t>Price_BOM_L_Baseplates_61</t>
        </is>
      </c>
      <c r="C67" t="inlineStr">
        <is>
          <t>:60123-LF:</t>
        </is>
      </c>
      <c r="D67" s="4" t="inlineStr">
        <is>
          <t>:6P: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:324T:326T:324TS:326TS:</t>
        </is>
      </c>
      <c r="H67" t="inlineStr">
        <is>
          <t>:No Drip Pan:Standard Drip Pan:</t>
        </is>
      </c>
      <c r="I67" t="n">
        <v>0</v>
      </c>
      <c r="J67" s="80" t="inlineStr">
        <is>
          <t>Falk_T10_Grid</t>
        </is>
      </c>
      <c r="K67" s="106" t="n">
        <v>99104528</v>
      </c>
      <c r="L67" s="90" t="inlineStr">
        <is>
          <t>STL BASE,LF2.0,6P,6012,320</t>
        </is>
      </c>
      <c r="M67" t="inlineStr">
        <is>
          <t>A100732</t>
        </is>
      </c>
      <c r="N67" t="n">
        <v>180</v>
      </c>
      <c r="O67" t="n">
        <v>89</v>
      </c>
      <c r="P67" t="inlineStr">
        <is>
          <t>LT027</t>
        </is>
      </c>
      <c r="Q67" t="n">
        <v>0</v>
      </c>
      <c r="R67" s="4" t="n"/>
      <c r="S67" s="14" t="n"/>
    </row>
    <row r="68" hidden="1">
      <c r="A68" s="22" t="n"/>
      <c r="B68" t="inlineStr">
        <is>
          <t>Price_BOM_L_Baseplates_62</t>
        </is>
      </c>
      <c r="C68" t="inlineStr">
        <is>
          <t>:60123-LF:</t>
        </is>
      </c>
      <c r="D68" s="4" t="inlineStr">
        <is>
          <t>:6P: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:324T:326T:324TS:326TS:</t>
        </is>
      </c>
      <c r="H68" t="inlineStr">
        <is>
          <t>:No Drip Pan:Standard Drip Pan:</t>
        </is>
      </c>
      <c r="J68" s="80" t="inlineStr">
        <is>
          <t>Woods_Spacer</t>
        </is>
      </c>
      <c r="K68" s="106" t="n">
        <v>99060687</v>
      </c>
      <c r="L68" t="inlineStr">
        <is>
          <t>STL BASE,LF,6L,6012,320,SPCR</t>
        </is>
      </c>
      <c r="M68" t="inlineStr">
        <is>
          <t>A100733</t>
        </is>
      </c>
      <c r="N68" t="n">
        <v>180</v>
      </c>
      <c r="O68" t="n">
        <v>91</v>
      </c>
      <c r="P68" t="inlineStr">
        <is>
          <t>LT027</t>
        </is>
      </c>
      <c r="Q68" t="n">
        <v>0</v>
      </c>
      <c r="R68" s="4" t="n"/>
      <c r="S68" s="14" t="n"/>
    </row>
    <row r="69" hidden="1">
      <c r="A69" s="22" t="n"/>
      <c r="B69" t="inlineStr">
        <is>
          <t>Price_BOM_L_Baseplates_63</t>
        </is>
      </c>
      <c r="C69" t="inlineStr">
        <is>
          <t>:60123-LF:</t>
        </is>
      </c>
      <c r="D69" s="4" t="inlineStr">
        <is>
          <t>:6P: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:324T:326T:324TS:326TS:</t>
        </is>
      </c>
      <c r="H69" t="inlineStr">
        <is>
          <t>:No Drip Pan:Standard Drip Pan:</t>
        </is>
      </c>
      <c r="J69" s="80" t="inlineStr">
        <is>
          <t>Falk_Spacer</t>
        </is>
      </c>
      <c r="K69" s="106" t="n">
        <v>99060687</v>
      </c>
      <c r="L69" t="inlineStr">
        <is>
          <t>STL BASE,LF,6L,6012,320,SPCR</t>
        </is>
      </c>
      <c r="M69" t="inlineStr">
        <is>
          <t>A100733</t>
        </is>
      </c>
      <c r="N69" t="n">
        <v>180</v>
      </c>
      <c r="O69" t="n">
        <v>92</v>
      </c>
      <c r="P69" t="inlineStr">
        <is>
          <t>LT027</t>
        </is>
      </c>
      <c r="Q69" t="n">
        <v>0</v>
      </c>
      <c r="R69" s="4" t="n"/>
      <c r="S69" s="14" t="n"/>
    </row>
    <row r="70" hidden="1">
      <c r="A70" s="22" t="n"/>
      <c r="B70" t="inlineStr">
        <is>
          <t>Price_BOM_L_Baseplates_64</t>
        </is>
      </c>
      <c r="C70" t="inlineStr">
        <is>
          <t>:60123-LF:</t>
        </is>
      </c>
      <c r="D70" s="4" t="inlineStr">
        <is>
          <t>:6P: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:364T:365T:364TS:365TS:</t>
        </is>
      </c>
      <c r="H70" t="inlineStr">
        <is>
          <t>:No Drip Pan:Standard Drip Pan:</t>
        </is>
      </c>
      <c r="I70" t="n">
        <v>0</v>
      </c>
      <c r="J70" s="80" t="inlineStr">
        <is>
          <t>Woods_Sureflex</t>
        </is>
      </c>
      <c r="K70" s="106" t="n">
        <v>99104530</v>
      </c>
      <c r="L70" s="90" t="inlineStr">
        <is>
          <t>STL BASE,LF2.0,6P,6012,360</t>
        </is>
      </c>
      <c r="M70" t="inlineStr">
        <is>
          <t>A100732</t>
        </is>
      </c>
      <c r="N70" t="n">
        <v>195</v>
      </c>
      <c r="O70" t="n">
        <v>94</v>
      </c>
      <c r="P70" t="inlineStr">
        <is>
          <t>LT027</t>
        </is>
      </c>
      <c r="Q70" t="n">
        <v>0</v>
      </c>
      <c r="R70" s="4" t="n"/>
      <c r="S70" s="14" t="n"/>
    </row>
    <row r="71" hidden="1">
      <c r="A71" s="22" t="n"/>
      <c r="B71" t="inlineStr">
        <is>
          <t>Price_BOM_L_Baseplates_65</t>
        </is>
      </c>
      <c r="C71" t="inlineStr">
        <is>
          <t>:60123-LF:</t>
        </is>
      </c>
      <c r="D71" s="4" t="inlineStr">
        <is>
          <t>:6P: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:364T:365T:364TS:365TS:</t>
        </is>
      </c>
      <c r="H71" t="inlineStr">
        <is>
          <t>:No Drip Pan:Standard Drip Pan:</t>
        </is>
      </c>
      <c r="I71" t="n">
        <v>0</v>
      </c>
      <c r="J71" s="80" t="inlineStr">
        <is>
          <t>Falk_T10_Grid</t>
        </is>
      </c>
      <c r="K71" s="106" t="n">
        <v>99104530</v>
      </c>
      <c r="L71" s="90" t="inlineStr">
        <is>
          <t>STL BASE,LF2.0,6P,6012,360</t>
        </is>
      </c>
      <c r="M71" t="inlineStr">
        <is>
          <t>A100732</t>
        </is>
      </c>
      <c r="N71" t="n">
        <v>195</v>
      </c>
      <c r="O71" t="n">
        <v>95</v>
      </c>
      <c r="P71" t="inlineStr">
        <is>
          <t>LT027</t>
        </is>
      </c>
      <c r="Q71" t="n">
        <v>0</v>
      </c>
      <c r="R71" s="4" t="n"/>
      <c r="S71" s="14" t="n"/>
    </row>
    <row r="72" hidden="1">
      <c r="A72" s="22" t="n"/>
      <c r="B72" t="inlineStr">
        <is>
          <t>Price_BOM_L_Baseplates_66</t>
        </is>
      </c>
      <c r="C72" t="inlineStr">
        <is>
          <t>:60123-LF:</t>
        </is>
      </c>
      <c r="D72" s="4" t="inlineStr">
        <is>
          <t>:6P: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:364T:365T:364TS:365TS:</t>
        </is>
      </c>
      <c r="H72" t="inlineStr">
        <is>
          <t>:No Drip Pan:Standard Drip Pan:</t>
        </is>
      </c>
      <c r="J72" s="80" t="inlineStr">
        <is>
          <t>Woods_Spacer</t>
        </is>
      </c>
      <c r="K72" s="106" t="n">
        <v>99060689</v>
      </c>
      <c r="L72" t="inlineStr">
        <is>
          <t>STL BASE,LF,6L,6012,360,SPCR</t>
        </is>
      </c>
      <c r="M72" t="inlineStr">
        <is>
          <t>A100733</t>
        </is>
      </c>
      <c r="N72" t="n">
        <v>195</v>
      </c>
      <c r="O72" t="n">
        <v>97</v>
      </c>
      <c r="P72" t="inlineStr">
        <is>
          <t>LT027</t>
        </is>
      </c>
      <c r="Q72" t="n">
        <v>0</v>
      </c>
      <c r="R72" s="4" t="n"/>
      <c r="S72" s="14" t="n"/>
    </row>
    <row r="73" hidden="1">
      <c r="A73" s="22" t="n"/>
      <c r="B73" t="inlineStr">
        <is>
          <t>Price_BOM_L_Baseplates_67</t>
        </is>
      </c>
      <c r="C73" t="inlineStr">
        <is>
          <t>:60123-LF:</t>
        </is>
      </c>
      <c r="D73" s="4" t="inlineStr">
        <is>
          <t>:6P: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:364T:365T:364TS:365TS:</t>
        </is>
      </c>
      <c r="H73" t="inlineStr">
        <is>
          <t>:No Drip Pan:Standard Drip Pan:</t>
        </is>
      </c>
      <c r="J73" s="80" t="inlineStr">
        <is>
          <t>Falk_Spacer</t>
        </is>
      </c>
      <c r="K73" s="106" t="n">
        <v>99060689</v>
      </c>
      <c r="L73" t="inlineStr">
        <is>
          <t>STL BASE,LF,6L,6012,360,SPCR</t>
        </is>
      </c>
      <c r="M73" t="inlineStr">
        <is>
          <t>A100733</t>
        </is>
      </c>
      <c r="N73" t="n">
        <v>195</v>
      </c>
      <c r="O73" t="n">
        <v>98</v>
      </c>
      <c r="P73" t="inlineStr">
        <is>
          <t>LT027</t>
        </is>
      </c>
      <c r="Q73" t="n">
        <v>0</v>
      </c>
      <c r="R73" s="4" t="n"/>
      <c r="S73" s="14" t="n"/>
    </row>
    <row r="74" hidden="1">
      <c r="A74" s="22" t="n"/>
      <c r="B74" t="inlineStr">
        <is>
          <t>Price_BOM_L_Baseplates_68</t>
        </is>
      </c>
      <c r="C74" t="inlineStr">
        <is>
          <t>:40157-LF:50123-LF:50157-LF:60123-LF:60157-LF:80123-LF:</t>
        </is>
      </c>
      <c r="D74" s="80" t="inlineStr">
        <is>
          <t>:82:8A:8P: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:213T:215T:</t>
        </is>
      </c>
      <c r="H74" t="inlineStr">
        <is>
          <t>:No Drip Pan:Standard Drip Pan:</t>
        </is>
      </c>
      <c r="I74" t="n">
        <v>0</v>
      </c>
      <c r="J74" s="80" t="inlineStr">
        <is>
          <t>Woods_Sureflex</t>
        </is>
      </c>
      <c r="K74" s="2" t="n">
        <v>96778109</v>
      </c>
      <c r="L74" t="inlineStr">
        <is>
          <t>STL BASE,LF,82,213T/215T,Woods</t>
        </is>
      </c>
      <c r="M74" t="inlineStr">
        <is>
          <t>A100748</t>
        </is>
      </c>
      <c r="N74" t="n">
        <v>190</v>
      </c>
      <c r="O74" t="n">
        <v>100</v>
      </c>
      <c r="P74" t="inlineStr">
        <is>
          <t>LT027</t>
        </is>
      </c>
      <c r="Q74" t="n">
        <v>0</v>
      </c>
      <c r="R74" s="4" t="n"/>
      <c r="S74" s="14" t="n"/>
    </row>
    <row r="75" hidden="1">
      <c r="A75" s="22" t="n"/>
      <c r="B75" t="inlineStr">
        <is>
          <t>Price_BOM_L_Baseplates_69</t>
        </is>
      </c>
      <c r="C75" t="inlineStr">
        <is>
          <t>:40157-LF:50123-LF:50157-LF:60123-LF:60157-LF:80123-LF:</t>
        </is>
      </c>
      <c r="D75" s="80" t="inlineStr">
        <is>
          <t>:82:8A:8P: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:213T:215T:</t>
        </is>
      </c>
      <c r="H75" t="inlineStr">
        <is>
          <t>:No Drip Pan:Standard Drip Pan:</t>
        </is>
      </c>
      <c r="I75" t="n">
        <v>0</v>
      </c>
      <c r="J75" s="80" t="inlineStr">
        <is>
          <t>Falk_T10_Grid</t>
        </is>
      </c>
      <c r="K75" s="2" t="n">
        <v>96778110</v>
      </c>
      <c r="L75" t="inlineStr">
        <is>
          <t>STL BASE,LF,82,213T/215T,Falk</t>
        </is>
      </c>
      <c r="M75" t="inlineStr">
        <is>
          <t>A100749</t>
        </is>
      </c>
      <c r="N75" t="n">
        <v>190</v>
      </c>
      <c r="O75" t="n">
        <v>101</v>
      </c>
      <c r="P75" t="inlineStr">
        <is>
          <t>LT028</t>
        </is>
      </c>
      <c r="Q75" t="n">
        <v>21</v>
      </c>
      <c r="R75" s="4" t="n"/>
      <c r="S75" s="14" t="n"/>
    </row>
    <row r="76" hidden="1">
      <c r="A76" s="22" t="n"/>
      <c r="B76" t="inlineStr">
        <is>
          <t>Price_BOM_L_Baseplates_70</t>
        </is>
      </c>
      <c r="C76" t="inlineStr">
        <is>
          <t>:40157-LF:50123-LF:50157-LF:60123-LF:60157-LF:80123-LF:</t>
        </is>
      </c>
      <c r="D76" s="80" t="inlineStr">
        <is>
          <t>:82:8A:8P: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:213T:215T:</t>
        </is>
      </c>
      <c r="H76" t="inlineStr">
        <is>
          <t>:No Drip Pan:Standard Drip Pan:</t>
        </is>
      </c>
      <c r="J76" s="80" t="inlineStr">
        <is>
          <t>Woods_Spacer</t>
        </is>
      </c>
      <c r="K76" s="2" t="n">
        <v>96778111</v>
      </c>
      <c r="L76" t="inlineStr">
        <is>
          <t>STL BASE,LF,82,213T/215T,Woods Spcr</t>
        </is>
      </c>
      <c r="M76" t="inlineStr">
        <is>
          <t>A100751</t>
        </is>
      </c>
      <c r="N76" t="n">
        <v>190</v>
      </c>
      <c r="O76" t="n">
        <v>103</v>
      </c>
      <c r="P76" t="inlineStr">
        <is>
          <t>LT084</t>
        </is>
      </c>
      <c r="Q76" t="n">
        <v>56</v>
      </c>
      <c r="R76" s="4" t="n"/>
      <c r="S76" s="14" t="n"/>
    </row>
    <row r="77" hidden="1">
      <c r="A77" s="22" t="n"/>
      <c r="B77" t="inlineStr">
        <is>
          <t>Price_BOM_L_Baseplates_71</t>
        </is>
      </c>
      <c r="C77" t="inlineStr">
        <is>
          <t>:40157-LF:50123-LF:50157-LF:60123-LF:60157-LF:80123-LF:</t>
        </is>
      </c>
      <c r="D77" s="80" t="inlineStr">
        <is>
          <t>:82:8A:8P: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:213T:215T:</t>
        </is>
      </c>
      <c r="H77" t="inlineStr">
        <is>
          <t>:No Drip Pan:Standard Drip Pan:</t>
        </is>
      </c>
      <c r="J77" s="80" t="inlineStr">
        <is>
          <t>Falk_Spacer</t>
        </is>
      </c>
      <c r="K77" s="2" t="n">
        <v>96778112</v>
      </c>
      <c r="L77" t="inlineStr">
        <is>
          <t>STL BASE,LF,82,213T/215T,Falk Spcr</t>
        </is>
      </c>
      <c r="M77" t="inlineStr">
        <is>
          <t>A100752</t>
        </is>
      </c>
      <c r="N77" t="n">
        <v>190</v>
      </c>
      <c r="O77" t="n">
        <v>104</v>
      </c>
      <c r="P77" t="inlineStr">
        <is>
          <t>LT084</t>
        </is>
      </c>
      <c r="Q77" t="n">
        <v>56</v>
      </c>
      <c r="R77" s="4" t="n"/>
      <c r="S77" s="14" t="n"/>
    </row>
    <row r="78" hidden="1">
      <c r="A78" s="22" t="n"/>
      <c r="B78" t="inlineStr">
        <is>
          <t>Price_BOM_L_Baseplates_72</t>
        </is>
      </c>
      <c r="C78" t="inlineStr">
        <is>
          <t>:40157-LF:50123-LF:50157-LF:60123-LF:60157-LF:80123-LF:</t>
        </is>
      </c>
      <c r="D78" s="80" t="inlineStr">
        <is>
          <t>:82:8A:8P: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:254T:256T:</t>
        </is>
      </c>
      <c r="H78" t="inlineStr">
        <is>
          <t>:No Drip Pan:Standard Drip Pan:</t>
        </is>
      </c>
      <c r="I78" t="n">
        <v>0</v>
      </c>
      <c r="J78" s="80" t="inlineStr">
        <is>
          <t>Woods_Sureflex</t>
        </is>
      </c>
      <c r="K78" s="2" t="n">
        <v>96778113</v>
      </c>
      <c r="L78" t="inlineStr">
        <is>
          <t>STL BASE,LF,82,254T/256T,Woods</t>
        </is>
      </c>
      <c r="M78" t="inlineStr">
        <is>
          <t>A100754</t>
        </is>
      </c>
      <c r="N78" t="n">
        <v>190</v>
      </c>
      <c r="O78" t="n">
        <v>106</v>
      </c>
      <c r="P78" t="inlineStr">
        <is>
          <t>LT027</t>
        </is>
      </c>
      <c r="Q78" t="n">
        <v>0</v>
      </c>
      <c r="R78" s="4" t="n"/>
      <c r="S78" s="14" t="n"/>
    </row>
    <row r="79" hidden="1">
      <c r="A79" s="22" t="n"/>
      <c r="B79" t="inlineStr">
        <is>
          <t>Price_BOM_L_Baseplates_73</t>
        </is>
      </c>
      <c r="C79" t="inlineStr">
        <is>
          <t>:40157-LF:50123-LF:50157-LF:60123-LF:60157-LF:80123-LF:</t>
        </is>
      </c>
      <c r="D79" s="80" t="inlineStr">
        <is>
          <t>:82:8A:8P: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:254T:256T:</t>
        </is>
      </c>
      <c r="H79" t="inlineStr">
        <is>
          <t>:No Drip Pan:Standard Drip Pan:</t>
        </is>
      </c>
      <c r="I79" t="n">
        <v>0</v>
      </c>
      <c r="J79" s="80" t="inlineStr">
        <is>
          <t>Falk_T10_Grid</t>
        </is>
      </c>
      <c r="K79" s="2" t="n">
        <v>96778114</v>
      </c>
      <c r="L79" t="inlineStr">
        <is>
          <t>STL BASE,LF,82,254T/256T,Falk</t>
        </is>
      </c>
      <c r="M79" t="inlineStr">
        <is>
          <t>A100755</t>
        </is>
      </c>
      <c r="N79" t="n">
        <v>190</v>
      </c>
      <c r="O79" t="n">
        <v>107</v>
      </c>
      <c r="P79" t="inlineStr">
        <is>
          <t>LT028</t>
        </is>
      </c>
      <c r="Q79" t="n">
        <v>21</v>
      </c>
      <c r="R79" s="4" t="n"/>
      <c r="S79" s="14" t="n"/>
    </row>
    <row r="80" hidden="1">
      <c r="A80" s="22" t="n"/>
      <c r="B80" t="inlineStr">
        <is>
          <t>Price_BOM_L_Baseplates_74</t>
        </is>
      </c>
      <c r="C80" t="inlineStr">
        <is>
          <t>:40157-LF:50123-LF:50157-LF:60123-LF:60157-LF:80123-LF:</t>
        </is>
      </c>
      <c r="D80" s="80" t="inlineStr">
        <is>
          <t>:82:8A:8P: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:254T:256T:</t>
        </is>
      </c>
      <c r="H80" t="inlineStr">
        <is>
          <t>:No Drip Pan:Standard Drip Pan:</t>
        </is>
      </c>
      <c r="J80" s="80" t="inlineStr">
        <is>
          <t>Woods_Spacer</t>
        </is>
      </c>
      <c r="K80" s="2" t="n">
        <v>96778115</v>
      </c>
      <c r="L80" t="inlineStr">
        <is>
          <t>STL BASE,LF,82,254T/256T,Woods Spcr</t>
        </is>
      </c>
      <c r="M80" t="inlineStr">
        <is>
          <t>A100757</t>
        </is>
      </c>
      <c r="N80" t="n">
        <v>190</v>
      </c>
      <c r="O80" t="n">
        <v>109</v>
      </c>
      <c r="P80" t="inlineStr">
        <is>
          <t>LT084</t>
        </is>
      </c>
      <c r="Q80" t="n">
        <v>56</v>
      </c>
      <c r="R80" s="4" t="n"/>
      <c r="S80" s="14" t="n"/>
    </row>
    <row r="81" hidden="1">
      <c r="A81" s="22" t="n"/>
      <c r="B81" t="inlineStr">
        <is>
          <t>Price_BOM_L_Baseplates_75</t>
        </is>
      </c>
      <c r="C81" t="inlineStr">
        <is>
          <t>:40157-LF:50123-LF:50157-LF:60123-LF:60157-LF:80123-LF:</t>
        </is>
      </c>
      <c r="D81" s="80" t="inlineStr">
        <is>
          <t>:82:8A:8P: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:254T:256T:</t>
        </is>
      </c>
      <c r="H81" t="inlineStr">
        <is>
          <t>:No Drip Pan:Standard Drip Pan:</t>
        </is>
      </c>
      <c r="J81" s="80" t="inlineStr">
        <is>
          <t>Falk_Spacer</t>
        </is>
      </c>
      <c r="K81" s="2" t="n">
        <v>96778116</v>
      </c>
      <c r="L81" t="inlineStr">
        <is>
          <t>STL BASE,LF,82,254T/256T,Falk Spcr</t>
        </is>
      </c>
      <c r="M81" t="inlineStr">
        <is>
          <t>A100758</t>
        </is>
      </c>
      <c r="N81" t="n">
        <v>190</v>
      </c>
      <c r="O81" t="n">
        <v>110</v>
      </c>
      <c r="P81" t="inlineStr">
        <is>
          <t>LT084</t>
        </is>
      </c>
      <c r="Q81" t="n">
        <v>56</v>
      </c>
      <c r="R81" s="4" t="n"/>
      <c r="S81" s="14" t="n"/>
    </row>
    <row r="82" hidden="1">
      <c r="A82" s="22" t="n"/>
      <c r="B82" t="inlineStr">
        <is>
          <t>Price_BOM_L_Baseplates_76</t>
        </is>
      </c>
      <c r="C82" t="inlineStr">
        <is>
          <t>:40157-LF:50123-LF:50157-LF:60123-LF:60157-LF:80123-LF:</t>
        </is>
      </c>
      <c r="D82" s="80" t="inlineStr">
        <is>
          <t>:82:8A:8P: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:284T:286T:</t>
        </is>
      </c>
      <c r="H82" t="inlineStr">
        <is>
          <t>:No Drip Pan:Standard Drip Pan:</t>
        </is>
      </c>
      <c r="I82" t="n">
        <v>0</v>
      </c>
      <c r="J82" s="80" t="inlineStr">
        <is>
          <t>Woods_Sureflex</t>
        </is>
      </c>
      <c r="K82" s="2" t="n">
        <v>96778117</v>
      </c>
      <c r="L82" t="inlineStr">
        <is>
          <t>STL BASE,LF,82,284T/286T,Woods</t>
        </is>
      </c>
      <c r="M82" t="inlineStr">
        <is>
          <t>A100760</t>
        </is>
      </c>
      <c r="N82" t="n">
        <v>210</v>
      </c>
      <c r="O82" t="n">
        <v>112</v>
      </c>
      <c r="P82" t="inlineStr">
        <is>
          <t>LT027</t>
        </is>
      </c>
      <c r="Q82" t="n">
        <v>0</v>
      </c>
      <c r="R82" s="4" t="n"/>
      <c r="S82" s="14" t="n"/>
    </row>
    <row r="83" hidden="1">
      <c r="A83" s="22" t="n"/>
      <c r="B83" t="inlineStr">
        <is>
          <t>Price_BOM_L_Baseplates_77</t>
        </is>
      </c>
      <c r="C83" t="inlineStr">
        <is>
          <t>:40157-LF:50123-LF:50157-LF:60123-LF:60157-LF:80123-LF:</t>
        </is>
      </c>
      <c r="D83" s="80" t="inlineStr">
        <is>
          <t>:82:8A:8P: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:284T:286T:</t>
        </is>
      </c>
      <c r="H83" t="inlineStr">
        <is>
          <t>:No Drip Pan:Standard Drip Pan:</t>
        </is>
      </c>
      <c r="I83" t="n">
        <v>0</v>
      </c>
      <c r="J83" s="80" t="inlineStr">
        <is>
          <t>Falk_T10_Grid</t>
        </is>
      </c>
      <c r="K83" s="2" t="n">
        <v>96778118</v>
      </c>
      <c r="L83" t="inlineStr">
        <is>
          <t>STL BASE,LF,82,284T/286T,Falk</t>
        </is>
      </c>
      <c r="M83" t="inlineStr">
        <is>
          <t>A100761</t>
        </is>
      </c>
      <c r="N83" t="n">
        <v>210</v>
      </c>
      <c r="O83" t="n">
        <v>113</v>
      </c>
      <c r="P83" t="inlineStr">
        <is>
          <t>LT028</t>
        </is>
      </c>
      <c r="Q83" t="n">
        <v>21</v>
      </c>
      <c r="R83" s="4" t="n"/>
      <c r="S83" s="14" t="n"/>
    </row>
    <row r="84" hidden="1">
      <c r="A84" s="22" t="n"/>
      <c r="B84" t="inlineStr">
        <is>
          <t>Price_BOM_L_Baseplates_78</t>
        </is>
      </c>
      <c r="C84" t="inlineStr">
        <is>
          <t>:40157-LF:50123-LF:50157-LF:60123-LF:60157-LF:80123-LF:</t>
        </is>
      </c>
      <c r="D84" s="80" t="inlineStr">
        <is>
          <t>:82:8A:8P: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:284T:286T:</t>
        </is>
      </c>
      <c r="H84" t="inlineStr">
        <is>
          <t>:No Drip Pan:Standard Drip Pan:</t>
        </is>
      </c>
      <c r="J84" s="80" t="inlineStr">
        <is>
          <t>Woods_Spacer</t>
        </is>
      </c>
      <c r="K84" s="2" t="n">
        <v>96778119</v>
      </c>
      <c r="L84" t="inlineStr">
        <is>
          <t>STL BASE,LF,82,284T/286T,Woods Spcr</t>
        </is>
      </c>
      <c r="M84" t="inlineStr">
        <is>
          <t>A100763</t>
        </is>
      </c>
      <c r="N84" t="n">
        <v>210</v>
      </c>
      <c r="O84" t="n">
        <v>115</v>
      </c>
      <c r="P84" t="inlineStr">
        <is>
          <t>LT084</t>
        </is>
      </c>
      <c r="Q84" t="n">
        <v>56</v>
      </c>
      <c r="R84" s="4" t="n"/>
      <c r="S84" s="14" t="n"/>
    </row>
    <row r="85" hidden="1">
      <c r="A85" s="22" t="n"/>
      <c r="B85" t="inlineStr">
        <is>
          <t>Price_BOM_L_Baseplates_79</t>
        </is>
      </c>
      <c r="C85" t="inlineStr">
        <is>
          <t>:40157-LF:50123-LF:50157-LF:60123-LF:60157-LF:80123-LF:</t>
        </is>
      </c>
      <c r="D85" s="80" t="inlineStr">
        <is>
          <t>:82:8A:8P: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:284T:286T:</t>
        </is>
      </c>
      <c r="H85" t="inlineStr">
        <is>
          <t>:No Drip Pan:Standard Drip Pan:</t>
        </is>
      </c>
      <c r="J85" s="80" t="inlineStr">
        <is>
          <t>Falk_Spacer</t>
        </is>
      </c>
      <c r="K85" s="2" t="n">
        <v>96778120</v>
      </c>
      <c r="L85" t="inlineStr">
        <is>
          <t>STL BASE,LF,82,284T/286T,Falk Spcr</t>
        </is>
      </c>
      <c r="M85" t="inlineStr">
        <is>
          <t>A100764</t>
        </is>
      </c>
      <c r="N85" t="n">
        <v>210</v>
      </c>
      <c r="O85" t="n">
        <v>116</v>
      </c>
      <c r="P85" t="inlineStr">
        <is>
          <t>LT084</t>
        </is>
      </c>
      <c r="Q85" t="n">
        <v>56</v>
      </c>
      <c r="R85" s="4" t="n"/>
      <c r="S85" s="14" t="n"/>
    </row>
    <row r="86" hidden="1">
      <c r="A86" s="22" t="n"/>
      <c r="B86" t="inlineStr">
        <is>
          <t>Price_BOM_L_Baseplates_80</t>
        </is>
      </c>
      <c r="C86" t="inlineStr">
        <is>
          <t>:40157-LF:50123-LF:50157-LF:60123-LF:60157-LF:80123-LF:</t>
        </is>
      </c>
      <c r="D86" s="80" t="inlineStr">
        <is>
          <t>:82:8A:8P: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:284TS:286TS:</t>
        </is>
      </c>
      <c r="H86" t="inlineStr">
        <is>
          <t>:No Drip Pan:Standard Drip Pan:</t>
        </is>
      </c>
      <c r="I86" t="n">
        <v>0</v>
      </c>
      <c r="J86" s="80" t="inlineStr">
        <is>
          <t>Woods_Sureflex</t>
        </is>
      </c>
      <c r="K86" s="2" t="n">
        <v>96778121</v>
      </c>
      <c r="L86" t="inlineStr">
        <is>
          <t>STL BASE,LF,82,284TS/286TS,Woods</t>
        </is>
      </c>
      <c r="M86" t="inlineStr">
        <is>
          <t>A100766</t>
        </is>
      </c>
      <c r="N86" t="n">
        <v>210</v>
      </c>
      <c r="O86" t="n">
        <v>118</v>
      </c>
      <c r="P86" t="inlineStr">
        <is>
          <t>LT027</t>
        </is>
      </c>
      <c r="Q86" t="n">
        <v>0</v>
      </c>
      <c r="R86" s="4" t="n"/>
      <c r="S86" s="14" t="n"/>
    </row>
    <row r="87" hidden="1">
      <c r="A87" s="22" t="n"/>
      <c r="B87" t="inlineStr">
        <is>
          <t>Price_BOM_L_Baseplates_81</t>
        </is>
      </c>
      <c r="C87" t="inlineStr">
        <is>
          <t>:40157-LF:50123-LF:50157-LF:60123-LF:60157-LF:80123-LF:</t>
        </is>
      </c>
      <c r="D87" s="80" t="inlineStr">
        <is>
          <t>:82:8A:8P: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:284TS:286TS:</t>
        </is>
      </c>
      <c r="H87" t="inlineStr">
        <is>
          <t>:No Drip Pan:Standard Drip Pan:</t>
        </is>
      </c>
      <c r="I87" t="n">
        <v>0</v>
      </c>
      <c r="J87" s="80" t="inlineStr">
        <is>
          <t>Falk_T10_Grid</t>
        </is>
      </c>
      <c r="K87" s="2" t="n">
        <v>96778122</v>
      </c>
      <c r="L87" t="inlineStr">
        <is>
          <t>STL BASE,LF,82,284TS/286TS,Falk</t>
        </is>
      </c>
      <c r="M87" t="inlineStr">
        <is>
          <t>A100767</t>
        </is>
      </c>
      <c r="N87" t="n">
        <v>210</v>
      </c>
      <c r="O87" t="n">
        <v>119</v>
      </c>
      <c r="P87" t="inlineStr">
        <is>
          <t>LT028</t>
        </is>
      </c>
      <c r="Q87" t="n">
        <v>21</v>
      </c>
      <c r="R87" s="4" t="n"/>
      <c r="S87" s="14" t="n"/>
    </row>
    <row r="88" hidden="1">
      <c r="A88" s="22" t="n"/>
      <c r="B88" t="inlineStr">
        <is>
          <t>Price_BOM_L_Baseplates_82</t>
        </is>
      </c>
      <c r="C88" t="inlineStr">
        <is>
          <t>:40157-LF:50123-LF:50157-LF:60123-LF:60157-LF:80123-LF:</t>
        </is>
      </c>
      <c r="D88" s="80" t="inlineStr">
        <is>
          <t>:82:8A:8P: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:284TS:286TS:</t>
        </is>
      </c>
      <c r="H88" t="inlineStr">
        <is>
          <t>:No Drip Pan:Standard Drip Pan:</t>
        </is>
      </c>
      <c r="J88" s="80" t="inlineStr">
        <is>
          <t>Woods_Spacer</t>
        </is>
      </c>
      <c r="K88" s="2" t="n">
        <v>96778123</v>
      </c>
      <c r="L88" t="inlineStr">
        <is>
          <t>STL BASE,LF,82,284TS/286TS,Woods Spcr</t>
        </is>
      </c>
      <c r="M88" t="inlineStr">
        <is>
          <t>A100769</t>
        </is>
      </c>
      <c r="N88" t="n">
        <v>210</v>
      </c>
      <c r="O88" t="n">
        <v>121</v>
      </c>
      <c r="P88" t="inlineStr">
        <is>
          <t>LT084</t>
        </is>
      </c>
      <c r="Q88" t="n">
        <v>56</v>
      </c>
      <c r="R88" s="4" t="n"/>
      <c r="S88" s="14" t="n"/>
    </row>
    <row r="89" hidden="1">
      <c r="A89" s="22" t="n"/>
      <c r="B89" t="inlineStr">
        <is>
          <t>Price_BOM_L_Baseplates_83</t>
        </is>
      </c>
      <c r="C89" t="inlineStr">
        <is>
          <t>:40157-LF:50123-LF:50157-LF:60123-LF:60157-LF:80123-LF:</t>
        </is>
      </c>
      <c r="D89" s="80" t="inlineStr">
        <is>
          <t>:82:8A:8P: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:284TS:286TS:</t>
        </is>
      </c>
      <c r="H89" t="inlineStr">
        <is>
          <t>:No Drip Pan:Standard Drip Pan:</t>
        </is>
      </c>
      <c r="J89" s="80" t="inlineStr">
        <is>
          <t>Falk_Spacer</t>
        </is>
      </c>
      <c r="K89" s="2" t="n">
        <v>96778124</v>
      </c>
      <c r="L89" t="inlineStr">
        <is>
          <t>STL BASE,LF,82,284TS/286TS,Falk Spcr</t>
        </is>
      </c>
      <c r="M89" t="inlineStr">
        <is>
          <t>A100770</t>
        </is>
      </c>
      <c r="N89" t="n">
        <v>210</v>
      </c>
      <c r="O89" t="n">
        <v>122</v>
      </c>
      <c r="P89" t="inlineStr">
        <is>
          <t>LT084</t>
        </is>
      </c>
      <c r="Q89" t="n">
        <v>56</v>
      </c>
      <c r="R89" s="4" t="n"/>
      <c r="S89" s="14" t="n"/>
    </row>
    <row r="90" hidden="1">
      <c r="A90" s="22" t="n"/>
      <c r="B90" t="inlineStr">
        <is>
          <t>Price_BOM_L_Baseplates_84</t>
        </is>
      </c>
      <c r="C90" t="inlineStr">
        <is>
          <t>:40157-LF:50123-LF:50157-LF:60123-LF:60157-LF:80123-LF:</t>
        </is>
      </c>
      <c r="D90" s="80" t="inlineStr">
        <is>
          <t>:82:8A:8P: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:324T:326T:</t>
        </is>
      </c>
      <c r="H90" t="inlineStr">
        <is>
          <t>:No Drip Pan:Standard Drip Pan:</t>
        </is>
      </c>
      <c r="I90" t="n">
        <v>0</v>
      </c>
      <c r="J90" s="80" t="inlineStr">
        <is>
          <t>Woods_Sureflex</t>
        </is>
      </c>
      <c r="K90" s="2" t="n">
        <v>96778125</v>
      </c>
      <c r="L90" t="inlineStr">
        <is>
          <t>STL BASE,LF,82,324T/326T,Woods</t>
        </is>
      </c>
      <c r="M90" t="inlineStr">
        <is>
          <t>A100772</t>
        </is>
      </c>
      <c r="N90" t="n">
        <v>265</v>
      </c>
      <c r="O90" t="n">
        <v>124</v>
      </c>
      <c r="P90" t="inlineStr">
        <is>
          <t>LT027</t>
        </is>
      </c>
      <c r="Q90" t="n">
        <v>0</v>
      </c>
      <c r="R90" s="4" t="n"/>
      <c r="S90" s="14" t="n"/>
    </row>
    <row r="91" hidden="1">
      <c r="A91" s="22" t="n"/>
      <c r="B91" t="inlineStr">
        <is>
          <t>Price_BOM_L_Baseplates_85</t>
        </is>
      </c>
      <c r="C91" t="inlineStr">
        <is>
          <t>:40157-LF:50123-LF:50157-LF:60123-LF:60157-LF:80123-LF:</t>
        </is>
      </c>
      <c r="D91" s="80" t="inlineStr">
        <is>
          <t>:82:8A:8P: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:324T:326T:</t>
        </is>
      </c>
      <c r="H91" t="inlineStr">
        <is>
          <t>:No Drip Pan:Standard Drip Pan:</t>
        </is>
      </c>
      <c r="I91" t="n">
        <v>0</v>
      </c>
      <c r="J91" s="80" t="inlineStr">
        <is>
          <t>Falk_T10_Grid</t>
        </is>
      </c>
      <c r="K91" s="2" t="n">
        <v>96778126</v>
      </c>
      <c r="L91" t="inlineStr">
        <is>
          <t>STL BASE,LF,82,324T/326T,Falk</t>
        </is>
      </c>
      <c r="M91" t="inlineStr">
        <is>
          <t>A100773</t>
        </is>
      </c>
      <c r="N91" t="n">
        <v>265</v>
      </c>
      <c r="O91" t="n">
        <v>125</v>
      </c>
      <c r="P91" t="inlineStr">
        <is>
          <t>LT028</t>
        </is>
      </c>
      <c r="Q91" t="n">
        <v>21</v>
      </c>
      <c r="R91" s="4" t="n"/>
      <c r="S91" s="14" t="n"/>
    </row>
    <row r="92" hidden="1">
      <c r="A92" s="22" t="n"/>
      <c r="B92" t="inlineStr">
        <is>
          <t>Price_BOM_L_Baseplates_86</t>
        </is>
      </c>
      <c r="C92" t="inlineStr">
        <is>
          <t>:40157-LF:50123-LF:50157-LF:60123-LF:60157-LF:80123-LF:</t>
        </is>
      </c>
      <c r="D92" s="80" t="inlineStr">
        <is>
          <t>:82:8A:8P: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:324T:326T:</t>
        </is>
      </c>
      <c r="H92" t="inlineStr">
        <is>
          <t>:No Drip Pan:Standard Drip Pan:</t>
        </is>
      </c>
      <c r="J92" s="80" t="inlineStr">
        <is>
          <t>Woods_Spacer</t>
        </is>
      </c>
      <c r="K92" s="2" t="n">
        <v>96778127</v>
      </c>
      <c r="L92" t="inlineStr">
        <is>
          <t>STL BASE,LF,82,324T/326T,Woods Spcr</t>
        </is>
      </c>
      <c r="M92" t="inlineStr">
        <is>
          <t>A100775</t>
        </is>
      </c>
      <c r="N92" t="n">
        <v>265</v>
      </c>
      <c r="O92" t="n">
        <v>127</v>
      </c>
      <c r="P92" t="inlineStr">
        <is>
          <t>LT084</t>
        </is>
      </c>
      <c r="Q92" t="n">
        <v>56</v>
      </c>
      <c r="R92" s="4" t="n"/>
      <c r="S92" s="14" t="n"/>
    </row>
    <row r="93" hidden="1">
      <c r="A93" s="22" t="n"/>
      <c r="B93" t="inlineStr">
        <is>
          <t>Price_BOM_L_Baseplates_87</t>
        </is>
      </c>
      <c r="C93" t="inlineStr">
        <is>
          <t>:40157-LF:50123-LF:50157-LF:60123-LF:60157-LF:80123-LF:</t>
        </is>
      </c>
      <c r="D93" s="80" t="inlineStr">
        <is>
          <t>:82:8A:8P: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:324T:326T:</t>
        </is>
      </c>
      <c r="H93" t="inlineStr">
        <is>
          <t>:No Drip Pan:Standard Drip Pan:</t>
        </is>
      </c>
      <c r="J93" s="80" t="inlineStr">
        <is>
          <t>Falk_Spacer</t>
        </is>
      </c>
      <c r="K93" s="2" t="n">
        <v>96778128</v>
      </c>
      <c r="L93" t="inlineStr">
        <is>
          <t>STL BASE,LF,82,324T/326T,Falk Spcr</t>
        </is>
      </c>
      <c r="M93" t="inlineStr">
        <is>
          <t>A100776</t>
        </is>
      </c>
      <c r="N93" t="n">
        <v>265</v>
      </c>
      <c r="O93" t="n">
        <v>128</v>
      </c>
      <c r="P93" t="inlineStr">
        <is>
          <t>LT084</t>
        </is>
      </c>
      <c r="Q93" t="n">
        <v>56</v>
      </c>
      <c r="R93" s="4" t="n"/>
      <c r="S93" s="14" t="n"/>
    </row>
    <row r="94" hidden="1">
      <c r="A94" s="22" t="n"/>
      <c r="B94" t="inlineStr">
        <is>
          <t>Price_BOM_L_Baseplates_88</t>
        </is>
      </c>
      <c r="C94" t="inlineStr">
        <is>
          <t>:40157-LF:50123-LF:50157-LF:60123-LF:60157-LF:80123-LF:</t>
        </is>
      </c>
      <c r="D94" s="80" t="inlineStr">
        <is>
          <t>:82:8A:8P: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:324TS:326TS:</t>
        </is>
      </c>
      <c r="H94" t="inlineStr">
        <is>
          <t>:No Drip Pan:Standard Drip Pan:</t>
        </is>
      </c>
      <c r="I94" t="n">
        <v>0</v>
      </c>
      <c r="J94" s="80" t="inlineStr">
        <is>
          <t>Woods_Sureflex</t>
        </is>
      </c>
      <c r="K94" s="2" t="n">
        <v>96778129</v>
      </c>
      <c r="L94" t="inlineStr">
        <is>
          <t>STL BASE,LF,82,324TS/326TS,Woods</t>
        </is>
      </c>
      <c r="M94" t="inlineStr">
        <is>
          <t>A100778</t>
        </is>
      </c>
      <c r="N94" t="n">
        <v>265</v>
      </c>
      <c r="O94" t="n">
        <v>130</v>
      </c>
      <c r="P94" t="inlineStr">
        <is>
          <t>LT027</t>
        </is>
      </c>
      <c r="Q94" t="n">
        <v>0</v>
      </c>
      <c r="R94" s="4" t="n"/>
      <c r="S94" s="14" t="n"/>
    </row>
    <row r="95" hidden="1">
      <c r="A95" s="22" t="n"/>
      <c r="B95" t="inlineStr">
        <is>
          <t>Price_BOM_L_Baseplates_89</t>
        </is>
      </c>
      <c r="C95" t="inlineStr">
        <is>
          <t>:40157-LF:50123-LF:50157-LF:60123-LF:60157-LF:80123-LF:</t>
        </is>
      </c>
      <c r="D95" s="80" t="inlineStr">
        <is>
          <t>:82:8A:8P: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:324TS:326TS:</t>
        </is>
      </c>
      <c r="H95" t="inlineStr">
        <is>
          <t>:No Drip Pan:Standard Drip Pan:</t>
        </is>
      </c>
      <c r="I95" t="n">
        <v>0</v>
      </c>
      <c r="J95" s="80" t="inlineStr">
        <is>
          <t>Falk_T10_Grid</t>
        </is>
      </c>
      <c r="K95" s="2" t="n">
        <v>96778130</v>
      </c>
      <c r="L95" t="inlineStr">
        <is>
          <t>STL BASE,LF,82,324TS/326TS,Falk</t>
        </is>
      </c>
      <c r="M95" t="inlineStr">
        <is>
          <t>A100779</t>
        </is>
      </c>
      <c r="N95" t="n">
        <v>265</v>
      </c>
      <c r="O95" t="n">
        <v>131</v>
      </c>
      <c r="P95" t="inlineStr">
        <is>
          <t>LT028</t>
        </is>
      </c>
      <c r="Q95" t="n">
        <v>21</v>
      </c>
      <c r="R95" s="4" t="n"/>
      <c r="S95" s="14" t="n"/>
    </row>
    <row r="96" hidden="1">
      <c r="A96" s="22" t="n"/>
      <c r="B96" t="inlineStr">
        <is>
          <t>Price_BOM_L_Baseplates_90</t>
        </is>
      </c>
      <c r="C96" t="inlineStr">
        <is>
          <t>:40157-LF:50123-LF:50157-LF:60123-LF:60157-LF:80123-LF:</t>
        </is>
      </c>
      <c r="D96" s="80" t="inlineStr">
        <is>
          <t>:82:8A:8P: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:324TS:326TS:</t>
        </is>
      </c>
      <c r="H96" t="inlineStr">
        <is>
          <t>:No Drip Pan:Standard Drip Pan:</t>
        </is>
      </c>
      <c r="J96" s="80" t="inlineStr">
        <is>
          <t>Woods_Spacer</t>
        </is>
      </c>
      <c r="K96" s="2" t="n">
        <v>96778131</v>
      </c>
      <c r="L96" t="inlineStr">
        <is>
          <t>STL BASE,LF,82,324TS/326TS,Woods Spcr</t>
        </is>
      </c>
      <c r="M96" t="inlineStr">
        <is>
          <t>A100781</t>
        </is>
      </c>
      <c r="N96" t="n">
        <v>265</v>
      </c>
      <c r="O96" t="n">
        <v>133</v>
      </c>
      <c r="P96" t="inlineStr">
        <is>
          <t>LT084</t>
        </is>
      </c>
      <c r="Q96" t="n">
        <v>56</v>
      </c>
      <c r="R96" s="4" t="n"/>
      <c r="S96" s="14" t="n"/>
    </row>
    <row r="97" hidden="1">
      <c r="A97" s="22" t="n"/>
      <c r="B97" t="inlineStr">
        <is>
          <t>Price_BOM_L_Baseplates_91</t>
        </is>
      </c>
      <c r="C97" t="inlineStr">
        <is>
          <t>:40157-LF:50123-LF:50157-LF:60123-LF:60157-LF:80123-LF:</t>
        </is>
      </c>
      <c r="D97" s="80" t="inlineStr">
        <is>
          <t>:82:8A:8P: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:324TS:326TS:</t>
        </is>
      </c>
      <c r="H97" t="inlineStr">
        <is>
          <t>:No Drip Pan:Standard Drip Pan:</t>
        </is>
      </c>
      <c r="J97" s="80" t="inlineStr">
        <is>
          <t>Falk_Spacer</t>
        </is>
      </c>
      <c r="K97" s="2" t="n">
        <v>96778132</v>
      </c>
      <c r="L97" t="inlineStr">
        <is>
          <t>STL BASE,LF,82,324TS/326TS,Falk Spcr</t>
        </is>
      </c>
      <c r="M97" t="inlineStr">
        <is>
          <t>A100782</t>
        </is>
      </c>
      <c r="N97" t="n">
        <v>265</v>
      </c>
      <c r="O97" t="n">
        <v>134</v>
      </c>
      <c r="P97" t="inlineStr">
        <is>
          <t>LT084</t>
        </is>
      </c>
      <c r="Q97" t="n">
        <v>56</v>
      </c>
      <c r="R97" s="4" t="n"/>
      <c r="S97" s="14" t="n"/>
    </row>
    <row r="98" hidden="1">
      <c r="A98" s="22" t="n"/>
      <c r="B98" s="4" t="inlineStr">
        <is>
          <t>Price_BOM_L_Baseplates_92</t>
        </is>
      </c>
      <c r="C98" t="inlineStr">
        <is>
          <t>:40157-LF:50123-LF:50157-LF:60123-LF:60157-LF:80123-LF:</t>
        </is>
      </c>
      <c r="D98" s="80" t="inlineStr">
        <is>
          <t>:82:8A:8P: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:364T:365T:</t>
        </is>
      </c>
      <c r="H98" t="inlineStr">
        <is>
          <t>:No Drip Pan:Standard Drip Pan:</t>
        </is>
      </c>
      <c r="I98" t="n">
        <v>0</v>
      </c>
      <c r="J98" s="80" t="inlineStr">
        <is>
          <t>Woods_Sureflex</t>
        </is>
      </c>
      <c r="K98" s="2" t="n">
        <v>99230599</v>
      </c>
      <c r="L98" t="inlineStr">
        <is>
          <t>STL BASE,LF,82,364T/365T,Woods</t>
        </is>
      </c>
      <c r="M98" t="inlineStr">
        <is>
          <t>A100784</t>
        </is>
      </c>
      <c r="N98" t="n">
        <v>255</v>
      </c>
      <c r="O98" t="n">
        <v>136</v>
      </c>
      <c r="P98" t="inlineStr">
        <is>
          <t>LT028</t>
        </is>
      </c>
      <c r="Q98" t="n">
        <v>21</v>
      </c>
      <c r="R98" s="4" t="n"/>
      <c r="S98" s="14" t="n"/>
    </row>
    <row r="99" hidden="1">
      <c r="A99" s="22" t="n"/>
      <c r="B99" t="inlineStr">
        <is>
          <t>Price_BOM_L_Baseplates_93</t>
        </is>
      </c>
      <c r="C99" t="inlineStr">
        <is>
          <t>:40157-LF:50123-LF:50157-LF:60123-LF:60157-LF:80123-LF:</t>
        </is>
      </c>
      <c r="D99" s="80" t="inlineStr">
        <is>
          <t>:82:8A:8P: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:364T:365T:</t>
        </is>
      </c>
      <c r="H99" t="inlineStr">
        <is>
          <t>:No Drip Pan:Standard Drip Pan:</t>
        </is>
      </c>
      <c r="I99" t="n">
        <v>0</v>
      </c>
      <c r="J99" s="80" t="inlineStr">
        <is>
          <t>Falk_T10_Grid</t>
        </is>
      </c>
      <c r="K99" s="2" t="n">
        <v>99230599</v>
      </c>
      <c r="L99" t="inlineStr">
        <is>
          <t>STL BASE,LF2.0,82,364-365,FALK</t>
        </is>
      </c>
      <c r="M99" t="inlineStr">
        <is>
          <t>A100785</t>
        </is>
      </c>
      <c r="N99" t="n">
        <v>255</v>
      </c>
      <c r="O99" t="n">
        <v>137</v>
      </c>
      <c r="P99" s="4" t="inlineStr">
        <is>
          <t>LT028</t>
        </is>
      </c>
      <c r="Q99" t="n">
        <v>21</v>
      </c>
      <c r="R99" s="4" t="n"/>
      <c r="S99" s="14" t="n"/>
    </row>
    <row r="100" hidden="1">
      <c r="A100" s="22" t="n"/>
      <c r="B100" t="inlineStr">
        <is>
          <t>Price_BOM_L_Baseplates_94</t>
        </is>
      </c>
      <c r="C100" t="inlineStr">
        <is>
          <t>:40157-LF:50123-LF:50157-LF:60123-LF:60157-LF:80123-LF:</t>
        </is>
      </c>
      <c r="D100" s="80" t="inlineStr">
        <is>
          <t>:82:8A:8P: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:364T:365T:</t>
        </is>
      </c>
      <c r="H100" t="inlineStr">
        <is>
          <t>:No Drip Pan:Standard Drip Pan:</t>
        </is>
      </c>
      <c r="J100" s="80" t="inlineStr">
        <is>
          <t>Woods_Spacer</t>
        </is>
      </c>
      <c r="K100" s="2" t="n">
        <v>96778135</v>
      </c>
      <c r="L100" t="inlineStr">
        <is>
          <t>STL BASE,LF,82,364T/365T,Woods Spcr</t>
        </is>
      </c>
      <c r="M100" t="inlineStr">
        <is>
          <t>A100787</t>
        </is>
      </c>
      <c r="N100" t="n">
        <v>265</v>
      </c>
      <c r="O100" t="n">
        <v>139</v>
      </c>
      <c r="P100" t="inlineStr">
        <is>
          <t>LT084</t>
        </is>
      </c>
      <c r="Q100" t="n">
        <v>56</v>
      </c>
      <c r="R100" s="4" t="n"/>
      <c r="S100" s="14" t="n"/>
    </row>
    <row r="101" hidden="1">
      <c r="A101" s="22" t="n"/>
      <c r="B101" t="inlineStr">
        <is>
          <t>Price_BOM_L_Baseplates_95</t>
        </is>
      </c>
      <c r="C101" t="inlineStr">
        <is>
          <t>:40157-LF:50123-LF:50157-LF:60123-LF:60157-LF:80123-LF:</t>
        </is>
      </c>
      <c r="D101" s="80" t="inlineStr">
        <is>
          <t>:82:8A:8P: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:364T:365T:</t>
        </is>
      </c>
      <c r="H101" t="inlineStr">
        <is>
          <t>:No Drip Pan:Standard Drip Pan:</t>
        </is>
      </c>
      <c r="J101" s="80" t="inlineStr">
        <is>
          <t>Falk_Spacer</t>
        </is>
      </c>
      <c r="K101" s="2" t="n">
        <v>99230601</v>
      </c>
      <c r="L101" t="inlineStr">
        <is>
          <t>STL BASE,LF2.0,82,364-365,FALK SPCR</t>
        </is>
      </c>
      <c r="M101" t="inlineStr">
        <is>
          <t>A100788</t>
        </is>
      </c>
      <c r="N101" t="n">
        <v>274</v>
      </c>
      <c r="O101" t="n">
        <v>140</v>
      </c>
      <c r="P101" t="inlineStr">
        <is>
          <t>LT084</t>
        </is>
      </c>
      <c r="Q101" t="n">
        <v>56</v>
      </c>
      <c r="R101" s="4" t="n"/>
      <c r="S101" s="14" t="n"/>
    </row>
    <row r="102" hidden="1">
      <c r="A102" s="22" t="n"/>
      <c r="B102" t="inlineStr">
        <is>
          <t>Price_BOM_L_Baseplates_96</t>
        </is>
      </c>
      <c r="C102" t="inlineStr">
        <is>
          <t>:40157-LF:50123-LF:50157-LF:60123-LF:60157-LF:80123-LF:</t>
        </is>
      </c>
      <c r="D102" s="80" t="inlineStr">
        <is>
          <t>:82:8A:8P: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:364TS:365TS:</t>
        </is>
      </c>
      <c r="H102" t="inlineStr">
        <is>
          <t>:No Drip Pan:Standard Drip Pan:</t>
        </is>
      </c>
      <c r="I102" t="n">
        <v>0</v>
      </c>
      <c r="J102" s="80" t="inlineStr">
        <is>
          <t>Falk_T10_Grid</t>
        </is>
      </c>
      <c r="K102" s="2" t="n">
        <v>99230599</v>
      </c>
      <c r="L102" t="inlineStr">
        <is>
          <t>STL BASE,LF2.0,82,364-365 FALK</t>
        </is>
      </c>
      <c r="M102" t="inlineStr">
        <is>
          <t>A100790</t>
        </is>
      </c>
      <c r="N102" t="n">
        <v>255</v>
      </c>
      <c r="O102" t="n">
        <v>142</v>
      </c>
      <c r="P102" t="inlineStr">
        <is>
          <t>LT028</t>
        </is>
      </c>
      <c r="Q102" t="n">
        <v>21</v>
      </c>
      <c r="R102" s="4" t="n"/>
      <c r="S102" s="14" t="n"/>
    </row>
    <row r="103" hidden="1">
      <c r="A103" s="22" t="n"/>
      <c r="B103" t="inlineStr">
        <is>
          <t>Price_BOM_L_Baseplates_97</t>
        </is>
      </c>
      <c r="C103" t="inlineStr">
        <is>
          <t>:40157-LF:50123-LF:50157-LF:60123-LF:60157-LF:80123-LF:</t>
        </is>
      </c>
      <c r="D103" s="80" t="inlineStr">
        <is>
          <t>:82:8A:8P: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:364TS:365TS:</t>
        </is>
      </c>
      <c r="H103" t="inlineStr">
        <is>
          <t>:No Drip Pan:Standard Drip Pan:</t>
        </is>
      </c>
      <c r="J103" s="80" t="inlineStr">
        <is>
          <t>Woods_Spacer</t>
        </is>
      </c>
      <c r="K103" s="2" t="n">
        <v>96778138</v>
      </c>
      <c r="L103" t="inlineStr">
        <is>
          <t>STL BASE,LF,82,364TS/365TS,Woods Spcr</t>
        </is>
      </c>
      <c r="M103" t="inlineStr">
        <is>
          <t>A100792</t>
        </is>
      </c>
      <c r="N103" t="n">
        <v>265</v>
      </c>
      <c r="O103" t="n">
        <v>144</v>
      </c>
      <c r="P103" t="inlineStr">
        <is>
          <t>LT084</t>
        </is>
      </c>
      <c r="Q103" t="n">
        <v>56</v>
      </c>
      <c r="R103" s="4" t="n"/>
      <c r="S103" s="14" t="n"/>
    </row>
    <row r="104" hidden="1">
      <c r="A104" s="22" t="n"/>
      <c r="B104" t="inlineStr">
        <is>
          <t>Price_BOM_L_Baseplates_98</t>
        </is>
      </c>
      <c r="C104" t="inlineStr">
        <is>
          <t>:40157-LF:50123-LF:50157-LF:60123-LF:60157-LF:80123-LF:</t>
        </is>
      </c>
      <c r="D104" s="80" t="inlineStr">
        <is>
          <t>:82:8A:8P: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:364TS:365TS:</t>
        </is>
      </c>
      <c r="H104" t="inlineStr">
        <is>
          <t>:No Drip Pan:Standard Drip Pan:</t>
        </is>
      </c>
      <c r="J104" s="80" t="inlineStr">
        <is>
          <t>Falk_Spacer</t>
        </is>
      </c>
      <c r="K104" s="2" t="n">
        <v>99230601</v>
      </c>
      <c r="L104" t="inlineStr">
        <is>
          <t>STL BASE,LF2.0,82,364-365,FALK SPCR</t>
        </is>
      </c>
      <c r="M104" t="inlineStr">
        <is>
          <t>A100793</t>
        </is>
      </c>
      <c r="N104" t="n">
        <v>274</v>
      </c>
      <c r="O104" t="n">
        <v>145</v>
      </c>
      <c r="P104" t="inlineStr">
        <is>
          <t>LT084</t>
        </is>
      </c>
      <c r="Q104" t="n">
        <v>56</v>
      </c>
      <c r="R104" s="4" t="n"/>
      <c r="S104" s="14" t="n"/>
    </row>
    <row r="105" hidden="1">
      <c r="A105" s="22" t="n"/>
      <c r="B105" t="inlineStr">
        <is>
          <t>Price_BOM_L_Baseplates_99</t>
        </is>
      </c>
      <c r="C105" t="inlineStr">
        <is>
          <t>:40157-LF:50123-LF:50157-LF:60123-LF:60157-LF:80123-LF:</t>
        </is>
      </c>
      <c r="D105" s="80" t="inlineStr">
        <is>
          <t>:82:8A:8P: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:404T:405T:</t>
        </is>
      </c>
      <c r="H105" t="inlineStr">
        <is>
          <t>:No Drip Pan:Standard Drip Pan:</t>
        </is>
      </c>
      <c r="I105" t="n">
        <v>0</v>
      </c>
      <c r="J105" s="80" t="inlineStr">
        <is>
          <t>Woods_Sureflex</t>
        </is>
      </c>
      <c r="K105" s="2" t="n">
        <v>96778140</v>
      </c>
      <c r="L105" t="inlineStr">
        <is>
          <t>STL BASE,LF,82,404T/405T,Woods</t>
        </is>
      </c>
      <c r="M105" t="inlineStr">
        <is>
          <t>A100795</t>
        </is>
      </c>
      <c r="N105" t="n">
        <v>300</v>
      </c>
      <c r="O105" t="n">
        <v>147</v>
      </c>
      <c r="P105" t="inlineStr">
        <is>
          <t>LT027</t>
        </is>
      </c>
      <c r="Q105" t="n">
        <v>0</v>
      </c>
      <c r="R105" s="4" t="n"/>
      <c r="S105" s="14" t="n"/>
    </row>
    <row r="106" hidden="1">
      <c r="A106" s="22" t="n"/>
      <c r="B106" t="inlineStr">
        <is>
          <t>Price_BOM_L_Baseplates_100</t>
        </is>
      </c>
      <c r="C106" t="inlineStr">
        <is>
          <t>:40157-LF:50123-LF:50157-LF:60123-LF:60157-LF:80123-LF:</t>
        </is>
      </c>
      <c r="D106" s="80" t="inlineStr">
        <is>
          <t>:82:8A:8P: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:404T:405T:</t>
        </is>
      </c>
      <c r="H106" t="inlineStr">
        <is>
          <t>:No Drip Pan:Standard Drip Pan:</t>
        </is>
      </c>
      <c r="I106" t="n">
        <v>0</v>
      </c>
      <c r="J106" s="80" t="inlineStr">
        <is>
          <t>Falk_T10_Grid</t>
        </is>
      </c>
      <c r="K106" s="2" t="n">
        <v>99230600</v>
      </c>
      <c r="L106" t="inlineStr">
        <is>
          <t>STL BASE,LF2.0,82,404-405,FALK</t>
        </is>
      </c>
      <c r="M106" t="inlineStr">
        <is>
          <t>A100796</t>
        </is>
      </c>
      <c r="N106" t="n">
        <v>255</v>
      </c>
      <c r="O106" t="n">
        <v>148</v>
      </c>
      <c r="P106" t="inlineStr">
        <is>
          <t>LT028</t>
        </is>
      </c>
      <c r="Q106" t="n">
        <v>21</v>
      </c>
      <c r="R106" s="4" t="n"/>
      <c r="S106" s="14" t="n"/>
    </row>
    <row r="107" hidden="1">
      <c r="A107" s="22" t="n"/>
      <c r="B107" t="inlineStr">
        <is>
          <t>Price_BOM_L_Baseplates_101</t>
        </is>
      </c>
      <c r="C107" t="inlineStr">
        <is>
          <t>:40157-LF:50123-LF:50157-LF:60123-LF:60157-LF:80123-LF:</t>
        </is>
      </c>
      <c r="D107" s="80" t="inlineStr">
        <is>
          <t>:82:8A:8P: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:404T:405T:</t>
        </is>
      </c>
      <c r="H107" t="inlineStr">
        <is>
          <t>:No Drip Pan:Standard Drip Pan:</t>
        </is>
      </c>
      <c r="J107" s="80" t="inlineStr">
        <is>
          <t>Woods_Spacer</t>
        </is>
      </c>
      <c r="K107" s="2" t="n">
        <v>96778142</v>
      </c>
      <c r="L107" t="inlineStr">
        <is>
          <t>STL BASE,LF,82,404T/405T,Woods Spcr</t>
        </is>
      </c>
      <c r="M107" t="inlineStr">
        <is>
          <t>A100798</t>
        </is>
      </c>
      <c r="N107" t="n">
        <v>300</v>
      </c>
      <c r="O107" t="n">
        <v>150</v>
      </c>
      <c r="P107" t="inlineStr">
        <is>
          <t>LT084</t>
        </is>
      </c>
      <c r="Q107" t="n">
        <v>56</v>
      </c>
      <c r="R107" s="4" t="n"/>
      <c r="S107" s="14" t="n"/>
    </row>
    <row r="108" hidden="1">
      <c r="A108" s="22" t="n"/>
      <c r="B108" t="inlineStr">
        <is>
          <t>Price_BOM_L_Baseplates_102</t>
        </is>
      </c>
      <c r="C108" t="inlineStr">
        <is>
          <t>:40157-LF:50123-LF:50157-LF:60123-LF:60157-LF:80123-LF:</t>
        </is>
      </c>
      <c r="D108" s="80" t="inlineStr">
        <is>
          <t>:82:8A:8P: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:404T:405T:</t>
        </is>
      </c>
      <c r="H108" t="inlineStr">
        <is>
          <t>:No Drip Pan:Standard Drip Pan:</t>
        </is>
      </c>
      <c r="J108" s="80" t="inlineStr">
        <is>
          <t>Falk_Spacer</t>
        </is>
      </c>
      <c r="K108" s="2" t="n">
        <v>99230613</v>
      </c>
      <c r="L108" t="inlineStr">
        <is>
          <t>STL BASE,LF2.0,82,404-405,FALK,SPCR</t>
        </is>
      </c>
      <c r="M108" t="inlineStr">
        <is>
          <t>A100799</t>
        </is>
      </c>
      <c r="N108" t="n">
        <v>275</v>
      </c>
      <c r="O108" t="n">
        <v>151</v>
      </c>
      <c r="P108" t="inlineStr">
        <is>
          <t>LT084</t>
        </is>
      </c>
      <c r="Q108" t="n">
        <v>56</v>
      </c>
      <c r="R108" s="4" t="n"/>
      <c r="S108" s="14" t="n"/>
    </row>
    <row r="109" hidden="1">
      <c r="A109" s="22" t="n"/>
      <c r="B109" t="inlineStr">
        <is>
          <t>Price_BOM_L_Baseplates_103</t>
        </is>
      </c>
      <c r="C109" t="inlineStr">
        <is>
          <t>:40157-LF:50123-LF:50157-LF:60123-LF:60157-LF:80123-LF:</t>
        </is>
      </c>
      <c r="D109" s="80" t="inlineStr">
        <is>
          <t>:82:8A:8P: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:404TS:405TS:</t>
        </is>
      </c>
      <c r="H109" t="inlineStr">
        <is>
          <t>:No Drip Pan:Standard Drip Pan:</t>
        </is>
      </c>
      <c r="I109" t="n">
        <v>0</v>
      </c>
      <c r="J109" s="80" t="inlineStr">
        <is>
          <t>Falk_T10_Grid</t>
        </is>
      </c>
      <c r="K109" s="2" t="n">
        <v>99230600</v>
      </c>
      <c r="L109" t="inlineStr">
        <is>
          <t>STL BASE,LF2.0,82,404-405,FALK</t>
        </is>
      </c>
      <c r="M109" t="inlineStr">
        <is>
          <t>A100801</t>
        </is>
      </c>
      <c r="N109" t="n">
        <v>255</v>
      </c>
      <c r="O109" t="n">
        <v>153</v>
      </c>
      <c r="P109" t="inlineStr">
        <is>
          <t>LT028</t>
        </is>
      </c>
      <c r="Q109" t="n">
        <v>21</v>
      </c>
      <c r="R109" s="4" t="n"/>
      <c r="S109" s="14" t="n"/>
    </row>
    <row r="110" hidden="1">
      <c r="A110" s="22" t="n"/>
      <c r="B110" t="inlineStr">
        <is>
          <t>Price_BOM_L_Baseplates_104</t>
        </is>
      </c>
      <c r="C110" t="inlineStr">
        <is>
          <t>:40157-LF:50123-LF:50157-LF:60123-LF:60157-LF:80123-LF:</t>
        </is>
      </c>
      <c r="D110" s="80" t="inlineStr">
        <is>
          <t>:82:8A:8P: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:404TS:405TS:</t>
        </is>
      </c>
      <c r="H110" t="inlineStr">
        <is>
          <t>:No Drip Pan:Standard Drip Pan:</t>
        </is>
      </c>
      <c r="J110" s="80" t="inlineStr">
        <is>
          <t>Woods_Spacer</t>
        </is>
      </c>
      <c r="K110" s="2" t="n">
        <v>96778145</v>
      </c>
      <c r="L110" t="inlineStr">
        <is>
          <t>STL BASE,LF,82,404TS/405TS,Woods Spcr</t>
        </is>
      </c>
      <c r="M110" t="inlineStr">
        <is>
          <t>A100803</t>
        </is>
      </c>
      <c r="N110" t="n">
        <v>300</v>
      </c>
      <c r="O110" t="n">
        <v>155</v>
      </c>
      <c r="P110" t="inlineStr">
        <is>
          <t>LT084</t>
        </is>
      </c>
      <c r="Q110" t="n">
        <v>56</v>
      </c>
      <c r="R110" s="4" t="n"/>
      <c r="S110" s="14" t="n"/>
    </row>
    <row r="111" hidden="1">
      <c r="A111" s="22" t="n"/>
      <c r="B111" t="inlineStr">
        <is>
          <t>Price_BOM_L_Baseplates_105</t>
        </is>
      </c>
      <c r="C111" t="inlineStr">
        <is>
          <t>:40157-LF:50123-LF:50157-LF:60123-LF:60157-LF:80123-LF:</t>
        </is>
      </c>
      <c r="D111" s="80" t="inlineStr">
        <is>
          <t>:82:8A:8P: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:404TS:405TS:</t>
        </is>
      </c>
      <c r="H111" t="inlineStr">
        <is>
          <t>:No Drip Pan:Standard Drip Pan:</t>
        </is>
      </c>
      <c r="J111" s="80" t="inlineStr">
        <is>
          <t>Falk_Spacer</t>
        </is>
      </c>
      <c r="K111" s="2" t="n">
        <v>99230613</v>
      </c>
      <c r="L111" t="inlineStr">
        <is>
          <t>STL BASE,LF2.0,82,404-405,FALK SPCR</t>
        </is>
      </c>
      <c r="M111" t="inlineStr">
        <is>
          <t>A100804</t>
        </is>
      </c>
      <c r="N111" t="n">
        <v>275</v>
      </c>
      <c r="O111" t="n">
        <v>156</v>
      </c>
      <c r="P111" t="inlineStr">
        <is>
          <t>LT084</t>
        </is>
      </c>
      <c r="Q111" t="n">
        <v>56</v>
      </c>
      <c r="R111" s="4" t="n"/>
      <c r="S111" s="14" t="n"/>
    </row>
    <row r="112" hidden="1">
      <c r="A112" s="22" t="n"/>
      <c r="B112" t="inlineStr">
        <is>
          <t>Price_BOM_L_Baseplates_106</t>
        </is>
      </c>
      <c r="C112" t="inlineStr">
        <is>
          <t>:40157-LF:50123-LF:50157-LF:60123-LF:60157-LF:80123-LF:</t>
        </is>
      </c>
      <c r="D112" s="80" t="inlineStr">
        <is>
          <t>:82:8A:8P: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:444T:445T:</t>
        </is>
      </c>
      <c r="H112" t="inlineStr">
        <is>
          <t>:No Drip Pan:Standard Drip Pan:</t>
        </is>
      </c>
      <c r="I112" t="n">
        <v>0</v>
      </c>
      <c r="J112" s="80" t="inlineStr">
        <is>
          <t>Falk_T10_Grid</t>
        </is>
      </c>
      <c r="K112" s="2" t="n">
        <v>96778147</v>
      </c>
      <c r="L112" t="inlineStr">
        <is>
          <t>STL BASE,LF,82,444T/445T,Falk</t>
        </is>
      </c>
      <c r="M112" t="inlineStr">
        <is>
          <t>A100806</t>
        </is>
      </c>
      <c r="N112" t="n">
        <v>350</v>
      </c>
      <c r="O112" t="n">
        <v>158</v>
      </c>
      <c r="P112" t="inlineStr">
        <is>
          <t>LT084</t>
        </is>
      </c>
      <c r="Q112" t="n">
        <v>56</v>
      </c>
      <c r="R112" s="4" t="n"/>
      <c r="S112" s="14" t="n"/>
    </row>
    <row r="113" hidden="1">
      <c r="A113" s="22" t="n"/>
      <c r="B113" t="inlineStr">
        <is>
          <t>Price_BOM_L_Baseplates_107</t>
        </is>
      </c>
      <c r="C113" t="inlineStr">
        <is>
          <t>:40157-LF:50123-LF:50157-LF:60123-LF:60157-LF:80123-LF:</t>
        </is>
      </c>
      <c r="D113" s="80" t="inlineStr">
        <is>
          <t>:82:8A:8P: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:444T:445T:</t>
        </is>
      </c>
      <c r="H113" t="inlineStr">
        <is>
          <t>:No Drip Pan:Standard Drip Pan:</t>
        </is>
      </c>
      <c r="J113" s="80" t="inlineStr">
        <is>
          <t>Woods_Spacer</t>
        </is>
      </c>
      <c r="K113" s="2" t="n">
        <v>96778148</v>
      </c>
      <c r="L113" t="inlineStr">
        <is>
          <t>STL BASE,LF,82,444T/445T,Woods Spcr</t>
        </is>
      </c>
      <c r="M113" t="inlineStr">
        <is>
          <t>A100808</t>
        </is>
      </c>
      <c r="N113" t="n">
        <v>350</v>
      </c>
      <c r="O113" t="n">
        <v>160</v>
      </c>
      <c r="P113" t="inlineStr">
        <is>
          <t>LT085</t>
        </is>
      </c>
      <c r="Q113" t="n">
        <v>70</v>
      </c>
      <c r="R113" s="4" t="n"/>
      <c r="S113" s="14" t="n"/>
    </row>
    <row r="114" hidden="1">
      <c r="A114" s="22" t="n"/>
      <c r="B114" t="inlineStr">
        <is>
          <t>Price_BOM_L_Baseplates_108</t>
        </is>
      </c>
      <c r="C114" t="inlineStr">
        <is>
          <t>:40157-LF:50123-LF:50157-LF:60123-LF:60157-LF:80123-LF:</t>
        </is>
      </c>
      <c r="D114" s="80" t="inlineStr">
        <is>
          <t>:82:8A:8P: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:444T:445T:</t>
        </is>
      </c>
      <c r="H114" t="inlineStr">
        <is>
          <t>:No Drip Pan:Standard Drip Pan:</t>
        </is>
      </c>
      <c r="J114" s="80" t="inlineStr">
        <is>
          <t>Falk_Spacer</t>
        </is>
      </c>
      <c r="K114" s="2" t="n">
        <v>96778149</v>
      </c>
      <c r="L114" t="inlineStr">
        <is>
          <t>STL BASE,LF,82,444T/445T,Falk Spcr</t>
        </is>
      </c>
      <c r="M114" t="inlineStr">
        <is>
          <t>A100809</t>
        </is>
      </c>
      <c r="N114" t="n">
        <v>350</v>
      </c>
      <c r="O114" t="n">
        <v>161</v>
      </c>
      <c r="P114" t="inlineStr">
        <is>
          <t>LT085</t>
        </is>
      </c>
      <c r="Q114" t="n">
        <v>70</v>
      </c>
      <c r="R114" s="4" t="n"/>
      <c r="S114" s="14" t="n"/>
    </row>
    <row r="115" hidden="1">
      <c r="A115" s="22" t="n"/>
      <c r="B115" t="inlineStr">
        <is>
          <t>Price_BOM_L_Baseplates_109</t>
        </is>
      </c>
      <c r="C115" t="inlineStr">
        <is>
          <t>:40157-LF:50123-LF:50157-LF:60123-LF:60157-LF:80123-LF:</t>
        </is>
      </c>
      <c r="D115" s="80" t="inlineStr">
        <is>
          <t>:82:8A:8P: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:444TS:445TS:</t>
        </is>
      </c>
      <c r="H115" t="inlineStr">
        <is>
          <t>:No Drip Pan:Standard Drip Pan:</t>
        </is>
      </c>
      <c r="I115" t="n">
        <v>0</v>
      </c>
      <c r="J115" s="80" t="inlineStr">
        <is>
          <t>Falk_T10_Grid</t>
        </is>
      </c>
      <c r="K115" s="2" t="n">
        <v>96778150</v>
      </c>
      <c r="L115" t="inlineStr">
        <is>
          <t>STL BASE,LF,82,444TS/445TS,Falk</t>
        </is>
      </c>
      <c r="M115" t="inlineStr">
        <is>
          <t>A100811</t>
        </is>
      </c>
      <c r="N115" t="n">
        <v>350</v>
      </c>
      <c r="O115" t="n">
        <v>163</v>
      </c>
      <c r="P115" t="inlineStr">
        <is>
          <t>LT084</t>
        </is>
      </c>
      <c r="Q115" t="n">
        <v>56</v>
      </c>
      <c r="R115" s="4" t="n"/>
      <c r="S115" s="14" t="n"/>
    </row>
    <row r="116" hidden="1">
      <c r="A116" s="22" t="n"/>
      <c r="B116" t="inlineStr">
        <is>
          <t>Price_BOM_L_Baseplates_110</t>
        </is>
      </c>
      <c r="C116" t="inlineStr">
        <is>
          <t>:40157-LF:50123-LF:50157-LF:60123-LF:60157-LF:80123-LF:</t>
        </is>
      </c>
      <c r="D116" s="80" t="inlineStr">
        <is>
          <t>:82:8A:8P: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:444TS:445TS:</t>
        </is>
      </c>
      <c r="H116" t="inlineStr">
        <is>
          <t>:No Drip Pan:Standard Drip Pan:</t>
        </is>
      </c>
      <c r="J116" s="80" t="inlineStr">
        <is>
          <t>Woods_Spacer</t>
        </is>
      </c>
      <c r="K116" s="2" t="n">
        <v>96778151</v>
      </c>
      <c r="L116" t="inlineStr">
        <is>
          <t>STL BASE,LF,82,444TS/445TS,Woods Spcr</t>
        </is>
      </c>
      <c r="M116" t="inlineStr">
        <is>
          <t>A100813</t>
        </is>
      </c>
      <c r="N116" t="n">
        <v>350</v>
      </c>
      <c r="O116" t="n">
        <v>165</v>
      </c>
      <c r="P116" t="inlineStr">
        <is>
          <t>LT085</t>
        </is>
      </c>
      <c r="Q116" t="n">
        <v>70</v>
      </c>
      <c r="R116" s="4" t="n"/>
      <c r="S116" s="14" t="n"/>
    </row>
    <row r="117" hidden="1">
      <c r="A117" s="22" t="n"/>
      <c r="B117" t="inlineStr">
        <is>
          <t>Price_BOM_L_Baseplates_111</t>
        </is>
      </c>
      <c r="C117" t="inlineStr">
        <is>
          <t>:40157-LF:50123-LF:50157-LF:60123-LF:60157-LF:80123-LF:</t>
        </is>
      </c>
      <c r="D117" s="80" t="inlineStr">
        <is>
          <t>:82:8A:8P: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:444TS:445TS:</t>
        </is>
      </c>
      <c r="H117" t="inlineStr">
        <is>
          <t>:No Drip Pan:Standard Drip Pan:</t>
        </is>
      </c>
      <c r="J117" s="80" t="inlineStr">
        <is>
          <t>Falk_Spacer</t>
        </is>
      </c>
      <c r="K117" s="2" t="n">
        <v>96778152</v>
      </c>
      <c r="L117" t="inlineStr">
        <is>
          <t>STL BASE,LF,82,444TS/445TS,Falk Spcr</t>
        </is>
      </c>
      <c r="M117" t="inlineStr">
        <is>
          <t>A100814</t>
        </is>
      </c>
      <c r="N117" t="n">
        <v>350</v>
      </c>
      <c r="O117" t="n">
        <v>166</v>
      </c>
      <c r="P117" t="inlineStr">
        <is>
          <t>LT085</t>
        </is>
      </c>
      <c r="Q117" t="n">
        <v>70</v>
      </c>
      <c r="R117" s="4" t="n"/>
      <c r="S117" s="14" t="n"/>
    </row>
    <row r="118" hidden="1">
      <c r="A118" s="22" t="n"/>
      <c r="B118" t="inlineStr">
        <is>
          <t>Price_BOM_L_Baseplates_112</t>
        </is>
      </c>
      <c r="C118" s="2" t="inlineStr">
        <is>
          <t>:80155-LF:</t>
        </is>
      </c>
      <c r="D118" s="80" t="inlineStr">
        <is>
          <t>:82:8A:8P: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:284T:286T:</t>
        </is>
      </c>
      <c r="H118" t="inlineStr">
        <is>
          <t>:No Drip Pan:Standard Drip Pan:</t>
        </is>
      </c>
      <c r="I118" t="n">
        <v>0</v>
      </c>
      <c r="J118" s="80" t="inlineStr">
        <is>
          <t>Woods_Sureflex</t>
        </is>
      </c>
      <c r="K118" s="2" t="n">
        <v>96778153</v>
      </c>
      <c r="L118" t="inlineStr">
        <is>
          <t>STL BASE,LF,82,284T/286T,Woods</t>
        </is>
      </c>
      <c r="M118" t="inlineStr">
        <is>
          <t>A100816</t>
        </is>
      </c>
      <c r="N118" t="n">
        <v>210</v>
      </c>
      <c r="O118" t="n">
        <v>168</v>
      </c>
      <c r="P118" t="inlineStr">
        <is>
          <t>LT027</t>
        </is>
      </c>
      <c r="Q118" t="n">
        <v>0</v>
      </c>
      <c r="R118" s="4" t="n"/>
      <c r="S118" s="14" t="n"/>
    </row>
    <row r="119" hidden="1">
      <c r="A119" s="22" t="n"/>
      <c r="B119" t="inlineStr">
        <is>
          <t>Price_BOM_L_Baseplates_113</t>
        </is>
      </c>
      <c r="C119" s="2" t="inlineStr">
        <is>
          <t>:80155-LF:</t>
        </is>
      </c>
      <c r="D119" s="80" t="inlineStr">
        <is>
          <t>:82:8A:8P: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:284T:286T:</t>
        </is>
      </c>
      <c r="H119" t="inlineStr">
        <is>
          <t>:No Drip Pan:Standard Drip Pan:</t>
        </is>
      </c>
      <c r="I119" t="n">
        <v>0</v>
      </c>
      <c r="J119" s="80" t="inlineStr">
        <is>
          <t>Falk_T10_Grid</t>
        </is>
      </c>
      <c r="K119" s="2" t="n">
        <v>96778154</v>
      </c>
      <c r="L119" t="inlineStr">
        <is>
          <t>STL BASE,LF,82,284T/286T,Falk</t>
        </is>
      </c>
      <c r="M119" t="inlineStr">
        <is>
          <t>A100817</t>
        </is>
      </c>
      <c r="N119" t="n">
        <v>210</v>
      </c>
      <c r="O119" t="n">
        <v>169</v>
      </c>
      <c r="P119" t="inlineStr">
        <is>
          <t>LT028</t>
        </is>
      </c>
      <c r="Q119" t="n">
        <v>21</v>
      </c>
      <c r="R119" s="4" t="n"/>
      <c r="S119" s="14" t="n"/>
    </row>
    <row r="120" hidden="1">
      <c r="A120" s="22" t="n"/>
      <c r="B120" t="inlineStr">
        <is>
          <t>Price_BOM_L_Baseplates_114</t>
        </is>
      </c>
      <c r="C120" s="2" t="inlineStr">
        <is>
          <t>:80155-LF:</t>
        </is>
      </c>
      <c r="D120" s="80" t="inlineStr">
        <is>
          <t>:82:8A:8P: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:284T:286T:</t>
        </is>
      </c>
      <c r="H120" t="inlineStr">
        <is>
          <t>:No Drip Pan:Standard Drip Pan:</t>
        </is>
      </c>
      <c r="J120" s="80" t="inlineStr">
        <is>
          <t>Woods_Spacer</t>
        </is>
      </c>
      <c r="K120" s="2" t="inlineStr">
        <is>
          <t>RTF</t>
        </is>
      </c>
      <c r="L120" t="inlineStr">
        <is>
          <t>STL BASE,LF,82,284T/286T,Woods Spcr</t>
        </is>
      </c>
      <c r="M120" t="inlineStr">
        <is>
          <t>A100819</t>
        </is>
      </c>
      <c r="N120" t="n">
        <v>210</v>
      </c>
      <c r="O120" t="n">
        <v>171</v>
      </c>
      <c r="P120" t="inlineStr">
        <is>
          <t>LT084</t>
        </is>
      </c>
      <c r="Q120" t="n">
        <v>56</v>
      </c>
      <c r="R120" s="4" t="n"/>
      <c r="S120" s="14" t="n"/>
    </row>
    <row r="121" hidden="1">
      <c r="A121" s="22" t="n"/>
      <c r="B121" t="inlineStr">
        <is>
          <t>Price_BOM_L_Baseplates_115</t>
        </is>
      </c>
      <c r="C121" s="2" t="inlineStr">
        <is>
          <t>:80155-LF:</t>
        </is>
      </c>
      <c r="D121" s="80" t="inlineStr">
        <is>
          <t>:82:8A:8P: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:284T:286T:</t>
        </is>
      </c>
      <c r="H121" t="inlineStr">
        <is>
          <t>:No Drip Pan:Standard Drip Pan:</t>
        </is>
      </c>
      <c r="J121" s="80" t="inlineStr">
        <is>
          <t>Falk_Spacer</t>
        </is>
      </c>
      <c r="K121" s="2" t="inlineStr">
        <is>
          <t>RTF</t>
        </is>
      </c>
      <c r="L121" t="inlineStr">
        <is>
          <t>STL BASE,LF,82,284T/286T,Falk Spcr</t>
        </is>
      </c>
      <c r="M121" t="inlineStr">
        <is>
          <t>A100820</t>
        </is>
      </c>
      <c r="N121" t="n">
        <v>210</v>
      </c>
      <c r="O121" t="n">
        <v>172</v>
      </c>
      <c r="P121" t="inlineStr">
        <is>
          <t>LT084</t>
        </is>
      </c>
      <c r="Q121" t="n">
        <v>56</v>
      </c>
      <c r="R121" s="4" t="n"/>
      <c r="S121" s="14" t="n"/>
    </row>
    <row r="122" hidden="1">
      <c r="A122" s="22" t="n"/>
      <c r="B122" t="inlineStr">
        <is>
          <t>Price_BOM_L_Baseplates_116</t>
        </is>
      </c>
      <c r="C122" s="2" t="inlineStr">
        <is>
          <t>:80155-LF:</t>
        </is>
      </c>
      <c r="D122" s="80" t="inlineStr">
        <is>
          <t>:82:8A:8P: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:324T:326T:</t>
        </is>
      </c>
      <c r="H122" t="inlineStr">
        <is>
          <t>:No Drip Pan:Standard Drip Pan:</t>
        </is>
      </c>
      <c r="I122" t="n">
        <v>0</v>
      </c>
      <c r="J122" s="80" t="inlineStr">
        <is>
          <t>Woods_Sureflex</t>
        </is>
      </c>
      <c r="K122" s="2" t="n">
        <v>96778157</v>
      </c>
      <c r="L122" t="inlineStr">
        <is>
          <t>STL BASE,LF,82,324T/326T,Woods</t>
        </is>
      </c>
      <c r="M122" t="inlineStr">
        <is>
          <t>A100822</t>
        </is>
      </c>
      <c r="N122" t="n">
        <v>265</v>
      </c>
      <c r="O122" t="n">
        <v>174</v>
      </c>
      <c r="P122" t="inlineStr">
        <is>
          <t>LT027</t>
        </is>
      </c>
      <c r="Q122" t="n">
        <v>0</v>
      </c>
      <c r="R122" s="4" t="n"/>
      <c r="S122" s="14" t="n"/>
    </row>
    <row r="123" hidden="1">
      <c r="A123" s="22" t="n"/>
      <c r="B123" t="inlineStr">
        <is>
          <t>Price_BOM_L_Baseplates_117</t>
        </is>
      </c>
      <c r="C123" s="2" t="inlineStr">
        <is>
          <t>:80155-LF:</t>
        </is>
      </c>
      <c r="D123" s="80" t="inlineStr">
        <is>
          <t>:82:8A:8P: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:324T:326T:</t>
        </is>
      </c>
      <c r="H123" t="inlineStr">
        <is>
          <t>:No Drip Pan:Standard Drip Pan:</t>
        </is>
      </c>
      <c r="I123" t="n">
        <v>0</v>
      </c>
      <c r="J123" s="80" t="inlineStr">
        <is>
          <t>Falk_T10_Grid</t>
        </is>
      </c>
      <c r="K123" s="2" t="n">
        <v>96778158</v>
      </c>
      <c r="L123" t="inlineStr">
        <is>
          <t>STL BASE,LF,82,324T/326T,Falk</t>
        </is>
      </c>
      <c r="M123" t="inlineStr">
        <is>
          <t>A100823</t>
        </is>
      </c>
      <c r="N123" t="n">
        <v>265</v>
      </c>
      <c r="O123" t="n">
        <v>175</v>
      </c>
      <c r="P123" t="inlineStr">
        <is>
          <t>LT028</t>
        </is>
      </c>
      <c r="Q123" t="n">
        <v>21</v>
      </c>
      <c r="R123" s="4" t="n"/>
      <c r="S123" s="14" t="n"/>
    </row>
    <row r="124" hidden="1">
      <c r="A124" s="22" t="n"/>
      <c r="B124" t="inlineStr">
        <is>
          <t>Price_BOM_L_Baseplates_118</t>
        </is>
      </c>
      <c r="C124" s="2" t="inlineStr">
        <is>
          <t>:80155-LF:</t>
        </is>
      </c>
      <c r="D124" s="80" t="inlineStr">
        <is>
          <t>:82:8A:8P: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:324T:326T:</t>
        </is>
      </c>
      <c r="H124" t="inlineStr">
        <is>
          <t>:No Drip Pan:Standard Drip Pan:</t>
        </is>
      </c>
      <c r="J124" s="80" t="inlineStr">
        <is>
          <t>Woods_Spacer</t>
        </is>
      </c>
      <c r="K124" s="2" t="inlineStr">
        <is>
          <t>RTF</t>
        </is>
      </c>
      <c r="L124" t="inlineStr">
        <is>
          <t>STL BASE,LF,82,324T/326T,Woods Spcr</t>
        </is>
      </c>
      <c r="M124" t="inlineStr">
        <is>
          <t>A100825</t>
        </is>
      </c>
      <c r="N124" t="n">
        <v>265</v>
      </c>
      <c r="O124" t="n">
        <v>177</v>
      </c>
      <c r="P124" t="inlineStr">
        <is>
          <t>LT084</t>
        </is>
      </c>
      <c r="Q124" t="n">
        <v>56</v>
      </c>
      <c r="R124" s="4" t="n"/>
      <c r="S124" s="14" t="n"/>
    </row>
    <row r="125" hidden="1">
      <c r="A125" s="22" t="n"/>
      <c r="B125" t="inlineStr">
        <is>
          <t>Price_BOM_L_Baseplates_119</t>
        </is>
      </c>
      <c r="C125" s="2" t="inlineStr">
        <is>
          <t>:80155-LF:</t>
        </is>
      </c>
      <c r="D125" s="80" t="inlineStr">
        <is>
          <t>:82:8A:8P: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:324T:326T:</t>
        </is>
      </c>
      <c r="H125" t="inlineStr">
        <is>
          <t>:No Drip Pan:Standard Drip Pan:</t>
        </is>
      </c>
      <c r="J125" s="80" t="inlineStr">
        <is>
          <t>Falk_Spacer</t>
        </is>
      </c>
      <c r="K125" s="2" t="inlineStr">
        <is>
          <t>RTF</t>
        </is>
      </c>
      <c r="L125" t="inlineStr">
        <is>
          <t>STL BASE,LF,82,324T/326T,Falk Spcr</t>
        </is>
      </c>
      <c r="M125" t="inlineStr">
        <is>
          <t>A100826</t>
        </is>
      </c>
      <c r="N125" t="n">
        <v>265</v>
      </c>
      <c r="O125" t="n">
        <v>178</v>
      </c>
      <c r="P125" t="inlineStr">
        <is>
          <t>LT084</t>
        </is>
      </c>
      <c r="Q125" t="n">
        <v>56</v>
      </c>
      <c r="R125" s="4" t="n"/>
      <c r="S125" s="14" t="n"/>
    </row>
    <row r="126" hidden="1">
      <c r="A126" s="22" t="n"/>
      <c r="B126" t="inlineStr">
        <is>
          <t>Price_BOM_L_Baseplates_120</t>
        </is>
      </c>
      <c r="C126" s="2" t="inlineStr">
        <is>
          <t>:80155-LF:</t>
        </is>
      </c>
      <c r="D126" s="80" t="inlineStr">
        <is>
          <t>:82:8A:8P: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:364T:365T:</t>
        </is>
      </c>
      <c r="H126" t="inlineStr">
        <is>
          <t>:No Drip Pan:Standard Drip Pan:</t>
        </is>
      </c>
      <c r="I126" t="n">
        <v>0</v>
      </c>
      <c r="J126" s="80" t="inlineStr">
        <is>
          <t>Woods_Sureflex</t>
        </is>
      </c>
      <c r="K126" s="2" t="n">
        <v>96778161</v>
      </c>
      <c r="L126" t="inlineStr">
        <is>
          <t>STL BASE,LF,82,364T/365T,Woods</t>
        </is>
      </c>
      <c r="M126" t="inlineStr">
        <is>
          <t>A100828</t>
        </is>
      </c>
      <c r="N126" t="n">
        <v>265</v>
      </c>
      <c r="O126" t="n">
        <v>180</v>
      </c>
      <c r="P126" t="inlineStr">
        <is>
          <t>LT027</t>
        </is>
      </c>
      <c r="Q126" t="n">
        <v>0</v>
      </c>
      <c r="R126" s="4" t="n"/>
      <c r="S126" s="14" t="n"/>
    </row>
    <row r="127" hidden="1">
      <c r="A127" s="22" t="n"/>
      <c r="B127" t="inlineStr">
        <is>
          <t>Price_BOM_L_Baseplates_121</t>
        </is>
      </c>
      <c r="C127" s="2" t="inlineStr">
        <is>
          <t>:80155-LF:</t>
        </is>
      </c>
      <c r="D127" s="80" t="inlineStr">
        <is>
          <t>:82:8A:8P: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:364T:365T:</t>
        </is>
      </c>
      <c r="H127" t="inlineStr">
        <is>
          <t>:No Drip Pan:Standard Drip Pan:</t>
        </is>
      </c>
      <c r="I127" t="n">
        <v>0</v>
      </c>
      <c r="J127" s="80" t="inlineStr">
        <is>
          <t>Falk_T10_Grid</t>
        </is>
      </c>
      <c r="K127" s="2" t="n">
        <v>96778162</v>
      </c>
      <c r="L127" t="inlineStr">
        <is>
          <t>STL BASE,LF,82,364T/365T,Falk</t>
        </is>
      </c>
      <c r="M127" t="inlineStr">
        <is>
          <t>A100829</t>
        </is>
      </c>
      <c r="N127" t="n">
        <v>265</v>
      </c>
      <c r="O127" t="n">
        <v>181</v>
      </c>
      <c r="P127" t="inlineStr">
        <is>
          <t>LT028</t>
        </is>
      </c>
      <c r="Q127" t="n">
        <v>21</v>
      </c>
      <c r="R127" s="4" t="n"/>
      <c r="S127" s="14" t="n"/>
    </row>
    <row r="128" hidden="1">
      <c r="A128" s="22" t="n"/>
      <c r="B128" t="inlineStr">
        <is>
          <t>Price_BOM_L_Baseplates_122</t>
        </is>
      </c>
      <c r="C128" s="2" t="inlineStr">
        <is>
          <t>:80155-LF:</t>
        </is>
      </c>
      <c r="D128" s="80" t="inlineStr">
        <is>
          <t>:82:8A:8P: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:364T:365T:</t>
        </is>
      </c>
      <c r="H128" t="inlineStr">
        <is>
          <t>:No Drip Pan:Standard Drip Pan:</t>
        </is>
      </c>
      <c r="J128" s="80" t="inlineStr">
        <is>
          <t>Woods_Spacer</t>
        </is>
      </c>
      <c r="K128" s="2" t="inlineStr">
        <is>
          <t>RTF</t>
        </is>
      </c>
      <c r="L128" t="inlineStr">
        <is>
          <t>STL BASE,LF,82,364T/365T,Woods Spcr</t>
        </is>
      </c>
      <c r="M128" t="inlineStr">
        <is>
          <t>A100831</t>
        </is>
      </c>
      <c r="N128" t="n">
        <v>265</v>
      </c>
      <c r="O128" t="n">
        <v>183</v>
      </c>
      <c r="P128" t="inlineStr">
        <is>
          <t>LT084</t>
        </is>
      </c>
      <c r="Q128" t="n">
        <v>56</v>
      </c>
      <c r="R128" s="4" t="n"/>
      <c r="S128" s="14" t="n"/>
    </row>
    <row r="129" hidden="1">
      <c r="A129" s="22" t="n"/>
      <c r="B129" t="inlineStr">
        <is>
          <t>Price_BOM_L_Baseplates_123</t>
        </is>
      </c>
      <c r="C129" s="2" t="inlineStr">
        <is>
          <t>:80155-LF:</t>
        </is>
      </c>
      <c r="D129" s="80" t="inlineStr">
        <is>
          <t>:82:8A:8P: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:364T:365T:</t>
        </is>
      </c>
      <c r="H129" t="inlineStr">
        <is>
          <t>:No Drip Pan:Standard Drip Pan:</t>
        </is>
      </c>
      <c r="J129" s="80" t="inlineStr">
        <is>
          <t>Falk_Spacer</t>
        </is>
      </c>
      <c r="K129" s="2" t="inlineStr">
        <is>
          <t>RTF</t>
        </is>
      </c>
      <c r="L129" t="inlineStr">
        <is>
          <t>STL BASE,LF,82,364T/365T,Falk Spcr</t>
        </is>
      </c>
      <c r="M129" t="inlineStr">
        <is>
          <t>A100832</t>
        </is>
      </c>
      <c r="N129" t="n">
        <v>265</v>
      </c>
      <c r="O129" t="n">
        <v>184</v>
      </c>
      <c r="P129" t="inlineStr">
        <is>
          <t>LT084</t>
        </is>
      </c>
      <c r="Q129" t="n">
        <v>56</v>
      </c>
      <c r="R129" s="4" t="n"/>
      <c r="S129" s="14" t="n"/>
    </row>
    <row r="130" hidden="1">
      <c r="A130" s="22" t="n"/>
      <c r="B130" t="inlineStr">
        <is>
          <t>Price_BOM_L_Baseplates_124</t>
        </is>
      </c>
      <c r="C130" s="2" t="inlineStr">
        <is>
          <t>:80155-LF:</t>
        </is>
      </c>
      <c r="D130" s="80" t="inlineStr">
        <is>
          <t>:82:8A:8P: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:404T:405T:</t>
        </is>
      </c>
      <c r="H130" t="inlineStr">
        <is>
          <t>:No Drip Pan:Standard Drip Pan:</t>
        </is>
      </c>
      <c r="I130" t="n">
        <v>0</v>
      </c>
      <c r="J130" s="80" t="inlineStr">
        <is>
          <t>Woods_Sureflex</t>
        </is>
      </c>
      <c r="K130" s="2" t="n">
        <v>96778165</v>
      </c>
      <c r="L130" t="inlineStr">
        <is>
          <t>STL BASE,LF,82,404T/405T,Woods</t>
        </is>
      </c>
      <c r="M130" t="inlineStr">
        <is>
          <t>A100834</t>
        </is>
      </c>
      <c r="N130" t="n">
        <v>300</v>
      </c>
      <c r="O130" t="n">
        <v>186</v>
      </c>
      <c r="P130" t="inlineStr">
        <is>
          <t>LT027</t>
        </is>
      </c>
      <c r="Q130" t="n">
        <v>0</v>
      </c>
      <c r="R130" s="4" t="n"/>
      <c r="S130" s="14" t="n"/>
    </row>
    <row r="131" hidden="1">
      <c r="A131" s="22" t="n"/>
      <c r="B131" t="inlineStr">
        <is>
          <t>Price_BOM_L_Baseplates_125</t>
        </is>
      </c>
      <c r="C131" s="2" t="inlineStr">
        <is>
          <t>:80155-LF:</t>
        </is>
      </c>
      <c r="D131" s="80" t="inlineStr">
        <is>
          <t>:82:8A:8P: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:404T:405T:</t>
        </is>
      </c>
      <c r="H131" t="inlineStr">
        <is>
          <t>:No Drip Pan:Standard Drip Pan:</t>
        </is>
      </c>
      <c r="I131" t="n">
        <v>0</v>
      </c>
      <c r="J131" s="80" t="inlineStr">
        <is>
          <t>Falk_T10_Grid</t>
        </is>
      </c>
      <c r="K131" s="2" t="n">
        <v>96778166</v>
      </c>
      <c r="L131" t="inlineStr">
        <is>
          <t>STL BASE,LF,82,404T/405T,Falk</t>
        </is>
      </c>
      <c r="M131" t="inlineStr">
        <is>
          <t>A100835</t>
        </is>
      </c>
      <c r="N131" t="n">
        <v>300</v>
      </c>
      <c r="O131" t="n">
        <v>187</v>
      </c>
      <c r="P131" t="inlineStr">
        <is>
          <t>LT028</t>
        </is>
      </c>
      <c r="Q131" t="n">
        <v>21</v>
      </c>
      <c r="R131" s="4" t="n"/>
      <c r="S131" s="14" t="n"/>
    </row>
    <row r="132" hidden="1">
      <c r="A132" s="22" t="n"/>
      <c r="B132" t="inlineStr">
        <is>
          <t>Price_BOM_L_Baseplates_126</t>
        </is>
      </c>
      <c r="C132" s="2" t="inlineStr">
        <is>
          <t>:80155-LF:</t>
        </is>
      </c>
      <c r="D132" s="80" t="inlineStr">
        <is>
          <t>:82:8A:8P: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:404T:405T:</t>
        </is>
      </c>
      <c r="H132" t="inlineStr">
        <is>
          <t>:No Drip Pan:Standard Drip Pan:</t>
        </is>
      </c>
      <c r="J132" s="80" t="inlineStr">
        <is>
          <t>Woods_Spacer</t>
        </is>
      </c>
      <c r="K132" s="2" t="inlineStr">
        <is>
          <t>RTF</t>
        </is>
      </c>
      <c r="L132" t="inlineStr">
        <is>
          <t>STL BASE,LF,82,404T/405T,Woods Spcr</t>
        </is>
      </c>
      <c r="M132" t="inlineStr">
        <is>
          <t>A100837</t>
        </is>
      </c>
      <c r="N132" t="n">
        <v>300</v>
      </c>
      <c r="O132" t="n">
        <v>189</v>
      </c>
      <c r="P132" t="inlineStr">
        <is>
          <t>LT084</t>
        </is>
      </c>
      <c r="Q132" t="n">
        <v>56</v>
      </c>
      <c r="R132" s="4" t="n"/>
      <c r="S132" s="14" t="n"/>
    </row>
    <row r="133" hidden="1">
      <c r="A133" s="22" t="n"/>
      <c r="B133" t="inlineStr">
        <is>
          <t>Price_BOM_L_Baseplates_127</t>
        </is>
      </c>
      <c r="C133" s="2" t="inlineStr">
        <is>
          <t>:80155-LF:</t>
        </is>
      </c>
      <c r="D133" s="80" t="inlineStr">
        <is>
          <t>:82:8A:8P: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:404T:405T:</t>
        </is>
      </c>
      <c r="H133" t="inlineStr">
        <is>
          <t>:No Drip Pan:Standard Drip Pan:</t>
        </is>
      </c>
      <c r="J133" s="80" t="inlineStr">
        <is>
          <t>Falk_Spacer</t>
        </is>
      </c>
      <c r="K133" s="2" t="inlineStr">
        <is>
          <t>RTF</t>
        </is>
      </c>
      <c r="L133" t="inlineStr">
        <is>
          <t>STL BASE,LF,82,404T/405T,Falk Spcr</t>
        </is>
      </c>
      <c r="M133" t="inlineStr">
        <is>
          <t>A100838</t>
        </is>
      </c>
      <c r="N133" t="n">
        <v>300</v>
      </c>
      <c r="O133" t="n">
        <v>190</v>
      </c>
      <c r="P133" t="inlineStr">
        <is>
          <t>LT084</t>
        </is>
      </c>
      <c r="Q133" t="n">
        <v>56</v>
      </c>
      <c r="R133" s="4" t="n"/>
      <c r="S133" s="14" t="n"/>
    </row>
    <row r="134" hidden="1">
      <c r="A134" s="22" t="n"/>
      <c r="B134" t="inlineStr">
        <is>
          <t>Price_BOM_L_Baseplates_128</t>
        </is>
      </c>
      <c r="C134" s="2" t="inlineStr">
        <is>
          <t>:60157-LF:</t>
        </is>
      </c>
      <c r="D134" s="4" t="inlineStr">
        <is>
          <t>:9P:9Q: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:404T:405T:</t>
        </is>
      </c>
      <c r="H134" t="inlineStr">
        <is>
          <t>:No Drip Pan:Standard Drip Pan:</t>
        </is>
      </c>
      <c r="I134" t="n">
        <v>0</v>
      </c>
      <c r="J134" s="80" t="inlineStr">
        <is>
          <t>Woods_Sureflex</t>
        </is>
      </c>
      <c r="K134" s="2" t="n">
        <v>96778169</v>
      </c>
      <c r="L134" t="inlineStr">
        <is>
          <t>STL BASE,LF,9P,404T/405T,Woods</t>
        </is>
      </c>
      <c r="M134" t="inlineStr">
        <is>
          <t>A100840</t>
        </is>
      </c>
      <c r="N134" t="n">
        <v>350</v>
      </c>
      <c r="O134" t="n">
        <v>192</v>
      </c>
      <c r="P134" t="inlineStr">
        <is>
          <t>LT084</t>
        </is>
      </c>
      <c r="Q134" t="n">
        <v>56</v>
      </c>
      <c r="R134" s="4" t="n"/>
      <c r="S134" s="14" t="n"/>
    </row>
    <row r="135" hidden="1">
      <c r="A135" s="22" t="n"/>
      <c r="B135" t="inlineStr">
        <is>
          <t>Price_BOM_L_Baseplates_129</t>
        </is>
      </c>
      <c r="C135" s="2" t="inlineStr">
        <is>
          <t>:60157-LF:</t>
        </is>
      </c>
      <c r="D135" s="4" t="inlineStr">
        <is>
          <t>:9P:9Q:</t>
        </is>
      </c>
      <c r="E135" s="2" t="inlineStr">
        <is>
          <t>BaseplateSteel</t>
        </is>
      </c>
      <c r="F135" s="2" t="inlineStr">
        <is>
          <t>Steel</t>
        </is>
      </c>
      <c r="G135" t="inlineStr">
        <is>
          <t>:404T:405T:</t>
        </is>
      </c>
      <c r="H135" t="inlineStr">
        <is>
          <t>:No Drip Pan:Standard Drip Pan:</t>
        </is>
      </c>
      <c r="I135" t="n">
        <v>0</v>
      </c>
      <c r="J135" s="80" t="inlineStr">
        <is>
          <t>Falk_T10_Grid</t>
        </is>
      </c>
      <c r="K135" s="2" t="n">
        <v>96778170</v>
      </c>
      <c r="L135" t="inlineStr">
        <is>
          <t>STL BASE,LF,9P,404T/405T,Falk</t>
        </is>
      </c>
      <c r="M135" t="inlineStr">
        <is>
          <t>A100841</t>
        </is>
      </c>
      <c r="N135" t="n">
        <v>350</v>
      </c>
      <c r="O135" t="n">
        <v>193</v>
      </c>
      <c r="P135" t="inlineStr">
        <is>
          <t>LT084</t>
        </is>
      </c>
      <c r="Q135" t="n">
        <v>56</v>
      </c>
      <c r="R135" s="4" t="n"/>
      <c r="S135" s="14" t="n"/>
    </row>
    <row r="136" hidden="1">
      <c r="A136" s="22" t="n"/>
      <c r="B136" t="inlineStr">
        <is>
          <t>Price_BOM_L_Baseplates_130</t>
        </is>
      </c>
      <c r="C136" s="2" t="inlineStr">
        <is>
          <t>:60157-LF:</t>
        </is>
      </c>
      <c r="D136" s="4" t="inlineStr">
        <is>
          <t>:9P:9Q:</t>
        </is>
      </c>
      <c r="E136" s="2" t="inlineStr">
        <is>
          <t>BaseplateSteel</t>
        </is>
      </c>
      <c r="F136" s="2" t="inlineStr">
        <is>
          <t>Steel</t>
        </is>
      </c>
      <c r="G136" t="inlineStr">
        <is>
          <t>:404T:405T:</t>
        </is>
      </c>
      <c r="H136" t="inlineStr">
        <is>
          <t>:No Drip Pan:Standard Drip Pan:</t>
        </is>
      </c>
      <c r="J136" s="80" t="inlineStr">
        <is>
          <t>Woods_Spacer</t>
        </is>
      </c>
      <c r="K136" s="2" t="n">
        <v>96778171</v>
      </c>
      <c r="L136" t="inlineStr">
        <is>
          <t>STL BASE,LF,9P,404T/405T,Woods Spcr</t>
        </is>
      </c>
      <c r="M136" t="inlineStr">
        <is>
          <t>A100843</t>
        </is>
      </c>
      <c r="N136" t="n">
        <v>350</v>
      </c>
      <c r="O136" t="n">
        <v>195</v>
      </c>
      <c r="P136" t="inlineStr">
        <is>
          <t>LT084</t>
        </is>
      </c>
      <c r="Q136" t="n">
        <v>56</v>
      </c>
      <c r="R136" s="4" t="n"/>
      <c r="S136" s="14" t="n"/>
    </row>
    <row r="137" hidden="1">
      <c r="A137" s="22" t="n"/>
      <c r="B137" t="inlineStr">
        <is>
          <t>Price_BOM_L_Baseplates_131</t>
        </is>
      </c>
      <c r="C137" s="2" t="inlineStr">
        <is>
          <t>:60157-LF:</t>
        </is>
      </c>
      <c r="D137" s="4" t="inlineStr">
        <is>
          <t>:9P:9Q:</t>
        </is>
      </c>
      <c r="E137" s="2" t="inlineStr">
        <is>
          <t>BaseplateSteel</t>
        </is>
      </c>
      <c r="F137" s="2" t="inlineStr">
        <is>
          <t>Steel</t>
        </is>
      </c>
      <c r="G137" t="inlineStr">
        <is>
          <t>:404T:405T:</t>
        </is>
      </c>
      <c r="H137" t="inlineStr">
        <is>
          <t>:No Drip Pan:Standard Drip Pan:</t>
        </is>
      </c>
      <c r="J137" s="80" t="inlineStr">
        <is>
          <t>Falk_Spacer</t>
        </is>
      </c>
      <c r="K137" s="2" t="n">
        <v>96778172</v>
      </c>
      <c r="L137" t="inlineStr">
        <is>
          <t>STL BASE,LF,9P,404T/405T,Falk Spcr</t>
        </is>
      </c>
      <c r="M137" t="inlineStr">
        <is>
          <t>A100844</t>
        </is>
      </c>
      <c r="N137" t="n">
        <v>350</v>
      </c>
      <c r="O137" t="n">
        <v>196</v>
      </c>
      <c r="P137" t="inlineStr">
        <is>
          <t>LT084</t>
        </is>
      </c>
      <c r="Q137" t="n">
        <v>56</v>
      </c>
      <c r="R137" s="4" t="n"/>
      <c r="S137" s="14" t="n"/>
    </row>
    <row r="138" hidden="1">
      <c r="A138" s="22" t="n"/>
      <c r="B138" t="inlineStr">
        <is>
          <t>Price_BOM_L_Baseplates_132</t>
        </is>
      </c>
      <c r="C138" s="2" t="inlineStr">
        <is>
          <t>:60157-LF:</t>
        </is>
      </c>
      <c r="D138" s="4" t="inlineStr">
        <is>
          <t>:9P:9Q:</t>
        </is>
      </c>
      <c r="E138" s="2" t="inlineStr">
        <is>
          <t>BaseplateSteel</t>
        </is>
      </c>
      <c r="F138" s="2" t="inlineStr">
        <is>
          <t>Steel</t>
        </is>
      </c>
      <c r="G138" t="inlineStr">
        <is>
          <t>:444T:445T:</t>
        </is>
      </c>
      <c r="H138" t="inlineStr">
        <is>
          <t>:No Drip Pan:Standard Drip Pan:</t>
        </is>
      </c>
      <c r="I138" t="n">
        <v>0</v>
      </c>
      <c r="J138" s="80" t="inlineStr">
        <is>
          <t>Woods_Sureflex</t>
        </is>
      </c>
      <c r="K138" s="2" t="n">
        <v>96778173</v>
      </c>
      <c r="L138" t="inlineStr">
        <is>
          <t>STL BASE,LF,9P,444T/445T,Woods</t>
        </is>
      </c>
      <c r="M138" t="inlineStr">
        <is>
          <t>A100846</t>
        </is>
      </c>
      <c r="N138" t="n">
        <v>380</v>
      </c>
      <c r="O138" t="n">
        <v>198</v>
      </c>
      <c r="P138" t="inlineStr">
        <is>
          <t>LT084</t>
        </is>
      </c>
      <c r="Q138" t="n">
        <v>56</v>
      </c>
      <c r="R138" s="4" t="n"/>
      <c r="S138" s="14" t="n"/>
    </row>
    <row r="139" hidden="1">
      <c r="A139" s="22" t="n"/>
      <c r="B139" t="inlineStr">
        <is>
          <t>Price_BOM_L_Baseplates_133</t>
        </is>
      </c>
      <c r="C139" s="2" t="inlineStr">
        <is>
          <t>:60157-LF:</t>
        </is>
      </c>
      <c r="D139" s="4" t="inlineStr">
        <is>
          <t>:9P:9Q:</t>
        </is>
      </c>
      <c r="E139" s="2" t="inlineStr">
        <is>
          <t>BaseplateSteel</t>
        </is>
      </c>
      <c r="F139" s="2" t="inlineStr">
        <is>
          <t>Steel</t>
        </is>
      </c>
      <c r="G139" t="inlineStr">
        <is>
          <t>:444T:445T:</t>
        </is>
      </c>
      <c r="H139" t="inlineStr">
        <is>
          <t>:No Drip Pan:Standard Drip Pan:</t>
        </is>
      </c>
      <c r="I139" t="n">
        <v>0</v>
      </c>
      <c r="J139" s="80" t="inlineStr">
        <is>
          <t>Falk_T10_Grid</t>
        </is>
      </c>
      <c r="K139" s="2" t="n">
        <v>96778174</v>
      </c>
      <c r="L139" t="inlineStr">
        <is>
          <t>STL BASE,LF,9P,444T/445T,Falk</t>
        </is>
      </c>
      <c r="M139" t="inlineStr">
        <is>
          <t>A100847</t>
        </is>
      </c>
      <c r="N139" t="n">
        <v>380</v>
      </c>
      <c r="O139" t="n">
        <v>199</v>
      </c>
      <c r="P139" t="inlineStr">
        <is>
          <t>LT084</t>
        </is>
      </c>
      <c r="Q139" t="n">
        <v>56</v>
      </c>
      <c r="R139" s="4" t="n"/>
      <c r="S139" s="14" t="n"/>
    </row>
    <row r="140" hidden="1">
      <c r="A140" s="22" t="n"/>
      <c r="B140" t="inlineStr">
        <is>
          <t>Price_BOM_L_Baseplates_134</t>
        </is>
      </c>
      <c r="C140" s="2" t="inlineStr">
        <is>
          <t>:60157-LF:</t>
        </is>
      </c>
      <c r="D140" s="4" t="inlineStr">
        <is>
          <t>:9P:9Q:</t>
        </is>
      </c>
      <c r="E140" s="2" t="inlineStr">
        <is>
          <t>BaseplateSteel</t>
        </is>
      </c>
      <c r="F140" s="2" t="inlineStr">
        <is>
          <t>Steel</t>
        </is>
      </c>
      <c r="G140" t="inlineStr">
        <is>
          <t>:444T:445T:</t>
        </is>
      </c>
      <c r="H140" t="inlineStr">
        <is>
          <t>:No Drip Pan:Standard Drip Pan:</t>
        </is>
      </c>
      <c r="J140" s="80" t="inlineStr">
        <is>
          <t>Woods_Spacer</t>
        </is>
      </c>
      <c r="K140" s="2" t="n">
        <v>96778175</v>
      </c>
      <c r="L140" t="inlineStr">
        <is>
          <t>STL BASE,LF,9P,444T/445T,Woods Spcr</t>
        </is>
      </c>
      <c r="M140" t="inlineStr">
        <is>
          <t>A100849</t>
        </is>
      </c>
      <c r="N140" t="n">
        <v>380</v>
      </c>
      <c r="O140" t="n">
        <v>201</v>
      </c>
      <c r="P140" t="inlineStr">
        <is>
          <t>LT084</t>
        </is>
      </c>
      <c r="Q140" t="n">
        <v>56</v>
      </c>
      <c r="R140" s="4" t="n"/>
      <c r="S140" s="14" t="n"/>
    </row>
    <row r="141" hidden="1">
      <c r="A141" s="22" t="n"/>
      <c r="B141" t="inlineStr">
        <is>
          <t>Price_BOM_L_Baseplates_135</t>
        </is>
      </c>
      <c r="C141" s="2" t="inlineStr">
        <is>
          <t>:60157-LF:</t>
        </is>
      </c>
      <c r="D141" s="4" t="inlineStr">
        <is>
          <t>:9P:9Q:</t>
        </is>
      </c>
      <c r="E141" s="2" t="inlineStr">
        <is>
          <t>BaseplateSteel</t>
        </is>
      </c>
      <c r="F141" s="2" t="inlineStr">
        <is>
          <t>Steel</t>
        </is>
      </c>
      <c r="G141" t="inlineStr">
        <is>
          <t>:444T:445T:</t>
        </is>
      </c>
      <c r="H141" t="inlineStr">
        <is>
          <t>:No Drip Pan:Standard Drip Pan:</t>
        </is>
      </c>
      <c r="J141" s="80" t="inlineStr">
        <is>
          <t>Falk_Spacer</t>
        </is>
      </c>
      <c r="K141" s="2" t="n">
        <v>96778176</v>
      </c>
      <c r="L141" t="inlineStr">
        <is>
          <t>STL BASE,LF,9P,444T/445T,Falk Spcr</t>
        </is>
      </c>
      <c r="M141" t="inlineStr">
        <is>
          <t>A100850</t>
        </is>
      </c>
      <c r="N141" t="n">
        <v>380</v>
      </c>
      <c r="O141" t="n">
        <v>202</v>
      </c>
      <c r="P141" t="inlineStr">
        <is>
          <t>LT084</t>
        </is>
      </c>
      <c r="Q141" t="n">
        <v>56</v>
      </c>
      <c r="R141" s="4" t="n"/>
      <c r="S141" s="14" t="n"/>
    </row>
    <row r="142" hidden="1">
      <c r="A142" s="22" t="n"/>
      <c r="B142" t="inlineStr">
        <is>
          <t>Price_BOM_L_Baseplates_136</t>
        </is>
      </c>
      <c r="C142" s="2" t="inlineStr">
        <is>
          <t>:60157-LF:</t>
        </is>
      </c>
      <c r="D142" s="4" t="inlineStr">
        <is>
          <t>:9P:9Q:</t>
        </is>
      </c>
      <c r="E142" s="2" t="inlineStr">
        <is>
          <t>BaseplateSteel</t>
        </is>
      </c>
      <c r="F142" s="2" t="inlineStr">
        <is>
          <t>Steel</t>
        </is>
      </c>
      <c r="G142" t="inlineStr">
        <is>
          <t>:444TS:445TS:</t>
        </is>
      </c>
      <c r="H142" t="inlineStr">
        <is>
          <t>:No Drip Pan:Standard Drip Pan:</t>
        </is>
      </c>
      <c r="I142" t="n">
        <v>0</v>
      </c>
      <c r="J142" s="80" t="inlineStr">
        <is>
          <t>Woods_Sureflex</t>
        </is>
      </c>
      <c r="K142" s="2" t="n">
        <v>96778177</v>
      </c>
      <c r="L142" t="inlineStr">
        <is>
          <t>STL BASE,LF,9P,444TS/445TS,Woods</t>
        </is>
      </c>
      <c r="M142" t="inlineStr">
        <is>
          <t>A100852</t>
        </is>
      </c>
      <c r="N142" t="n">
        <v>380</v>
      </c>
      <c r="O142" t="n">
        <v>204</v>
      </c>
      <c r="P142" t="inlineStr">
        <is>
          <t>LT084</t>
        </is>
      </c>
      <c r="Q142" t="n">
        <v>56</v>
      </c>
      <c r="R142" s="4" t="n"/>
      <c r="S142" s="14" t="n"/>
    </row>
    <row r="143" hidden="1">
      <c r="A143" s="22" t="n"/>
      <c r="B143" t="inlineStr">
        <is>
          <t>Price_BOM_L_Baseplates_137</t>
        </is>
      </c>
      <c r="C143" s="2" t="inlineStr">
        <is>
          <t>:60157-LF:</t>
        </is>
      </c>
      <c r="D143" s="4" t="inlineStr">
        <is>
          <t>:9P:9Q: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:444TS:445TS:</t>
        </is>
      </c>
      <c r="H143" t="inlineStr">
        <is>
          <t>:No Drip Pan:Standard Drip Pan:</t>
        </is>
      </c>
      <c r="I143" t="n">
        <v>0</v>
      </c>
      <c r="J143" s="80" t="inlineStr">
        <is>
          <t>Falk_T10_Grid</t>
        </is>
      </c>
      <c r="K143" s="2" t="n">
        <v>96778178</v>
      </c>
      <c r="L143" t="inlineStr">
        <is>
          <t>STL BASE,LF,9P,444TS/445TS,Falk</t>
        </is>
      </c>
      <c r="M143" t="inlineStr">
        <is>
          <t>A100853</t>
        </is>
      </c>
      <c r="N143" t="n">
        <v>380</v>
      </c>
      <c r="O143" t="n">
        <v>205</v>
      </c>
      <c r="P143" t="inlineStr">
        <is>
          <t>LT084</t>
        </is>
      </c>
      <c r="Q143" t="n">
        <v>56</v>
      </c>
      <c r="R143" s="4" t="n"/>
      <c r="S143" s="14" t="n"/>
    </row>
    <row r="144" hidden="1">
      <c r="A144" s="22" t="n"/>
      <c r="B144" t="inlineStr">
        <is>
          <t>Price_BOM_L_Baseplates_138</t>
        </is>
      </c>
      <c r="C144" s="2" t="inlineStr">
        <is>
          <t>:60157-LF:</t>
        </is>
      </c>
      <c r="D144" s="4" t="inlineStr">
        <is>
          <t>:9P:9Q: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:444TS:445TS:</t>
        </is>
      </c>
      <c r="H144" t="inlineStr">
        <is>
          <t>:No Drip Pan:Standard Drip Pan:</t>
        </is>
      </c>
      <c r="J144" s="80" t="inlineStr">
        <is>
          <t>Woods_Spacer</t>
        </is>
      </c>
      <c r="K144" s="2" t="n">
        <v>96778179</v>
      </c>
      <c r="L144" t="inlineStr">
        <is>
          <t>STL BASE,LF,9P,444TS/445TS,Woods Spcr</t>
        </is>
      </c>
      <c r="M144" t="inlineStr">
        <is>
          <t>A100855</t>
        </is>
      </c>
      <c r="N144" t="n">
        <v>380</v>
      </c>
      <c r="O144" t="n">
        <v>207</v>
      </c>
      <c r="P144" t="inlineStr">
        <is>
          <t>LT084</t>
        </is>
      </c>
      <c r="Q144" t="n">
        <v>56</v>
      </c>
      <c r="R144" s="4" t="n"/>
      <c r="S144" s="14" t="n"/>
    </row>
    <row r="145" hidden="1">
      <c r="A145" s="22" t="n"/>
      <c r="B145" t="inlineStr">
        <is>
          <t>Price_BOM_L_Baseplates_139</t>
        </is>
      </c>
      <c r="C145" s="2" t="inlineStr">
        <is>
          <t>:60157-LF:</t>
        </is>
      </c>
      <c r="D145" s="4" t="inlineStr">
        <is>
          <t>:9P:9Q: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:444TS:445TS:</t>
        </is>
      </c>
      <c r="H145" t="inlineStr">
        <is>
          <t>:No Drip Pan:Standard Drip Pan:</t>
        </is>
      </c>
      <c r="J145" s="80" t="inlineStr">
        <is>
          <t>Falk_Spacer</t>
        </is>
      </c>
      <c r="K145" s="2" t="n">
        <v>96778180</v>
      </c>
      <c r="L145" t="inlineStr">
        <is>
          <t>STL BASE,LF,9P,444TS/445TS,Falk Spcr</t>
        </is>
      </c>
      <c r="M145" t="inlineStr">
        <is>
          <t>A100856</t>
        </is>
      </c>
      <c r="N145" t="n">
        <v>380</v>
      </c>
      <c r="O145" t="n">
        <v>208</v>
      </c>
      <c r="P145" t="inlineStr">
        <is>
          <t>LT084</t>
        </is>
      </c>
      <c r="Q145" t="n">
        <v>56</v>
      </c>
      <c r="R145" s="4" t="n"/>
      <c r="S145" s="14" t="n"/>
    </row>
    <row r="146" hidden="1">
      <c r="A146" s="22" t="n"/>
      <c r="B146" t="inlineStr">
        <is>
          <t>Price_BOM_L_Baseplates_140</t>
        </is>
      </c>
      <c r="C146" s="2" t="inlineStr">
        <is>
          <t>:60157-LF:</t>
        </is>
      </c>
      <c r="D146" s="4" t="inlineStr">
        <is>
          <t>:9P:9Q: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:447T:</t>
        </is>
      </c>
      <c r="H146" t="inlineStr">
        <is>
          <t>:No Drip Pan:Standard Drip Pan:</t>
        </is>
      </c>
      <c r="I146" t="n">
        <v>0</v>
      </c>
      <c r="J146" s="80" t="inlineStr">
        <is>
          <t>Woods_Sureflex</t>
        </is>
      </c>
      <c r="K146" s="2" t="n">
        <v>96778181</v>
      </c>
      <c r="L146" t="inlineStr">
        <is>
          <t>STL BASE,LF,9P,447T,Woods</t>
        </is>
      </c>
      <c r="M146" t="inlineStr">
        <is>
          <t>A100858</t>
        </is>
      </c>
      <c r="N146" t="n">
        <v>380</v>
      </c>
      <c r="O146" t="n">
        <v>210</v>
      </c>
      <c r="P146" t="inlineStr">
        <is>
          <t>LT084</t>
        </is>
      </c>
      <c r="Q146" t="n">
        <v>56</v>
      </c>
      <c r="R146" s="4" t="n"/>
      <c r="S146" s="14" t="n"/>
    </row>
    <row r="147" hidden="1">
      <c r="A147" s="22" t="n"/>
      <c r="B147" t="inlineStr">
        <is>
          <t>Price_BOM_L_Baseplates_141</t>
        </is>
      </c>
      <c r="C147" s="2" t="inlineStr">
        <is>
          <t>:60157-LF:</t>
        </is>
      </c>
      <c r="D147" s="4" t="inlineStr">
        <is>
          <t>:9P:9Q:</t>
        </is>
      </c>
      <c r="E147" s="2" t="inlineStr">
        <is>
          <t>BaseplateSteel</t>
        </is>
      </c>
      <c r="F147" s="2" t="inlineStr">
        <is>
          <t>Steel</t>
        </is>
      </c>
      <c r="G147" t="inlineStr">
        <is>
          <t>:447T:</t>
        </is>
      </c>
      <c r="H147" t="inlineStr">
        <is>
          <t>:No Drip Pan:Standard Drip Pan:</t>
        </is>
      </c>
      <c r="I147" t="n">
        <v>0</v>
      </c>
      <c r="J147" s="80" t="inlineStr">
        <is>
          <t>Falk_T10_Grid</t>
        </is>
      </c>
      <c r="K147" s="2" t="n">
        <v>96778182</v>
      </c>
      <c r="L147" t="inlineStr">
        <is>
          <t>STL BASE,LF,9P,447T,Falk</t>
        </is>
      </c>
      <c r="M147" t="inlineStr">
        <is>
          <t>A100859</t>
        </is>
      </c>
      <c r="N147" t="n">
        <v>380</v>
      </c>
      <c r="O147" t="n">
        <v>211</v>
      </c>
      <c r="P147" t="inlineStr">
        <is>
          <t>LT084</t>
        </is>
      </c>
      <c r="Q147" t="n">
        <v>56</v>
      </c>
      <c r="R147" s="4" t="n"/>
      <c r="S147" s="14" t="n"/>
    </row>
    <row r="148" hidden="1">
      <c r="A148" s="22" t="n"/>
      <c r="B148" t="inlineStr">
        <is>
          <t>Price_BOM_L_Baseplates_142</t>
        </is>
      </c>
      <c r="C148" s="2" t="inlineStr">
        <is>
          <t>:60157-LF:</t>
        </is>
      </c>
      <c r="D148" s="4" t="inlineStr">
        <is>
          <t>:9P:9Q: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:447T:</t>
        </is>
      </c>
      <c r="H148" t="inlineStr">
        <is>
          <t>:No Drip Pan:Standard Drip Pan:</t>
        </is>
      </c>
      <c r="J148" s="80" t="inlineStr">
        <is>
          <t>Woods_Spacer</t>
        </is>
      </c>
      <c r="K148" s="2" t="n">
        <v>96778183</v>
      </c>
      <c r="L148" t="inlineStr">
        <is>
          <t>STL BASE,LF,9P,447T,Woods Spcr</t>
        </is>
      </c>
      <c r="M148" t="inlineStr">
        <is>
          <t>A100861</t>
        </is>
      </c>
      <c r="N148" t="n">
        <v>380</v>
      </c>
      <c r="O148" t="n">
        <v>213</v>
      </c>
      <c r="P148" t="inlineStr">
        <is>
          <t>LT084</t>
        </is>
      </c>
      <c r="Q148" t="n">
        <v>56</v>
      </c>
      <c r="R148" s="4" t="n"/>
      <c r="S148" s="14" t="n"/>
    </row>
    <row r="149" hidden="1">
      <c r="A149" s="22" t="n"/>
      <c r="B149" t="inlineStr">
        <is>
          <t>Price_BOM_L_Baseplates_143</t>
        </is>
      </c>
      <c r="C149" s="2" t="inlineStr">
        <is>
          <t>:60157-LF:</t>
        </is>
      </c>
      <c r="D149" s="4" t="inlineStr">
        <is>
          <t>:9P:9Q: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:447T:</t>
        </is>
      </c>
      <c r="H149" t="inlineStr">
        <is>
          <t>:No Drip Pan:Standard Drip Pan:</t>
        </is>
      </c>
      <c r="J149" s="80" t="inlineStr">
        <is>
          <t>Falk_Spacer</t>
        </is>
      </c>
      <c r="K149" s="2" t="n">
        <v>96778184</v>
      </c>
      <c r="L149" t="inlineStr">
        <is>
          <t>STL BASE,LF,9P,447T,Falk Spcr</t>
        </is>
      </c>
      <c r="M149" t="inlineStr">
        <is>
          <t>A100862</t>
        </is>
      </c>
      <c r="N149" t="n">
        <v>380</v>
      </c>
      <c r="O149" t="n">
        <v>214</v>
      </c>
      <c r="P149" t="inlineStr">
        <is>
          <t>LT084</t>
        </is>
      </c>
      <c r="Q149" t="n">
        <v>56</v>
      </c>
      <c r="R149" s="4" t="n"/>
      <c r="S149" s="14" t="n"/>
    </row>
    <row r="150" hidden="1">
      <c r="A150" s="22" t="n"/>
      <c r="B150" t="inlineStr">
        <is>
          <t>Price_BOM_L_Baseplates_144</t>
        </is>
      </c>
      <c r="C150" s="2" t="inlineStr">
        <is>
          <t>:80155-LF:</t>
        </is>
      </c>
      <c r="D150" s="4" t="inlineStr">
        <is>
          <t>:9P:9Q: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:364T:365T:</t>
        </is>
      </c>
      <c r="H150" t="inlineStr">
        <is>
          <t>:No Drip Pan:Standard Drip Pan:Extended Drip Pan:</t>
        </is>
      </c>
      <c r="I150" t="n">
        <v>0</v>
      </c>
      <c r="J150" s="80" t="inlineStr">
        <is>
          <t>Woods_Sureflex</t>
        </is>
      </c>
      <c r="K150" s="2" t="n">
        <v>96778185</v>
      </c>
      <c r="L150" t="inlineStr">
        <is>
          <t>STL BASE,LF,9P,364T/365T,Woods</t>
        </is>
      </c>
      <c r="M150" t="inlineStr">
        <is>
          <t>A100864</t>
        </is>
      </c>
      <c r="N150" t="n">
        <v>350</v>
      </c>
      <c r="O150" t="n">
        <v>216</v>
      </c>
      <c r="P150" t="inlineStr">
        <is>
          <t>LT084</t>
        </is>
      </c>
      <c r="Q150" t="n">
        <v>56</v>
      </c>
      <c r="R150" s="4" t="n"/>
      <c r="S150" s="14" t="n"/>
    </row>
    <row r="151" hidden="1">
      <c r="A151" s="22" t="n"/>
      <c r="B151" t="inlineStr">
        <is>
          <t>Price_BOM_L_Baseplates_145</t>
        </is>
      </c>
      <c r="C151" s="2" t="inlineStr">
        <is>
          <t>:80155-LF:</t>
        </is>
      </c>
      <c r="D151" s="4" t="inlineStr">
        <is>
          <t>:9P:9Q: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:364T:365T:</t>
        </is>
      </c>
      <c r="H151" t="inlineStr">
        <is>
          <t>:No Drip Pan:Standard Drip Pan:Extended Drip Pan:</t>
        </is>
      </c>
      <c r="I151" t="n">
        <v>0</v>
      </c>
      <c r="J151" s="80" t="inlineStr">
        <is>
          <t>Falk_T10_Grid</t>
        </is>
      </c>
      <c r="K151" s="2" t="n">
        <v>96778186</v>
      </c>
      <c r="L151" t="inlineStr">
        <is>
          <t>STL BASE,LF,9P,364T/365T,Falk</t>
        </is>
      </c>
      <c r="M151" t="inlineStr">
        <is>
          <t>A100865</t>
        </is>
      </c>
      <c r="N151" t="n">
        <v>350</v>
      </c>
      <c r="O151" t="n">
        <v>217</v>
      </c>
      <c r="P151" t="inlineStr">
        <is>
          <t>LT084</t>
        </is>
      </c>
      <c r="Q151" t="n">
        <v>56</v>
      </c>
      <c r="R151" s="4" t="n"/>
      <c r="S151" s="14" t="n"/>
    </row>
    <row r="152" hidden="1">
      <c r="A152" s="22" t="n"/>
      <c r="B152" t="inlineStr">
        <is>
          <t>Price_BOM_L_Baseplates_146</t>
        </is>
      </c>
      <c r="C152" s="2" t="inlineStr">
        <is>
          <t>:80155-LF:</t>
        </is>
      </c>
      <c r="D152" s="4" t="inlineStr">
        <is>
          <t>:9P:9Q: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:364T:365T:</t>
        </is>
      </c>
      <c r="H152" t="inlineStr">
        <is>
          <t>:No Drip Pan:Standard Drip Pan:Extended Drip Pan:</t>
        </is>
      </c>
      <c r="J152" s="80" t="inlineStr">
        <is>
          <t>Woods_Spacer</t>
        </is>
      </c>
      <c r="K152" s="2" t="n">
        <v>96778187</v>
      </c>
      <c r="L152" t="inlineStr">
        <is>
          <t>STL BASE,LF,9P,364T/365T,Woods Spcr</t>
        </is>
      </c>
      <c r="M152" t="inlineStr">
        <is>
          <t>A100867</t>
        </is>
      </c>
      <c r="N152" t="n">
        <v>350</v>
      </c>
      <c r="O152" t="n">
        <v>219</v>
      </c>
      <c r="P152" t="inlineStr">
        <is>
          <t>LT085</t>
        </is>
      </c>
      <c r="Q152" t="n">
        <v>70</v>
      </c>
      <c r="R152" s="4" t="n"/>
      <c r="S152" s="14" t="n"/>
    </row>
    <row r="153" hidden="1">
      <c r="A153" s="22" t="n"/>
      <c r="B153" t="inlineStr">
        <is>
          <t>Price_BOM_L_Baseplates_147</t>
        </is>
      </c>
      <c r="C153" s="2" t="inlineStr">
        <is>
          <t>:80155-LF:</t>
        </is>
      </c>
      <c r="D153" s="4" t="inlineStr">
        <is>
          <t>:9P:9Q: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:364T:365T:</t>
        </is>
      </c>
      <c r="H153" t="inlineStr">
        <is>
          <t>:No Drip Pan:Standard Drip Pan:Extended Drip Pan:</t>
        </is>
      </c>
      <c r="J153" s="80" t="inlineStr">
        <is>
          <t>Falk_Spacer</t>
        </is>
      </c>
      <c r="K153" s="2" t="n">
        <v>96778188</v>
      </c>
      <c r="L153" t="inlineStr">
        <is>
          <t>STL BASE,LF,9P,364T/365T,Falk Spcr</t>
        </is>
      </c>
      <c r="M153" t="inlineStr">
        <is>
          <t>A100868</t>
        </is>
      </c>
      <c r="N153" t="n">
        <v>350</v>
      </c>
      <c r="O153" t="n">
        <v>220</v>
      </c>
      <c r="P153" t="inlineStr">
        <is>
          <t>LT085</t>
        </is>
      </c>
      <c r="Q153" t="n">
        <v>70</v>
      </c>
      <c r="R153" s="4" t="n"/>
      <c r="S153" s="14" t="n"/>
    </row>
    <row r="154" hidden="1">
      <c r="A154" s="22" t="n"/>
      <c r="B154" t="inlineStr">
        <is>
          <t>Price_BOM_L_Baseplates_148</t>
        </is>
      </c>
      <c r="C154" s="2" t="inlineStr">
        <is>
          <t>:80155-LF:</t>
        </is>
      </c>
      <c r="D154" s="4" t="inlineStr">
        <is>
          <t>:9P:9Q: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:404T:405T:</t>
        </is>
      </c>
      <c r="H154" t="inlineStr">
        <is>
          <t>:No Drip Pan:Standard Drip Pan:Extended Drip Pan:</t>
        </is>
      </c>
      <c r="I154" t="n">
        <v>0</v>
      </c>
      <c r="J154" s="80" t="inlineStr">
        <is>
          <t>Woods_Sureflex</t>
        </is>
      </c>
      <c r="K154" s="2" t="n">
        <v>96778169</v>
      </c>
      <c r="L154" t="inlineStr">
        <is>
          <t>STL BASE,LF,9P,404T/405T,Woods</t>
        </is>
      </c>
      <c r="M154" t="inlineStr">
        <is>
          <t>A100870</t>
        </is>
      </c>
      <c r="N154" t="n">
        <v>350</v>
      </c>
      <c r="O154" t="n">
        <v>222</v>
      </c>
      <c r="P154" t="inlineStr">
        <is>
          <t>LT084</t>
        </is>
      </c>
      <c r="Q154" t="n">
        <v>56</v>
      </c>
      <c r="R154" s="4" t="n"/>
      <c r="S154" s="14" t="n"/>
    </row>
    <row r="155" hidden="1">
      <c r="A155" s="22" t="n"/>
      <c r="B155" t="inlineStr">
        <is>
          <t>Price_BOM_L_Baseplates_149</t>
        </is>
      </c>
      <c r="C155" s="2" t="inlineStr">
        <is>
          <t>:80155-LF:</t>
        </is>
      </c>
      <c r="D155" s="4" t="inlineStr">
        <is>
          <t>:9P:9Q: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:404T:405T:</t>
        </is>
      </c>
      <c r="H155" t="inlineStr">
        <is>
          <t>:No Drip Pan:Standard Drip Pan:Extended Drip Pan:</t>
        </is>
      </c>
      <c r="I155" t="n">
        <v>0</v>
      </c>
      <c r="J155" s="80" t="inlineStr">
        <is>
          <t>Falk_T10_Grid</t>
        </is>
      </c>
      <c r="K155" s="2" t="n">
        <v>96778170</v>
      </c>
      <c r="L155" t="inlineStr">
        <is>
          <t>STL BASE,LF,9P,404T/405T,Falk</t>
        </is>
      </c>
      <c r="M155" t="inlineStr">
        <is>
          <t>A100871</t>
        </is>
      </c>
      <c r="N155" t="n">
        <v>350</v>
      </c>
      <c r="O155" t="n">
        <v>223</v>
      </c>
      <c r="P155" t="inlineStr">
        <is>
          <t>LT084</t>
        </is>
      </c>
      <c r="Q155" t="n">
        <v>56</v>
      </c>
      <c r="R155" s="4" t="n"/>
      <c r="S155" s="14" t="n"/>
    </row>
    <row r="156" hidden="1">
      <c r="A156" s="22" t="n"/>
      <c r="B156" t="inlineStr">
        <is>
          <t>Price_BOM_L_Baseplates_150</t>
        </is>
      </c>
      <c r="C156" s="2" t="inlineStr">
        <is>
          <t>:80155-LF:</t>
        </is>
      </c>
      <c r="D156" s="4" t="inlineStr">
        <is>
          <t>:9P:9Q: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:404T:405T:</t>
        </is>
      </c>
      <c r="H156" t="inlineStr">
        <is>
          <t>:No Drip Pan:Standard Drip Pan:Extended Drip Pan:</t>
        </is>
      </c>
      <c r="J156" s="80" t="inlineStr">
        <is>
          <t>Woods_Spacer</t>
        </is>
      </c>
      <c r="K156" s="2" t="n">
        <v>96778171</v>
      </c>
      <c r="L156" t="inlineStr">
        <is>
          <t>STL BASE,LF,9P,404T/405T,Woods Spcr</t>
        </is>
      </c>
      <c r="M156" t="inlineStr">
        <is>
          <t>A100873</t>
        </is>
      </c>
      <c r="N156" t="n">
        <v>350</v>
      </c>
      <c r="O156" t="n">
        <v>225</v>
      </c>
      <c r="P156" t="inlineStr">
        <is>
          <t>LT085</t>
        </is>
      </c>
      <c r="Q156" t="n">
        <v>70</v>
      </c>
      <c r="R156" s="4" t="n"/>
      <c r="S156" s="14" t="n"/>
    </row>
    <row r="157" hidden="1">
      <c r="A157" s="22" t="n"/>
      <c r="B157" t="inlineStr">
        <is>
          <t>Price_BOM_L_Baseplates_151</t>
        </is>
      </c>
      <c r="C157" s="2" t="inlineStr">
        <is>
          <t>:80155-LF:</t>
        </is>
      </c>
      <c r="D157" s="4" t="inlineStr">
        <is>
          <t>:9P:9Q:</t>
        </is>
      </c>
      <c r="E157" s="2" t="inlineStr">
        <is>
          <t>BaseplateSteel</t>
        </is>
      </c>
      <c r="F157" s="2" t="inlineStr">
        <is>
          <t>Steel</t>
        </is>
      </c>
      <c r="G157" t="inlineStr">
        <is>
          <t>:404T:405T:</t>
        </is>
      </c>
      <c r="H157" t="inlineStr">
        <is>
          <t>:No Drip Pan:Standard Drip Pan:Extended Drip Pan:</t>
        </is>
      </c>
      <c r="J157" s="80" t="inlineStr">
        <is>
          <t>Falk_Spacer</t>
        </is>
      </c>
      <c r="K157" s="2" t="n">
        <v>96778172</v>
      </c>
      <c r="L157" t="inlineStr">
        <is>
          <t>STL BASE,LF,9P,404T/405T,Falk Spcr</t>
        </is>
      </c>
      <c r="M157" t="inlineStr">
        <is>
          <t>A100874</t>
        </is>
      </c>
      <c r="N157" t="n">
        <v>350</v>
      </c>
      <c r="O157" t="n">
        <v>226</v>
      </c>
      <c r="P157" t="inlineStr">
        <is>
          <t>LT085</t>
        </is>
      </c>
      <c r="Q157" t="n">
        <v>70</v>
      </c>
      <c r="R157" s="4" t="n"/>
      <c r="S157" s="14" t="n"/>
    </row>
    <row r="158" hidden="1">
      <c r="A158" s="22" t="n"/>
      <c r="B158" t="inlineStr">
        <is>
          <t>Price_BOM_L_Baseplates_152</t>
        </is>
      </c>
      <c r="C158" s="2" t="inlineStr">
        <is>
          <t>:80155-LF:</t>
        </is>
      </c>
      <c r="D158" s="4" t="inlineStr">
        <is>
          <t>:9P:9Q:</t>
        </is>
      </c>
      <c r="E158" s="2" t="inlineStr">
        <is>
          <t>BaseplateSteel</t>
        </is>
      </c>
      <c r="F158" s="2" t="inlineStr">
        <is>
          <t>Steel</t>
        </is>
      </c>
      <c r="G158" t="inlineStr">
        <is>
          <t>:444T:445T:</t>
        </is>
      </c>
      <c r="H158" t="inlineStr">
        <is>
          <t>:No Drip Pan:Standard Drip Pan:Extended Drip Pan:</t>
        </is>
      </c>
      <c r="I158" t="n">
        <v>0</v>
      </c>
      <c r="J158" s="80" t="inlineStr">
        <is>
          <t>Woods_Sureflex</t>
        </is>
      </c>
      <c r="K158" s="2" t="n">
        <v>96778173</v>
      </c>
      <c r="L158" t="inlineStr">
        <is>
          <t>STL BASE,LF,9P,444T/445T,Woods</t>
        </is>
      </c>
      <c r="M158" t="inlineStr">
        <is>
          <t>A100876</t>
        </is>
      </c>
      <c r="N158" t="n">
        <v>380</v>
      </c>
      <c r="O158" t="n">
        <v>228</v>
      </c>
      <c r="P158" t="inlineStr">
        <is>
          <t>LT084</t>
        </is>
      </c>
      <c r="Q158" t="n">
        <v>56</v>
      </c>
      <c r="R158" s="4" t="n"/>
      <c r="S158" s="14" t="n"/>
    </row>
    <row r="159" hidden="1">
      <c r="A159" s="22" t="n"/>
      <c r="B159" t="inlineStr">
        <is>
          <t>Price_BOM_L_Baseplates_153</t>
        </is>
      </c>
      <c r="C159" s="2" t="inlineStr">
        <is>
          <t>:80155-LF:</t>
        </is>
      </c>
      <c r="D159" s="4" t="inlineStr">
        <is>
          <t>:9P:9Q:</t>
        </is>
      </c>
      <c r="E159" s="2" t="inlineStr">
        <is>
          <t>BaseplateSteel</t>
        </is>
      </c>
      <c r="F159" s="2" t="inlineStr">
        <is>
          <t>Steel</t>
        </is>
      </c>
      <c r="G159" t="inlineStr">
        <is>
          <t>:444T:445T:</t>
        </is>
      </c>
      <c r="H159" t="inlineStr">
        <is>
          <t>:No Drip Pan:Standard Drip Pan:Extended Drip Pan:</t>
        </is>
      </c>
      <c r="I159" t="n">
        <v>0</v>
      </c>
      <c r="J159" s="80" t="inlineStr">
        <is>
          <t>Falk_T10_Grid</t>
        </is>
      </c>
      <c r="K159" s="2" t="n">
        <v>96778173</v>
      </c>
      <c r="L159" t="inlineStr">
        <is>
          <t>STL BASE,LF,9P,444T/445T,Falk</t>
        </is>
      </c>
      <c r="M159" t="inlineStr">
        <is>
          <t>A100877</t>
        </is>
      </c>
      <c r="N159" t="n">
        <v>380</v>
      </c>
      <c r="O159" t="n">
        <v>229</v>
      </c>
      <c r="P159" t="inlineStr">
        <is>
          <t>LT084</t>
        </is>
      </c>
      <c r="Q159" t="n">
        <v>56</v>
      </c>
      <c r="R159" s="4" t="n"/>
      <c r="S159" s="14" t="n"/>
    </row>
    <row r="160" hidden="1">
      <c r="A160" s="22" t="n"/>
      <c r="B160" t="inlineStr">
        <is>
          <t>Price_BOM_L_Baseplates_154</t>
        </is>
      </c>
      <c r="C160" s="2" t="inlineStr">
        <is>
          <t>:80155-LF:</t>
        </is>
      </c>
      <c r="D160" s="4" t="inlineStr">
        <is>
          <t>:9P:9Q:</t>
        </is>
      </c>
      <c r="E160" s="2" t="inlineStr">
        <is>
          <t>BaseplateSteel</t>
        </is>
      </c>
      <c r="F160" s="2" t="inlineStr">
        <is>
          <t>Steel</t>
        </is>
      </c>
      <c r="G160" t="inlineStr">
        <is>
          <t>:444T:445T:</t>
        </is>
      </c>
      <c r="H160" t="inlineStr">
        <is>
          <t>:No Drip Pan:Standard Drip Pan:Extended Drip Pan:</t>
        </is>
      </c>
      <c r="J160" s="80" t="inlineStr">
        <is>
          <t>Woods_Spacer</t>
        </is>
      </c>
      <c r="K160" s="2" t="n">
        <v>96778175</v>
      </c>
      <c r="L160" t="inlineStr">
        <is>
          <t>STL BASE,LF,9P,444T/445T,Woods Spcr</t>
        </is>
      </c>
      <c r="M160" t="inlineStr">
        <is>
          <t>A100879</t>
        </is>
      </c>
      <c r="N160" t="n">
        <v>380</v>
      </c>
      <c r="O160" t="n">
        <v>231</v>
      </c>
      <c r="P160" t="inlineStr">
        <is>
          <t>LT085</t>
        </is>
      </c>
      <c r="Q160" t="n">
        <v>70</v>
      </c>
      <c r="R160" s="4" t="n"/>
      <c r="S160" s="14" t="n"/>
    </row>
    <row r="161" hidden="1">
      <c r="A161" s="22" t="n"/>
      <c r="B161" t="inlineStr">
        <is>
          <t>Price_BOM_L_Baseplates_155</t>
        </is>
      </c>
      <c r="C161" s="2" t="inlineStr">
        <is>
          <t>:80155-LF:</t>
        </is>
      </c>
      <c r="D161" s="4" t="inlineStr">
        <is>
          <t>:9P:9Q:</t>
        </is>
      </c>
      <c r="E161" s="2" t="inlineStr">
        <is>
          <t>BaseplateSteel</t>
        </is>
      </c>
      <c r="F161" s="2" t="inlineStr">
        <is>
          <t>Steel</t>
        </is>
      </c>
      <c r="G161" t="inlineStr">
        <is>
          <t>:444T:445T:</t>
        </is>
      </c>
      <c r="H161" t="inlineStr">
        <is>
          <t>:No Drip Pan:Standard Drip Pan:Extended Drip Pan:</t>
        </is>
      </c>
      <c r="J161" s="80" t="inlineStr">
        <is>
          <t>Falk_Spacer</t>
        </is>
      </c>
      <c r="K161" s="2" t="n">
        <v>96778176</v>
      </c>
      <c r="L161" t="inlineStr">
        <is>
          <t>STL BASE,LF,9P,444T/445T,Falk Spcr</t>
        </is>
      </c>
      <c r="M161" t="inlineStr">
        <is>
          <t>A100880</t>
        </is>
      </c>
      <c r="N161" t="n">
        <v>380</v>
      </c>
      <c r="O161" t="n">
        <v>232</v>
      </c>
      <c r="P161" t="inlineStr">
        <is>
          <t>LT085</t>
        </is>
      </c>
      <c r="Q161" t="n">
        <v>70</v>
      </c>
      <c r="R161" s="4" t="n"/>
      <c r="S161" s="14" t="n"/>
    </row>
    <row r="162" hidden="1">
      <c r="A162" s="22" t="n"/>
      <c r="B162" t="inlineStr">
        <is>
          <t>Price_BOM_L_Baseplates_156</t>
        </is>
      </c>
      <c r="C162" s="2" t="inlineStr">
        <is>
          <t>:80155-LF:</t>
        </is>
      </c>
      <c r="D162" s="4" t="inlineStr">
        <is>
          <t>:9P:9Q:</t>
        </is>
      </c>
      <c r="E162" s="2" t="inlineStr">
        <is>
          <t>BaseplateSteel</t>
        </is>
      </c>
      <c r="F162" s="2" t="inlineStr">
        <is>
          <t>Steel</t>
        </is>
      </c>
      <c r="G162" t="inlineStr">
        <is>
          <t>:444TS:445TS:</t>
        </is>
      </c>
      <c r="H162" t="inlineStr">
        <is>
          <t>:No Drip Pan:Standard Drip Pan:Extended Drip Pan:</t>
        </is>
      </c>
      <c r="I162" t="n">
        <v>0</v>
      </c>
      <c r="J162" s="80" t="inlineStr">
        <is>
          <t>Woods_Sureflex</t>
        </is>
      </c>
      <c r="K162" s="2" t="n">
        <v>96778177</v>
      </c>
      <c r="L162" t="inlineStr">
        <is>
          <t>STL BASE,LF,9P,444TS/445TS,Woods</t>
        </is>
      </c>
      <c r="M162" t="inlineStr">
        <is>
          <t>A100882</t>
        </is>
      </c>
      <c r="N162" t="n">
        <v>380</v>
      </c>
      <c r="O162" t="n">
        <v>234</v>
      </c>
      <c r="P162" t="inlineStr">
        <is>
          <t>LT084</t>
        </is>
      </c>
      <c r="Q162" t="n">
        <v>56</v>
      </c>
      <c r="R162" s="4" t="n"/>
      <c r="S162" s="14" t="n"/>
    </row>
    <row r="163" hidden="1">
      <c r="A163" s="22" t="n"/>
      <c r="B163" t="inlineStr">
        <is>
          <t>Price_BOM_L_Baseplates_157</t>
        </is>
      </c>
      <c r="C163" s="2" t="inlineStr">
        <is>
          <t>:80155-LF:</t>
        </is>
      </c>
      <c r="D163" s="4" t="inlineStr">
        <is>
          <t>:9P:9Q:</t>
        </is>
      </c>
      <c r="E163" s="2" t="inlineStr">
        <is>
          <t>BaseplateSteel</t>
        </is>
      </c>
      <c r="F163" s="2" t="inlineStr">
        <is>
          <t>Steel</t>
        </is>
      </c>
      <c r="G163" t="inlineStr">
        <is>
          <t>:444TS:445TS:</t>
        </is>
      </c>
      <c r="H163" t="inlineStr">
        <is>
          <t>:No Drip Pan:Standard Drip Pan:Extended Drip Pan:</t>
        </is>
      </c>
      <c r="I163" t="n">
        <v>0</v>
      </c>
      <c r="J163" s="80" t="inlineStr">
        <is>
          <t>Falk_T10_Grid</t>
        </is>
      </c>
      <c r="K163" s="2" t="n">
        <v>96778178</v>
      </c>
      <c r="L163" t="inlineStr">
        <is>
          <t>STL BASE,LF,9P,444TS/445TS,Falk</t>
        </is>
      </c>
      <c r="M163" t="inlineStr">
        <is>
          <t>A100883</t>
        </is>
      </c>
      <c r="N163" t="n">
        <v>380</v>
      </c>
      <c r="O163" t="n">
        <v>235</v>
      </c>
      <c r="P163" t="inlineStr">
        <is>
          <t>LT084</t>
        </is>
      </c>
      <c r="Q163" t="n">
        <v>56</v>
      </c>
      <c r="R163" s="4" t="n"/>
      <c r="S163" s="14" t="n"/>
    </row>
    <row r="164" hidden="1">
      <c r="A164" s="22" t="n"/>
      <c r="B164" t="inlineStr">
        <is>
          <t>Price_BOM_L_Baseplates_158</t>
        </is>
      </c>
      <c r="C164" s="2" t="inlineStr">
        <is>
          <t>:80155-LF:</t>
        </is>
      </c>
      <c r="D164" s="4" t="inlineStr">
        <is>
          <t>:9P:9Q:</t>
        </is>
      </c>
      <c r="E164" s="2" t="inlineStr">
        <is>
          <t>BaseplateSteel</t>
        </is>
      </c>
      <c r="F164" s="2" t="inlineStr">
        <is>
          <t>Steel</t>
        </is>
      </c>
      <c r="G164" t="inlineStr">
        <is>
          <t>:444TS:445TS:</t>
        </is>
      </c>
      <c r="H164" t="inlineStr">
        <is>
          <t>:No Drip Pan:Standard Drip Pan:Extended Drip Pan:</t>
        </is>
      </c>
      <c r="J164" s="80" t="inlineStr">
        <is>
          <t>Woods_Spacer</t>
        </is>
      </c>
      <c r="K164" s="2" t="n">
        <v>96778179</v>
      </c>
      <c r="L164" t="inlineStr">
        <is>
          <t>STL BASE,LF,9P,444TS/445TS,Woods Spcr</t>
        </is>
      </c>
      <c r="M164" t="inlineStr">
        <is>
          <t>A100885</t>
        </is>
      </c>
      <c r="N164" t="n">
        <v>380</v>
      </c>
      <c r="O164" t="n">
        <v>237</v>
      </c>
      <c r="P164" t="inlineStr">
        <is>
          <t>LT085</t>
        </is>
      </c>
      <c r="Q164" t="n">
        <v>70</v>
      </c>
      <c r="R164" s="4" t="n"/>
      <c r="S164" s="14" t="n"/>
    </row>
    <row r="165" hidden="1">
      <c r="A165" s="22" t="n"/>
      <c r="B165" t="inlineStr">
        <is>
          <t>Price_BOM_L_Baseplates_159</t>
        </is>
      </c>
      <c r="C165" s="2" t="inlineStr">
        <is>
          <t>:80155-LF:</t>
        </is>
      </c>
      <c r="D165" s="4" t="inlineStr">
        <is>
          <t>:9P:9Q:</t>
        </is>
      </c>
      <c r="E165" s="2" t="inlineStr">
        <is>
          <t>BaseplateSteel</t>
        </is>
      </c>
      <c r="F165" s="2" t="inlineStr">
        <is>
          <t>Steel</t>
        </is>
      </c>
      <c r="G165" t="inlineStr">
        <is>
          <t>:444TS:445TS:</t>
        </is>
      </c>
      <c r="H165" t="inlineStr">
        <is>
          <t>:No Drip Pan:Standard Drip Pan:Extended Drip Pan:</t>
        </is>
      </c>
      <c r="J165" s="80" t="inlineStr">
        <is>
          <t>Falk_Spacer</t>
        </is>
      </c>
      <c r="K165" s="2" t="n">
        <v>96778180</v>
      </c>
      <c r="L165" t="inlineStr">
        <is>
          <t>STL BASE,LF,9P,444TS/445TS,Falk Spcr</t>
        </is>
      </c>
      <c r="M165" t="inlineStr">
        <is>
          <t>A100886</t>
        </is>
      </c>
      <c r="N165" t="n">
        <v>380</v>
      </c>
      <c r="O165" t="n">
        <v>238</v>
      </c>
      <c r="P165" t="inlineStr">
        <is>
          <t>LT085</t>
        </is>
      </c>
      <c r="Q165" t="n">
        <v>70</v>
      </c>
      <c r="R165" s="4" t="n"/>
      <c r="S165" s="14" t="n"/>
    </row>
    <row r="166" hidden="1">
      <c r="A166" s="22" t="n"/>
      <c r="B166" t="inlineStr">
        <is>
          <t>Price_BOM_L_Baseplates_160</t>
        </is>
      </c>
      <c r="C166" s="2" t="inlineStr">
        <is>
          <t>:80155-LF:</t>
        </is>
      </c>
      <c r="D166" s="4" t="inlineStr">
        <is>
          <t>:9P:9Q:</t>
        </is>
      </c>
      <c r="E166" s="2" t="inlineStr">
        <is>
          <t>BaseplateSteel</t>
        </is>
      </c>
      <c r="F166" s="2" t="inlineStr">
        <is>
          <t>Steel</t>
        </is>
      </c>
      <c r="G166" t="inlineStr">
        <is>
          <t>:447T:</t>
        </is>
      </c>
      <c r="H166" t="inlineStr">
        <is>
          <t>:No Drip Pan:Standard Drip Pan:Extended Drip Pan:</t>
        </is>
      </c>
      <c r="I166" t="n">
        <v>0</v>
      </c>
      <c r="J166" s="80" t="inlineStr">
        <is>
          <t>Woods_Sureflex</t>
        </is>
      </c>
      <c r="K166" s="2" t="n">
        <v>96778181</v>
      </c>
      <c r="L166" t="inlineStr">
        <is>
          <t>STL BASE,LF,9P,447T,Woods</t>
        </is>
      </c>
      <c r="M166" t="inlineStr">
        <is>
          <t>A100888</t>
        </is>
      </c>
      <c r="N166" t="n">
        <v>380</v>
      </c>
      <c r="O166" t="n">
        <v>240</v>
      </c>
      <c r="P166" t="inlineStr">
        <is>
          <t>LT084</t>
        </is>
      </c>
      <c r="Q166" t="n">
        <v>56</v>
      </c>
      <c r="R166" s="4" t="n"/>
      <c r="S166" s="14" t="n"/>
    </row>
    <row r="167" hidden="1">
      <c r="A167" s="22" t="n"/>
      <c r="B167" t="inlineStr">
        <is>
          <t>Price_BOM_L_Baseplates_161</t>
        </is>
      </c>
      <c r="C167" s="2" t="inlineStr">
        <is>
          <t>:80155-LF:</t>
        </is>
      </c>
      <c r="D167" s="4" t="inlineStr">
        <is>
          <t>:9P:9Q:</t>
        </is>
      </c>
      <c r="E167" s="2" t="inlineStr">
        <is>
          <t>BaseplateSteel</t>
        </is>
      </c>
      <c r="F167" s="2" t="inlineStr">
        <is>
          <t>Steel</t>
        </is>
      </c>
      <c r="G167" t="inlineStr">
        <is>
          <t>:447T:</t>
        </is>
      </c>
      <c r="H167" t="inlineStr">
        <is>
          <t>:No Drip Pan:Standard Drip Pan:Extended Drip Pan:</t>
        </is>
      </c>
      <c r="I167" t="n">
        <v>0</v>
      </c>
      <c r="J167" s="80" t="inlineStr">
        <is>
          <t>Falk_T10_Grid</t>
        </is>
      </c>
      <c r="K167" s="2" t="n">
        <v>96778182</v>
      </c>
      <c r="L167" t="inlineStr">
        <is>
          <t>STL BASE,LF,9P,447T,Falk</t>
        </is>
      </c>
      <c r="M167" t="inlineStr">
        <is>
          <t>A100889</t>
        </is>
      </c>
      <c r="N167" t="n">
        <v>380</v>
      </c>
      <c r="O167" t="n">
        <v>241</v>
      </c>
      <c r="P167" t="inlineStr">
        <is>
          <t>LT084</t>
        </is>
      </c>
      <c r="Q167" t="n">
        <v>56</v>
      </c>
      <c r="R167" s="4" t="n"/>
      <c r="S167" s="14" t="n"/>
    </row>
    <row r="168" hidden="1">
      <c r="A168" s="22" t="n"/>
      <c r="B168" t="inlineStr">
        <is>
          <t>Price_BOM_L_Baseplates_162</t>
        </is>
      </c>
      <c r="C168" s="2" t="inlineStr">
        <is>
          <t>:80155-LF:</t>
        </is>
      </c>
      <c r="D168" s="4" t="inlineStr">
        <is>
          <t>:9P:9Q:</t>
        </is>
      </c>
      <c r="E168" s="2" t="inlineStr">
        <is>
          <t>BaseplateSteel</t>
        </is>
      </c>
      <c r="F168" s="2" t="inlineStr">
        <is>
          <t>Steel</t>
        </is>
      </c>
      <c r="G168" t="inlineStr">
        <is>
          <t>:447T:</t>
        </is>
      </c>
      <c r="H168" t="inlineStr">
        <is>
          <t>:No Drip Pan:Standard Drip Pan:Extended Drip Pan:</t>
        </is>
      </c>
      <c r="J168" s="80" t="inlineStr">
        <is>
          <t>Woods_Spacer</t>
        </is>
      </c>
      <c r="K168" s="2" t="n">
        <v>96778183</v>
      </c>
      <c r="L168" t="inlineStr">
        <is>
          <t>STL BASE,LF,9P,447T,Woods Spcr</t>
        </is>
      </c>
      <c r="M168" t="inlineStr">
        <is>
          <t>A100891</t>
        </is>
      </c>
      <c r="N168" t="n">
        <v>380</v>
      </c>
      <c r="O168" t="n">
        <v>243</v>
      </c>
      <c r="P168" t="inlineStr">
        <is>
          <t>LT085</t>
        </is>
      </c>
      <c r="Q168" t="n">
        <v>70</v>
      </c>
      <c r="R168" s="4" t="n"/>
      <c r="S168" s="14" t="n"/>
    </row>
    <row r="169" hidden="1">
      <c r="A169" s="22" t="n"/>
      <c r="B169" t="inlineStr">
        <is>
          <t>Price_BOM_L_Baseplates_163</t>
        </is>
      </c>
      <c r="C169" s="2" t="inlineStr">
        <is>
          <t>:80155-LF:</t>
        </is>
      </c>
      <c r="D169" s="4" t="inlineStr">
        <is>
          <t>:9P:9Q:</t>
        </is>
      </c>
      <c r="E169" s="2" t="inlineStr">
        <is>
          <t>BaseplateSteel</t>
        </is>
      </c>
      <c r="F169" s="2" t="inlineStr">
        <is>
          <t>Steel</t>
        </is>
      </c>
      <c r="G169" t="inlineStr">
        <is>
          <t>:447T:</t>
        </is>
      </c>
      <c r="H169" t="inlineStr">
        <is>
          <t>:No Drip Pan:Standard Drip Pan:Extended Drip Pan:</t>
        </is>
      </c>
      <c r="J169" s="80" t="inlineStr">
        <is>
          <t>Falk_Spacer</t>
        </is>
      </c>
      <c r="K169" s="2" t="n">
        <v>96778184</v>
      </c>
      <c r="L169" t="inlineStr">
        <is>
          <t>STL BASE,LF,9P,447T,Falk Spcr</t>
        </is>
      </c>
      <c r="M169" t="inlineStr">
        <is>
          <t>A100892</t>
        </is>
      </c>
      <c r="N169" t="n">
        <v>380</v>
      </c>
      <c r="O169" t="n">
        <v>244</v>
      </c>
      <c r="P169" t="inlineStr">
        <is>
          <t>LT085</t>
        </is>
      </c>
      <c r="Q169" t="n">
        <v>70</v>
      </c>
      <c r="R169" s="4" t="n"/>
      <c r="S169" s="14" t="n"/>
    </row>
    <row r="170" hidden="1">
      <c r="A170" s="22" t="n"/>
      <c r="B170" t="inlineStr">
        <is>
          <t>Price_BOM_L_Baseplates_164</t>
        </is>
      </c>
      <c r="C170" s="2" t="inlineStr">
        <is>
          <t>:10153-LF:</t>
        </is>
      </c>
      <c r="D170" s="80" t="inlineStr">
        <is>
          <t>:93:</t>
        </is>
      </c>
      <c r="E170" s="2" t="inlineStr">
        <is>
          <t>BaseplateSteel</t>
        </is>
      </c>
      <c r="F170" s="2" t="inlineStr">
        <is>
          <t>Steel</t>
        </is>
      </c>
      <c r="G170" t="inlineStr">
        <is>
          <t>:364T:365T:</t>
        </is>
      </c>
      <c r="H170" t="inlineStr">
        <is>
          <t>:No Drip Pan:Standard Drip Pan:Extended Drip Pan:</t>
        </is>
      </c>
      <c r="I170" t="n">
        <v>0</v>
      </c>
      <c r="J170" s="80" t="inlineStr">
        <is>
          <t>Woods_Sureflex</t>
        </is>
      </c>
      <c r="K170" s="2" t="n">
        <v>96778205</v>
      </c>
      <c r="L170" t="inlineStr">
        <is>
          <t>STL BASE,LF,93 1015,364T/365T,Woods</t>
        </is>
      </c>
      <c r="M170" t="inlineStr">
        <is>
          <t>A100894</t>
        </is>
      </c>
      <c r="N170" t="n">
        <v>350</v>
      </c>
      <c r="O170" t="n">
        <v>246</v>
      </c>
      <c r="P170" t="inlineStr">
        <is>
          <t>LT084</t>
        </is>
      </c>
      <c r="Q170" t="n">
        <v>56</v>
      </c>
      <c r="R170" s="4" t="n"/>
      <c r="S170" s="14" t="n"/>
    </row>
    <row r="171" hidden="1">
      <c r="A171" s="22" t="n"/>
      <c r="B171" t="inlineStr">
        <is>
          <t>Price_BOM_L_Baseplates_165</t>
        </is>
      </c>
      <c r="C171" s="2" t="inlineStr">
        <is>
          <t>:10153-LF:</t>
        </is>
      </c>
      <c r="D171" s="80" t="inlineStr">
        <is>
          <t>:93:</t>
        </is>
      </c>
      <c r="E171" s="2" t="inlineStr">
        <is>
          <t>BaseplateSteel</t>
        </is>
      </c>
      <c r="F171" s="2" t="inlineStr">
        <is>
          <t>Steel</t>
        </is>
      </c>
      <c r="G171" t="inlineStr">
        <is>
          <t>:364T:365T:</t>
        </is>
      </c>
      <c r="H171" t="inlineStr">
        <is>
          <t>:No Drip Pan:Standard Drip Pan:Extended Drip Pan:</t>
        </is>
      </c>
      <c r="I171" t="n">
        <v>0</v>
      </c>
      <c r="J171" s="80" t="inlineStr">
        <is>
          <t>Falk_T10_Grid</t>
        </is>
      </c>
      <c r="K171" s="2" t="n">
        <v>96778206</v>
      </c>
      <c r="L171" t="inlineStr">
        <is>
          <t>STL BASE,LF,93 1015,364T/365T,Falk</t>
        </is>
      </c>
      <c r="M171" t="inlineStr">
        <is>
          <t>A100895</t>
        </is>
      </c>
      <c r="N171" t="n">
        <v>350</v>
      </c>
      <c r="O171" t="n">
        <v>247</v>
      </c>
      <c r="P171" t="inlineStr">
        <is>
          <t>LT084</t>
        </is>
      </c>
      <c r="Q171" t="n">
        <v>56</v>
      </c>
      <c r="R171" s="4" t="n"/>
      <c r="S171" s="14" t="n"/>
    </row>
    <row r="172" hidden="1">
      <c r="A172" s="22" t="n"/>
      <c r="B172" t="inlineStr">
        <is>
          <t>Price_BOM_L_Baseplates_166</t>
        </is>
      </c>
      <c r="C172" s="2" t="inlineStr">
        <is>
          <t>:10153-LF:</t>
        </is>
      </c>
      <c r="D172" s="80" t="inlineStr">
        <is>
          <t>:93:</t>
        </is>
      </c>
      <c r="E172" s="2" t="inlineStr">
        <is>
          <t>BaseplateSteel</t>
        </is>
      </c>
      <c r="F172" s="2" t="inlineStr">
        <is>
          <t>Steel</t>
        </is>
      </c>
      <c r="G172" t="inlineStr">
        <is>
          <t>:364T:365T:</t>
        </is>
      </c>
      <c r="H172" t="inlineStr">
        <is>
          <t>:No Drip Pan:Standard Drip Pan:Extended Drip Pan:</t>
        </is>
      </c>
      <c r="J172" s="80" t="inlineStr">
        <is>
          <t>Woods_Spacer</t>
        </is>
      </c>
      <c r="K172" s="2" t="n">
        <v>96778207</v>
      </c>
      <c r="L172" t="inlineStr">
        <is>
          <t>STL BASE,LF,93 1015,364T/365T,Woods Spcr</t>
        </is>
      </c>
      <c r="M172" t="inlineStr">
        <is>
          <t>A100897</t>
        </is>
      </c>
      <c r="N172" t="n">
        <v>350</v>
      </c>
      <c r="O172" t="n">
        <v>249</v>
      </c>
      <c r="P172" t="inlineStr">
        <is>
          <t>LT084</t>
        </is>
      </c>
      <c r="Q172" t="n">
        <v>56</v>
      </c>
      <c r="R172" s="4" t="n"/>
      <c r="S172" s="14" t="n"/>
    </row>
    <row r="173" hidden="1">
      <c r="A173" s="22" t="n"/>
      <c r="B173" t="inlineStr">
        <is>
          <t>Price_BOM_L_Baseplates_167</t>
        </is>
      </c>
      <c r="C173" s="2" t="inlineStr">
        <is>
          <t>:10153-LF:</t>
        </is>
      </c>
      <c r="D173" s="80" t="inlineStr">
        <is>
          <t>:93:</t>
        </is>
      </c>
      <c r="E173" s="2" t="inlineStr">
        <is>
          <t>BaseplateSteel</t>
        </is>
      </c>
      <c r="F173" s="2" t="inlineStr">
        <is>
          <t>Steel</t>
        </is>
      </c>
      <c r="G173" t="inlineStr">
        <is>
          <t>:364T:365T:</t>
        </is>
      </c>
      <c r="H173" t="inlineStr">
        <is>
          <t>:No Drip Pan:Standard Drip Pan:Extended Drip Pan:</t>
        </is>
      </c>
      <c r="J173" s="80" t="inlineStr">
        <is>
          <t>Falk_Spacer</t>
        </is>
      </c>
      <c r="K173" s="2" t="n">
        <v>96778208</v>
      </c>
      <c r="L173" t="inlineStr">
        <is>
          <t>STL BASE,LF,93 1015,364T/365T,Falk Spcr</t>
        </is>
      </c>
      <c r="M173" t="inlineStr">
        <is>
          <t>A100898</t>
        </is>
      </c>
      <c r="N173" t="n">
        <v>350</v>
      </c>
      <c r="O173" t="n">
        <v>250</v>
      </c>
      <c r="P173" t="inlineStr">
        <is>
          <t>LT084</t>
        </is>
      </c>
      <c r="Q173" t="n">
        <v>56</v>
      </c>
      <c r="R173" s="4" t="n"/>
      <c r="S173" s="14" t="n"/>
    </row>
    <row r="174" hidden="1">
      <c r="A174" s="22" t="n"/>
      <c r="B174" t="inlineStr">
        <is>
          <t>Price_BOM_L_Baseplates_168</t>
        </is>
      </c>
      <c r="C174" s="2" t="inlineStr">
        <is>
          <t>:10153-LF:</t>
        </is>
      </c>
      <c r="D174" s="80" t="inlineStr">
        <is>
          <t>:93:</t>
        </is>
      </c>
      <c r="E174" s="2" t="inlineStr">
        <is>
          <t>BaseplateSteel</t>
        </is>
      </c>
      <c r="F174" s="2" t="inlineStr">
        <is>
          <t>Steel</t>
        </is>
      </c>
      <c r="G174" t="inlineStr">
        <is>
          <t>:404T:405T:</t>
        </is>
      </c>
      <c r="H174" t="inlineStr">
        <is>
          <t>:No Drip Pan:Standard Drip Pan:Extended Drip Pan:</t>
        </is>
      </c>
      <c r="I174" t="n">
        <v>0</v>
      </c>
      <c r="J174" s="80" t="inlineStr">
        <is>
          <t>Woods_Sureflex</t>
        </is>
      </c>
      <c r="K174" s="2" t="n">
        <v>96778209</v>
      </c>
      <c r="L174" t="inlineStr">
        <is>
          <t>STL BASE,LF,93 1015,404T/405T,Woods</t>
        </is>
      </c>
      <c r="M174" t="inlineStr">
        <is>
          <t>A100900</t>
        </is>
      </c>
      <c r="N174" t="n">
        <v>380</v>
      </c>
      <c r="O174" t="n">
        <v>252</v>
      </c>
      <c r="P174" t="inlineStr">
        <is>
          <t>LT084</t>
        </is>
      </c>
      <c r="Q174" t="n">
        <v>56</v>
      </c>
      <c r="R174" s="4" t="n"/>
      <c r="S174" s="14" t="n"/>
    </row>
    <row r="175" hidden="1">
      <c r="A175" s="22" t="n"/>
      <c r="B175" t="inlineStr">
        <is>
          <t>Price_BOM_L_Baseplates_169</t>
        </is>
      </c>
      <c r="C175" s="2" t="inlineStr">
        <is>
          <t>:10153-LF:</t>
        </is>
      </c>
      <c r="D175" s="80" t="inlineStr">
        <is>
          <t>:93:</t>
        </is>
      </c>
      <c r="E175" s="2" t="inlineStr">
        <is>
          <t>BaseplateSteel</t>
        </is>
      </c>
      <c r="F175" s="2" t="inlineStr">
        <is>
          <t>Steel</t>
        </is>
      </c>
      <c r="G175" t="inlineStr">
        <is>
          <t>:404T:405T:</t>
        </is>
      </c>
      <c r="H175" t="inlineStr">
        <is>
          <t>:No Drip Pan:Standard Drip Pan:Extended Drip Pan:</t>
        </is>
      </c>
      <c r="I175" t="n">
        <v>0</v>
      </c>
      <c r="J175" s="80" t="inlineStr">
        <is>
          <t>Falk_T10_Grid</t>
        </is>
      </c>
      <c r="K175" s="2" t="n">
        <v>96778210</v>
      </c>
      <c r="L175" t="inlineStr">
        <is>
          <t>STL BASE,LF,93 1015,404T/405T,Falk</t>
        </is>
      </c>
      <c r="M175" t="inlineStr">
        <is>
          <t>A100901</t>
        </is>
      </c>
      <c r="N175" t="n">
        <v>380</v>
      </c>
      <c r="O175" t="n">
        <v>253</v>
      </c>
      <c r="P175" t="inlineStr">
        <is>
          <t>LT084</t>
        </is>
      </c>
      <c r="Q175" t="n">
        <v>56</v>
      </c>
      <c r="R175" s="4" t="n"/>
      <c r="S175" s="14" t="n"/>
    </row>
    <row r="176" hidden="1">
      <c r="A176" s="22" t="n"/>
      <c r="B176" t="inlineStr">
        <is>
          <t>Price_BOM_L_Baseplates_170</t>
        </is>
      </c>
      <c r="C176" s="2" t="inlineStr">
        <is>
          <t>:10153-LF:</t>
        </is>
      </c>
      <c r="D176" s="80" t="inlineStr">
        <is>
          <t>:93:</t>
        </is>
      </c>
      <c r="E176" s="2" t="inlineStr">
        <is>
          <t>BaseplateSteel</t>
        </is>
      </c>
      <c r="F176" s="2" t="inlineStr">
        <is>
          <t>Steel</t>
        </is>
      </c>
      <c r="G176" t="inlineStr">
        <is>
          <t>:404T:405T:</t>
        </is>
      </c>
      <c r="H176" t="inlineStr">
        <is>
          <t>:No Drip Pan:Standard Drip Pan:Extended Drip Pan:</t>
        </is>
      </c>
      <c r="J176" s="80" t="inlineStr">
        <is>
          <t>Woods_Spacer</t>
        </is>
      </c>
      <c r="K176" s="2" t="n">
        <v>96778211</v>
      </c>
      <c r="L176" t="inlineStr">
        <is>
          <t>STL BASE,LF,93 1015,404T/405T,Woods Spcr</t>
        </is>
      </c>
      <c r="M176" t="inlineStr">
        <is>
          <t>A100903</t>
        </is>
      </c>
      <c r="N176" t="n">
        <v>380</v>
      </c>
      <c r="O176" t="n">
        <v>255</v>
      </c>
      <c r="P176" t="inlineStr">
        <is>
          <t>LT084</t>
        </is>
      </c>
      <c r="Q176" t="n">
        <v>56</v>
      </c>
      <c r="R176" s="4" t="n"/>
      <c r="S176" s="14" t="n"/>
    </row>
    <row r="177" hidden="1">
      <c r="A177" s="22" t="n"/>
      <c r="B177" t="inlineStr">
        <is>
          <t>Price_BOM_L_Baseplates_171</t>
        </is>
      </c>
      <c r="C177" s="2" t="inlineStr">
        <is>
          <t>:10153-LF:</t>
        </is>
      </c>
      <c r="D177" s="80" t="inlineStr">
        <is>
          <t>:93:</t>
        </is>
      </c>
      <c r="E177" s="2" t="inlineStr">
        <is>
          <t>BaseplateSteel</t>
        </is>
      </c>
      <c r="F177" s="2" t="inlineStr">
        <is>
          <t>Steel</t>
        </is>
      </c>
      <c r="G177" t="inlineStr">
        <is>
          <t>:404T:405T:</t>
        </is>
      </c>
      <c r="H177" t="inlineStr">
        <is>
          <t>:No Drip Pan:Standard Drip Pan:Extended Drip Pan:</t>
        </is>
      </c>
      <c r="J177" s="80" t="inlineStr">
        <is>
          <t>Falk_Spacer</t>
        </is>
      </c>
      <c r="K177" s="2" t="n">
        <v>96778212</v>
      </c>
      <c r="L177" t="inlineStr">
        <is>
          <t>STL BASE,LF,93 1015,404T/405T,Falk Spcr</t>
        </is>
      </c>
      <c r="M177" t="inlineStr">
        <is>
          <t>A100904</t>
        </is>
      </c>
      <c r="N177" t="n">
        <v>380</v>
      </c>
      <c r="O177" t="n">
        <v>256</v>
      </c>
      <c r="P177" t="inlineStr">
        <is>
          <t>LT084</t>
        </is>
      </c>
      <c r="Q177" t="n">
        <v>56</v>
      </c>
      <c r="R177" s="4" t="n"/>
      <c r="S177" s="14" t="n"/>
    </row>
    <row r="178" hidden="1">
      <c r="A178" s="22" t="n"/>
      <c r="B178" t="inlineStr">
        <is>
          <t>Price_BOM_L_Baseplates_172</t>
        </is>
      </c>
      <c r="C178" s="2" t="inlineStr">
        <is>
          <t>:10153-LF:</t>
        </is>
      </c>
      <c r="D178" s="80" t="inlineStr">
        <is>
          <t>:93:</t>
        </is>
      </c>
      <c r="E178" s="2" t="inlineStr">
        <is>
          <t>BaseplateSteel</t>
        </is>
      </c>
      <c r="F178" s="2" t="inlineStr">
        <is>
          <t>Steel</t>
        </is>
      </c>
      <c r="G178" t="inlineStr">
        <is>
          <t>:444T:445T:</t>
        </is>
      </c>
      <c r="H178" t="inlineStr">
        <is>
          <t>:No Drip Pan:Standard Drip Pan:Extended Drip Pan:</t>
        </is>
      </c>
      <c r="I178" t="n">
        <v>0</v>
      </c>
      <c r="J178" s="80" t="inlineStr">
        <is>
          <t>Woods_Sureflex</t>
        </is>
      </c>
      <c r="K178" s="2" t="n">
        <v>96778213</v>
      </c>
      <c r="L178" t="inlineStr">
        <is>
          <t>STL BASE,LF,93 1015,444T/445T,Woods</t>
        </is>
      </c>
      <c r="M178" t="inlineStr">
        <is>
          <t>A100906</t>
        </is>
      </c>
      <c r="N178" t="n">
        <v>430</v>
      </c>
      <c r="O178" t="n">
        <v>258</v>
      </c>
      <c r="P178" t="inlineStr">
        <is>
          <t>LT084</t>
        </is>
      </c>
      <c r="Q178" t="n">
        <v>56</v>
      </c>
      <c r="R178" s="4" t="n"/>
      <c r="S178" s="14" t="n"/>
    </row>
    <row r="179" hidden="1">
      <c r="A179" s="22" t="n"/>
      <c r="B179" t="inlineStr">
        <is>
          <t>Price_BOM_L_Baseplates_173</t>
        </is>
      </c>
      <c r="C179" s="2" t="inlineStr">
        <is>
          <t>:10153-LF:</t>
        </is>
      </c>
      <c r="D179" s="80" t="inlineStr">
        <is>
          <t>:93:</t>
        </is>
      </c>
      <c r="E179" s="2" t="inlineStr">
        <is>
          <t>BaseplateSteel</t>
        </is>
      </c>
      <c r="F179" s="2" t="inlineStr">
        <is>
          <t>Steel</t>
        </is>
      </c>
      <c r="G179" t="inlineStr">
        <is>
          <t>:444T:445T:</t>
        </is>
      </c>
      <c r="H179" t="inlineStr">
        <is>
          <t>:No Drip Pan:Standard Drip Pan:Extended Drip Pan:</t>
        </is>
      </c>
      <c r="I179" t="n">
        <v>0</v>
      </c>
      <c r="J179" s="80" t="inlineStr">
        <is>
          <t>Falk_T10_Grid</t>
        </is>
      </c>
      <c r="K179" s="2" t="n">
        <v>96778214</v>
      </c>
      <c r="L179" t="inlineStr">
        <is>
          <t>STL BASE,LF,93 1015,444T/445T,Falk</t>
        </is>
      </c>
      <c r="M179" t="inlineStr">
        <is>
          <t>A100907</t>
        </is>
      </c>
      <c r="N179" t="n">
        <v>430</v>
      </c>
      <c r="O179" t="n">
        <v>259</v>
      </c>
      <c r="P179" t="inlineStr">
        <is>
          <t>LT084</t>
        </is>
      </c>
      <c r="Q179" t="n">
        <v>56</v>
      </c>
      <c r="R179" s="4" t="n"/>
      <c r="S179" s="14" t="n"/>
    </row>
    <row r="180" hidden="1">
      <c r="A180" s="22" t="n"/>
      <c r="B180" t="inlineStr">
        <is>
          <t>Price_BOM_L_Baseplates_174</t>
        </is>
      </c>
      <c r="C180" s="2" t="inlineStr">
        <is>
          <t>:10153-LF:</t>
        </is>
      </c>
      <c r="D180" s="80" t="inlineStr">
        <is>
          <t>:93:</t>
        </is>
      </c>
      <c r="E180" s="2" t="inlineStr">
        <is>
          <t>BaseplateSteel</t>
        </is>
      </c>
      <c r="F180" s="2" t="inlineStr">
        <is>
          <t>Steel</t>
        </is>
      </c>
      <c r="G180" t="inlineStr">
        <is>
          <t>:444T:445T:</t>
        </is>
      </c>
      <c r="H180" t="inlineStr">
        <is>
          <t>:No Drip Pan:Standard Drip Pan:Extended Drip Pan:</t>
        </is>
      </c>
      <c r="J180" s="80" t="inlineStr">
        <is>
          <t>Woods_Spacer</t>
        </is>
      </c>
      <c r="K180" s="2" t="n">
        <v>96778215</v>
      </c>
      <c r="L180" t="inlineStr">
        <is>
          <t>STL BASE,LF,93 1015,444T/445T,Woods Spcr</t>
        </is>
      </c>
      <c r="M180" t="inlineStr">
        <is>
          <t>A100909</t>
        </is>
      </c>
      <c r="N180" t="n">
        <v>430</v>
      </c>
      <c r="O180" t="n">
        <v>261</v>
      </c>
      <c r="P180" t="inlineStr">
        <is>
          <t>LT084</t>
        </is>
      </c>
      <c r="Q180" t="n">
        <v>56</v>
      </c>
      <c r="R180" s="4" t="n"/>
      <c r="S180" s="14" t="n"/>
    </row>
    <row r="181" hidden="1">
      <c r="A181" s="22" t="n"/>
      <c r="B181" t="inlineStr">
        <is>
          <t>Price_BOM_L_Baseplates_175</t>
        </is>
      </c>
      <c r="C181" s="2" t="inlineStr">
        <is>
          <t>:10153-LF:</t>
        </is>
      </c>
      <c r="D181" s="80" t="inlineStr">
        <is>
          <t>:93:</t>
        </is>
      </c>
      <c r="E181" s="2" t="inlineStr">
        <is>
          <t>BaseplateSteel</t>
        </is>
      </c>
      <c r="F181" s="2" t="inlineStr">
        <is>
          <t>Steel</t>
        </is>
      </c>
      <c r="G181" t="inlineStr">
        <is>
          <t>:444T:445T:</t>
        </is>
      </c>
      <c r="H181" t="inlineStr">
        <is>
          <t>:No Drip Pan:Standard Drip Pan:Extended Drip Pan:</t>
        </is>
      </c>
      <c r="J181" s="80" t="inlineStr">
        <is>
          <t>Falk_Spacer</t>
        </is>
      </c>
      <c r="K181" s="2" t="n">
        <v>96778216</v>
      </c>
      <c r="L181" t="inlineStr">
        <is>
          <t>STL BASE,LF,93 1015,444T/445T,Falk Spcr</t>
        </is>
      </c>
      <c r="M181" t="inlineStr">
        <is>
          <t>A100910</t>
        </is>
      </c>
      <c r="N181" t="n">
        <v>430</v>
      </c>
      <c r="O181" t="n">
        <v>262</v>
      </c>
      <c r="P181" t="inlineStr">
        <is>
          <t>LT084</t>
        </is>
      </c>
      <c r="Q181" t="n">
        <v>56</v>
      </c>
      <c r="R181" s="4" t="n"/>
      <c r="S181" s="14" t="n"/>
    </row>
    <row r="182" hidden="1">
      <c r="A182" s="22" t="n"/>
      <c r="B182" t="inlineStr">
        <is>
          <t>Price_BOM_L_Baseplates_176</t>
        </is>
      </c>
      <c r="C182" s="2" t="inlineStr">
        <is>
          <t>:10153-LF:</t>
        </is>
      </c>
      <c r="D182" s="80" t="inlineStr">
        <is>
          <t>:93:</t>
        </is>
      </c>
      <c r="E182" s="2" t="inlineStr">
        <is>
          <t>BaseplateSteel</t>
        </is>
      </c>
      <c r="F182" s="2" t="inlineStr">
        <is>
          <t>Steel</t>
        </is>
      </c>
      <c r="G182" t="inlineStr">
        <is>
          <t>:444TS:445TS:</t>
        </is>
      </c>
      <c r="H182" t="inlineStr">
        <is>
          <t>:No Drip Pan:Standard Drip Pan:Extended Drip Pan:</t>
        </is>
      </c>
      <c r="I182" t="n">
        <v>0</v>
      </c>
      <c r="J182" s="80" t="inlineStr">
        <is>
          <t>Woods_Sureflex</t>
        </is>
      </c>
      <c r="K182" s="2" t="n">
        <v>96778217</v>
      </c>
      <c r="L182" t="inlineStr">
        <is>
          <t>STL BASE,LF,93 1015,444TS/445TS,Woods</t>
        </is>
      </c>
      <c r="M182" t="inlineStr">
        <is>
          <t>A100912</t>
        </is>
      </c>
      <c r="N182" t="n">
        <v>430</v>
      </c>
      <c r="O182" t="n">
        <v>264</v>
      </c>
      <c r="P182" t="inlineStr">
        <is>
          <t>LT084</t>
        </is>
      </c>
      <c r="Q182" t="n">
        <v>56</v>
      </c>
      <c r="R182" s="4" t="n"/>
      <c r="S182" s="14" t="n"/>
    </row>
    <row r="183" hidden="1">
      <c r="A183" s="22" t="n"/>
      <c r="B183" t="inlineStr">
        <is>
          <t>Price_BOM_L_Baseplates_177</t>
        </is>
      </c>
      <c r="C183" s="2" t="inlineStr">
        <is>
          <t>:10153-LF:</t>
        </is>
      </c>
      <c r="D183" s="80" t="inlineStr">
        <is>
          <t>:93:</t>
        </is>
      </c>
      <c r="E183" s="2" t="inlineStr">
        <is>
          <t>BaseplateSteel</t>
        </is>
      </c>
      <c r="F183" s="2" t="inlineStr">
        <is>
          <t>Steel</t>
        </is>
      </c>
      <c r="G183" t="inlineStr">
        <is>
          <t>:444TS:445TS:</t>
        </is>
      </c>
      <c r="H183" t="inlineStr">
        <is>
          <t>:No Drip Pan:Standard Drip Pan:Extended Drip Pan:</t>
        </is>
      </c>
      <c r="I183" t="n">
        <v>0</v>
      </c>
      <c r="J183" s="80" t="inlineStr">
        <is>
          <t>Falk_T10_Grid</t>
        </is>
      </c>
      <c r="K183" s="2" t="n">
        <v>96778218</v>
      </c>
      <c r="L183" t="inlineStr">
        <is>
          <t>STL BASE,LF,93 1015,444TS/445TS,Falk</t>
        </is>
      </c>
      <c r="M183" t="inlineStr">
        <is>
          <t>A100913</t>
        </is>
      </c>
      <c r="N183" t="n">
        <v>430</v>
      </c>
      <c r="O183" t="n">
        <v>265</v>
      </c>
      <c r="P183" t="inlineStr">
        <is>
          <t>LT084</t>
        </is>
      </c>
      <c r="Q183" t="n">
        <v>56</v>
      </c>
      <c r="R183" s="4" t="n"/>
      <c r="S183" s="14" t="n"/>
    </row>
    <row r="184" hidden="1">
      <c r="A184" s="22" t="n"/>
      <c r="B184" t="inlineStr">
        <is>
          <t>Price_BOM_L_Baseplates_178</t>
        </is>
      </c>
      <c r="C184" s="2" t="inlineStr">
        <is>
          <t>:10153-LF:</t>
        </is>
      </c>
      <c r="D184" s="80" t="inlineStr">
        <is>
          <t>:93:</t>
        </is>
      </c>
      <c r="E184" s="2" t="inlineStr">
        <is>
          <t>BaseplateSteel</t>
        </is>
      </c>
      <c r="F184" s="2" t="inlineStr">
        <is>
          <t>Steel</t>
        </is>
      </c>
      <c r="G184" t="inlineStr">
        <is>
          <t>:444TS:445TS:</t>
        </is>
      </c>
      <c r="H184" t="inlineStr">
        <is>
          <t>:No Drip Pan:Standard Drip Pan:Extended Drip Pan:</t>
        </is>
      </c>
      <c r="J184" s="80" t="inlineStr">
        <is>
          <t>Woods_Spacer</t>
        </is>
      </c>
      <c r="K184" s="2" t="n">
        <v>96778219</v>
      </c>
      <c r="L184" t="inlineStr">
        <is>
          <t>STL BASE,LF,93 1015,444TS/445TS,Woods Spcr</t>
        </is>
      </c>
      <c r="M184" t="inlineStr">
        <is>
          <t>A100915</t>
        </is>
      </c>
      <c r="N184" t="n">
        <v>430</v>
      </c>
      <c r="O184" t="n">
        <v>267</v>
      </c>
      <c r="P184" t="inlineStr">
        <is>
          <t>LT084</t>
        </is>
      </c>
      <c r="Q184" t="n">
        <v>56</v>
      </c>
      <c r="R184" s="4" t="n"/>
      <c r="S184" s="14" t="n"/>
    </row>
    <row r="185" hidden="1">
      <c r="A185" s="22" t="n"/>
      <c r="B185" t="inlineStr">
        <is>
          <t>Price_BOM_L_Baseplates_179</t>
        </is>
      </c>
      <c r="C185" s="2" t="inlineStr">
        <is>
          <t>:10153-LF:</t>
        </is>
      </c>
      <c r="D185" s="80" t="inlineStr">
        <is>
          <t>:93:</t>
        </is>
      </c>
      <c r="E185" s="2" t="inlineStr">
        <is>
          <t>BaseplateSteel</t>
        </is>
      </c>
      <c r="F185" s="2" t="inlineStr">
        <is>
          <t>Steel</t>
        </is>
      </c>
      <c r="G185" t="inlineStr">
        <is>
          <t>:444TS:445TS:</t>
        </is>
      </c>
      <c r="H185" t="inlineStr">
        <is>
          <t>:No Drip Pan:Standard Drip Pan:Extended Drip Pan:</t>
        </is>
      </c>
      <c r="J185" s="80" t="inlineStr">
        <is>
          <t>Falk_Spacer</t>
        </is>
      </c>
      <c r="K185" s="2" t="n">
        <v>96778220</v>
      </c>
      <c r="L185" t="inlineStr">
        <is>
          <t>STL BASE,LF,93 1015,444TS/445TS,Falk Spcr</t>
        </is>
      </c>
      <c r="M185" t="inlineStr">
        <is>
          <t>A100916</t>
        </is>
      </c>
      <c r="N185" t="n">
        <v>430</v>
      </c>
      <c r="O185" t="n">
        <v>268</v>
      </c>
      <c r="P185" t="inlineStr">
        <is>
          <t>LT084</t>
        </is>
      </c>
      <c r="Q185" t="n">
        <v>56</v>
      </c>
      <c r="R185" s="4" t="n"/>
      <c r="S185" s="14" t="n"/>
    </row>
    <row r="186" hidden="1">
      <c r="A186" s="22" t="n"/>
      <c r="B186" t="inlineStr">
        <is>
          <t>Price_BOM_L_Baseplates_180</t>
        </is>
      </c>
      <c r="C186" s="2" t="inlineStr">
        <is>
          <t>:10153-LF:</t>
        </is>
      </c>
      <c r="D186" s="80" t="inlineStr">
        <is>
          <t>:93:</t>
        </is>
      </c>
      <c r="E186" s="2" t="inlineStr">
        <is>
          <t>BaseplateSteel</t>
        </is>
      </c>
      <c r="F186" s="2" t="inlineStr">
        <is>
          <t>Steel</t>
        </is>
      </c>
      <c r="G186" t="inlineStr">
        <is>
          <t>:447T:</t>
        </is>
      </c>
      <c r="H186" t="inlineStr">
        <is>
          <t>:No Drip Pan:Standard Drip Pan:Extended Drip Pan:</t>
        </is>
      </c>
      <c r="I186" t="n">
        <v>0</v>
      </c>
      <c r="J186" s="80" t="inlineStr">
        <is>
          <t>Woods_Sureflex</t>
        </is>
      </c>
      <c r="K186" s="2" t="n">
        <v>96778221</v>
      </c>
      <c r="L186" t="inlineStr">
        <is>
          <t>STL BASE,LF,93 1015,447T,Woods</t>
        </is>
      </c>
      <c r="M186" t="inlineStr">
        <is>
          <t>A100918</t>
        </is>
      </c>
      <c r="N186" t="n">
        <v>520</v>
      </c>
      <c r="O186" t="n">
        <v>270</v>
      </c>
      <c r="P186" t="inlineStr">
        <is>
          <t>LT084</t>
        </is>
      </c>
      <c r="Q186" t="n">
        <v>56</v>
      </c>
      <c r="R186" s="4" t="n"/>
      <c r="S186" s="14" t="n"/>
    </row>
    <row r="187" hidden="1">
      <c r="A187" s="22" t="n"/>
      <c r="B187" t="inlineStr">
        <is>
          <t>Price_BOM_L_Baseplates_181</t>
        </is>
      </c>
      <c r="C187" s="2" t="inlineStr">
        <is>
          <t>:10153-LF:</t>
        </is>
      </c>
      <c r="D187" s="80" t="inlineStr">
        <is>
          <t>:93:</t>
        </is>
      </c>
      <c r="E187" s="2" t="inlineStr">
        <is>
          <t>BaseplateSteel</t>
        </is>
      </c>
      <c r="F187" s="2" t="inlineStr">
        <is>
          <t>Steel</t>
        </is>
      </c>
      <c r="G187" t="inlineStr">
        <is>
          <t>:447T:</t>
        </is>
      </c>
      <c r="H187" t="inlineStr">
        <is>
          <t>:No Drip Pan:Standard Drip Pan:Extended Drip Pan:</t>
        </is>
      </c>
      <c r="I187" t="n">
        <v>0</v>
      </c>
      <c r="J187" s="80" t="inlineStr">
        <is>
          <t>Falk_T10_Grid</t>
        </is>
      </c>
      <c r="K187" s="2" t="n">
        <v>96778222</v>
      </c>
      <c r="L187" t="inlineStr">
        <is>
          <t>STL BASE,LF,93 1015,447T,Falk</t>
        </is>
      </c>
      <c r="M187" t="inlineStr">
        <is>
          <t>A100919</t>
        </is>
      </c>
      <c r="N187" t="n">
        <v>520</v>
      </c>
      <c r="O187" t="n">
        <v>271</v>
      </c>
      <c r="P187" t="inlineStr">
        <is>
          <t>LT084</t>
        </is>
      </c>
      <c r="Q187" t="n">
        <v>56</v>
      </c>
      <c r="R187" s="4" t="n"/>
      <c r="S187" s="14" t="n"/>
    </row>
    <row r="188" hidden="1">
      <c r="A188" s="22" t="n"/>
      <c r="B188" t="inlineStr">
        <is>
          <t>Price_BOM_L_Baseplates_182</t>
        </is>
      </c>
      <c r="C188" s="2" t="inlineStr">
        <is>
          <t>:10153-LF:</t>
        </is>
      </c>
      <c r="D188" s="80" t="inlineStr">
        <is>
          <t>:93:</t>
        </is>
      </c>
      <c r="E188" s="2" t="inlineStr">
        <is>
          <t>BaseplateSteel</t>
        </is>
      </c>
      <c r="F188" s="2" t="inlineStr">
        <is>
          <t>Steel</t>
        </is>
      </c>
      <c r="G188" t="inlineStr">
        <is>
          <t>:447T:</t>
        </is>
      </c>
      <c r="H188" t="inlineStr">
        <is>
          <t>:No Drip Pan:Standard Drip Pan:Extended Drip Pan:</t>
        </is>
      </c>
      <c r="J188" s="80" t="inlineStr">
        <is>
          <t>Woods_Spacer</t>
        </is>
      </c>
      <c r="K188" s="2" t="n">
        <v>96778223</v>
      </c>
      <c r="L188" t="inlineStr">
        <is>
          <t>STL BASE,LF,93 1015,447T,Woods Spcr</t>
        </is>
      </c>
      <c r="M188" t="inlineStr">
        <is>
          <t>A100921</t>
        </is>
      </c>
      <c r="N188" t="n">
        <v>520</v>
      </c>
      <c r="O188" t="n">
        <v>273</v>
      </c>
      <c r="P188" t="inlineStr">
        <is>
          <t>LT084</t>
        </is>
      </c>
      <c r="Q188" t="n">
        <v>56</v>
      </c>
      <c r="R188" s="4" t="n"/>
      <c r="S188" s="14" t="n"/>
    </row>
    <row r="189" hidden="1">
      <c r="A189" s="22" t="n"/>
      <c r="B189" t="inlineStr">
        <is>
          <t>Price_BOM_L_Baseplates_183</t>
        </is>
      </c>
      <c r="C189" s="2" t="inlineStr">
        <is>
          <t>:10153-LF:</t>
        </is>
      </c>
      <c r="D189" s="80" t="inlineStr">
        <is>
          <t>:93:</t>
        </is>
      </c>
      <c r="E189" s="2" t="inlineStr">
        <is>
          <t>BaseplateSteel</t>
        </is>
      </c>
      <c r="F189" s="2" t="inlineStr">
        <is>
          <t>Steel</t>
        </is>
      </c>
      <c r="G189" t="inlineStr">
        <is>
          <t>:447T:</t>
        </is>
      </c>
      <c r="H189" t="inlineStr">
        <is>
          <t>:No Drip Pan:Standard Drip Pan:Extended Drip Pan:</t>
        </is>
      </c>
      <c r="J189" s="80" t="inlineStr">
        <is>
          <t>Falk_Spacer</t>
        </is>
      </c>
      <c r="K189" s="2" t="n">
        <v>96778224</v>
      </c>
      <c r="L189" t="inlineStr">
        <is>
          <t>STL BASE,LF,93 1015,447T,Falk Spcr</t>
        </is>
      </c>
      <c r="M189" t="inlineStr">
        <is>
          <t>A100922</t>
        </is>
      </c>
      <c r="N189" t="n">
        <v>520</v>
      </c>
      <c r="O189" t="n">
        <v>274</v>
      </c>
      <c r="P189" t="inlineStr">
        <is>
          <t>LT084</t>
        </is>
      </c>
      <c r="Q189" t="n">
        <v>56</v>
      </c>
      <c r="R189" s="4" t="n"/>
      <c r="S189" s="14" t="n"/>
    </row>
    <row r="190" hidden="1">
      <c r="A190" s="22" t="n"/>
      <c r="B190" t="inlineStr">
        <is>
          <t>Price_BOM_L_Baseplates_184</t>
        </is>
      </c>
      <c r="C190" t="inlineStr">
        <is>
          <t xml:space="preserve">:10707-LF:12709-LF:15705-LF:20709-LF:25707-LF:30707-LF: </t>
        </is>
      </c>
      <c r="D190" s="4" t="inlineStr">
        <is>
          <t>:3P:3N:3M:</t>
        </is>
      </c>
      <c r="E190" s="2" t="inlineStr">
        <is>
          <t>BaseplateSteel</t>
        </is>
      </c>
      <c r="F190" s="2" t="inlineStr">
        <is>
          <t>Steel</t>
        </is>
      </c>
      <c r="G190" t="inlineStr">
        <is>
          <t>:143T:145T:</t>
        </is>
      </c>
      <c r="H190" t="inlineStr">
        <is>
          <t>Extended Drip Pan</t>
        </is>
      </c>
      <c r="I190" t="n">
        <v>0</v>
      </c>
      <c r="J190" s="80" t="inlineStr">
        <is>
          <t>Woods_Sureflex</t>
        </is>
      </c>
      <c r="K190" s="2" t="inlineStr">
        <is>
          <t>RTF</t>
        </is>
      </c>
      <c r="M190" t="inlineStr">
        <is>
          <t>A100924</t>
        </is>
      </c>
      <c r="N190" t="n">
        <v>120</v>
      </c>
      <c r="O190" t="n">
        <v>276</v>
      </c>
      <c r="P190" t="inlineStr">
        <is>
          <t>LT084</t>
        </is>
      </c>
      <c r="Q190" t="n">
        <v>56</v>
      </c>
      <c r="R190" s="4" t="n"/>
      <c r="S190" s="14" t="n"/>
    </row>
    <row r="191" hidden="1">
      <c r="A191" s="22" t="n"/>
      <c r="B191" t="inlineStr">
        <is>
          <t>Price_BOM_L_Baseplates_185</t>
        </is>
      </c>
      <c r="C191" t="inlineStr">
        <is>
          <t xml:space="preserve">:10707-LF:12709-LF:15705-LF:20709-LF:25707-LF:30707-LF: </t>
        </is>
      </c>
      <c r="D191" s="4" t="inlineStr">
        <is>
          <t>:3P:3N:3M:</t>
        </is>
      </c>
      <c r="E191" s="2" t="inlineStr">
        <is>
          <t>BaseplateSteel</t>
        </is>
      </c>
      <c r="F191" s="2" t="inlineStr">
        <is>
          <t>Steel</t>
        </is>
      </c>
      <c r="G191" t="inlineStr">
        <is>
          <t>:143T:145T:</t>
        </is>
      </c>
      <c r="H191" t="inlineStr">
        <is>
          <t>Extended Drip Pan</t>
        </is>
      </c>
      <c r="I191" t="n">
        <v>0</v>
      </c>
      <c r="J191" s="80" t="inlineStr">
        <is>
          <t>Falk_T10_Grid</t>
        </is>
      </c>
      <c r="K191" s="2" t="inlineStr">
        <is>
          <t>RTF</t>
        </is>
      </c>
      <c r="M191" t="inlineStr">
        <is>
          <t>A100925</t>
        </is>
      </c>
      <c r="N191" t="n">
        <v>120</v>
      </c>
      <c r="O191" t="n">
        <v>277</v>
      </c>
      <c r="P191" t="inlineStr">
        <is>
          <t>LT084</t>
        </is>
      </c>
      <c r="Q191" t="n">
        <v>56</v>
      </c>
      <c r="R191" s="4" t="n"/>
      <c r="S191" s="14" t="n"/>
    </row>
    <row r="192" hidden="1">
      <c r="A192" s="22" t="n"/>
      <c r="B192" t="inlineStr">
        <is>
          <t>Price_BOM_L_Baseplates_186</t>
        </is>
      </c>
      <c r="C192" t="inlineStr">
        <is>
          <t xml:space="preserve">:10707-LF:12709-LF:15705-LF:20709-LF:25707-LF:30707-LF: </t>
        </is>
      </c>
      <c r="D192" s="4" t="inlineStr">
        <is>
          <t>:3P:3N:3M:</t>
        </is>
      </c>
      <c r="E192" s="2" t="inlineStr">
        <is>
          <t>BaseplateSteel</t>
        </is>
      </c>
      <c r="F192" s="2" t="inlineStr">
        <is>
          <t>Steel</t>
        </is>
      </c>
      <c r="G192" t="inlineStr">
        <is>
          <t>:143T:145T:</t>
        </is>
      </c>
      <c r="H192" t="inlineStr">
        <is>
          <t>Extended Drip Pan</t>
        </is>
      </c>
      <c r="J192" s="80" t="inlineStr">
        <is>
          <t>Woods_Spacer</t>
        </is>
      </c>
      <c r="K192" s="2" t="inlineStr">
        <is>
          <t>RTF</t>
        </is>
      </c>
      <c r="M192" t="inlineStr">
        <is>
          <t>A100927</t>
        </is>
      </c>
      <c r="N192" t="n">
        <v>120</v>
      </c>
      <c r="O192" t="n">
        <v>279</v>
      </c>
      <c r="P192" t="inlineStr">
        <is>
          <t>LT084</t>
        </is>
      </c>
      <c r="Q192" t="n">
        <v>56</v>
      </c>
      <c r="R192" s="4" t="n"/>
      <c r="S192" s="14" t="n"/>
    </row>
    <row r="193" hidden="1">
      <c r="A193" s="22" t="n"/>
      <c r="B193" t="inlineStr">
        <is>
          <t>Price_BOM_L_Baseplates_187</t>
        </is>
      </c>
      <c r="C193" t="inlineStr">
        <is>
          <t xml:space="preserve">:10707-LF:12709-LF:15705-LF:20709-LF:25707-LF:30707-LF: </t>
        </is>
      </c>
      <c r="D193" s="4" t="inlineStr">
        <is>
          <t>:3P:3N:3M:</t>
        </is>
      </c>
      <c r="E193" s="2" t="inlineStr">
        <is>
          <t>BaseplateSteel</t>
        </is>
      </c>
      <c r="F193" s="2" t="inlineStr">
        <is>
          <t>Steel</t>
        </is>
      </c>
      <c r="G193" t="inlineStr">
        <is>
          <t>:143T:145T:</t>
        </is>
      </c>
      <c r="H193" t="inlineStr">
        <is>
          <t>Extended Drip Pan</t>
        </is>
      </c>
      <c r="J193" s="80" t="inlineStr">
        <is>
          <t>Falk_Spacer</t>
        </is>
      </c>
      <c r="K193" s="2" t="inlineStr">
        <is>
          <t>RTF</t>
        </is>
      </c>
      <c r="M193" t="inlineStr">
        <is>
          <t>A100928</t>
        </is>
      </c>
      <c r="N193" t="n">
        <v>120</v>
      </c>
      <c r="O193" t="n">
        <v>280</v>
      </c>
      <c r="P193" t="inlineStr">
        <is>
          <t>LT084</t>
        </is>
      </c>
      <c r="Q193" t="n">
        <v>56</v>
      </c>
      <c r="R193" s="4" t="n"/>
      <c r="S193" s="14" t="n"/>
    </row>
    <row r="194" hidden="1">
      <c r="A194" s="22" t="n"/>
      <c r="B194" t="inlineStr">
        <is>
          <t>Price_BOM_L_Baseplates_188</t>
        </is>
      </c>
      <c r="C194" t="inlineStr">
        <is>
          <t xml:space="preserve">:10707-LF:12709-LF:15705-LF:20709-LF:25707-LF:30707-LF: </t>
        </is>
      </c>
      <c r="D194" s="4" t="inlineStr">
        <is>
          <t>:3P:3N:3M:</t>
        </is>
      </c>
      <c r="E194" s="2" t="inlineStr">
        <is>
          <t>BaseplateSteel</t>
        </is>
      </c>
      <c r="F194" s="2" t="inlineStr">
        <is>
          <t>Steel</t>
        </is>
      </c>
      <c r="G194" t="inlineStr">
        <is>
          <t>:182T:184T:</t>
        </is>
      </c>
      <c r="H194" t="inlineStr">
        <is>
          <t>Extended Drip Pan</t>
        </is>
      </c>
      <c r="I194" t="n">
        <v>0</v>
      </c>
      <c r="J194" s="80" t="inlineStr">
        <is>
          <t>Woods_Sureflex</t>
        </is>
      </c>
      <c r="K194" s="2" t="inlineStr">
        <is>
          <t>RTF</t>
        </is>
      </c>
      <c r="M194" t="inlineStr">
        <is>
          <t>A100930</t>
        </is>
      </c>
      <c r="N194" t="n">
        <v>120</v>
      </c>
      <c r="O194" t="n">
        <v>282</v>
      </c>
      <c r="P194" t="inlineStr">
        <is>
          <t>LT084</t>
        </is>
      </c>
      <c r="Q194" t="n">
        <v>56</v>
      </c>
      <c r="R194" s="4" t="n"/>
      <c r="S194" s="14" t="n"/>
    </row>
    <row r="195" hidden="1">
      <c r="A195" s="22" t="n"/>
      <c r="B195" t="inlineStr">
        <is>
          <t>Price_BOM_L_Baseplates_189</t>
        </is>
      </c>
      <c r="C195" t="inlineStr">
        <is>
          <t xml:space="preserve">:10707-LF:12709-LF:15705-LF:20709-LF:25707-LF:30707-LF: </t>
        </is>
      </c>
      <c r="D195" s="4" t="inlineStr">
        <is>
          <t>:3P:3N:3M:</t>
        </is>
      </c>
      <c r="E195" s="2" t="inlineStr">
        <is>
          <t>BaseplateSteel</t>
        </is>
      </c>
      <c r="F195" s="2" t="inlineStr">
        <is>
          <t>Steel</t>
        </is>
      </c>
      <c r="G195" t="inlineStr">
        <is>
          <t>:182T:184T:</t>
        </is>
      </c>
      <c r="H195" t="inlineStr">
        <is>
          <t>Extended Drip Pan</t>
        </is>
      </c>
      <c r="I195" t="n">
        <v>0</v>
      </c>
      <c r="J195" s="80" t="inlineStr">
        <is>
          <t>Falk_T10_Grid</t>
        </is>
      </c>
      <c r="K195" s="2" t="inlineStr">
        <is>
          <t>RTF</t>
        </is>
      </c>
      <c r="M195" t="inlineStr">
        <is>
          <t>A100931</t>
        </is>
      </c>
      <c r="N195" t="n">
        <v>120</v>
      </c>
      <c r="O195" t="n">
        <v>283</v>
      </c>
      <c r="P195" t="inlineStr">
        <is>
          <t>LT084</t>
        </is>
      </c>
      <c r="Q195" t="n">
        <v>56</v>
      </c>
      <c r="R195" s="4" t="n"/>
      <c r="S195" s="14" t="n"/>
    </row>
    <row r="196" hidden="1">
      <c r="A196" s="22" t="n"/>
      <c r="B196" t="inlineStr">
        <is>
          <t>Price_BOM_L_Baseplates_190</t>
        </is>
      </c>
      <c r="C196" t="inlineStr">
        <is>
          <t xml:space="preserve">:10707-LF:12709-LF:15705-LF:20709-LF:25707-LF:30707-LF: </t>
        </is>
      </c>
      <c r="D196" s="4" t="inlineStr">
        <is>
          <t>:3P:3N:3M:</t>
        </is>
      </c>
      <c r="E196" s="2" t="inlineStr">
        <is>
          <t>BaseplateSteel</t>
        </is>
      </c>
      <c r="F196" s="2" t="inlineStr">
        <is>
          <t>Steel</t>
        </is>
      </c>
      <c r="G196" t="inlineStr">
        <is>
          <t>:182T:184T:</t>
        </is>
      </c>
      <c r="H196" t="inlineStr">
        <is>
          <t>Extended Drip Pan</t>
        </is>
      </c>
      <c r="J196" s="80" t="inlineStr">
        <is>
          <t>Woods_Spacer</t>
        </is>
      </c>
      <c r="K196" s="2" t="inlineStr">
        <is>
          <t>RTF</t>
        </is>
      </c>
      <c r="M196" t="inlineStr">
        <is>
          <t>A100933</t>
        </is>
      </c>
      <c r="N196" t="n">
        <v>120</v>
      </c>
      <c r="O196" t="n">
        <v>285</v>
      </c>
      <c r="P196" t="inlineStr">
        <is>
          <t>LT084</t>
        </is>
      </c>
      <c r="Q196" t="n">
        <v>56</v>
      </c>
      <c r="R196" s="4" t="n"/>
      <c r="S196" s="14" t="n"/>
    </row>
    <row r="197" hidden="1">
      <c r="A197" s="22" t="n"/>
      <c r="B197" t="inlineStr">
        <is>
          <t>Price_BOM_L_Baseplates_191</t>
        </is>
      </c>
      <c r="C197" t="inlineStr">
        <is>
          <t xml:space="preserve">:10707-LF:12709-LF:15705-LF:20709-LF:25707-LF:30707-LF: </t>
        </is>
      </c>
      <c r="D197" s="4" t="inlineStr">
        <is>
          <t>:3P:3N:3M:</t>
        </is>
      </c>
      <c r="E197" s="2" t="inlineStr">
        <is>
          <t>BaseplateSteel</t>
        </is>
      </c>
      <c r="F197" s="2" t="inlineStr">
        <is>
          <t>Steel</t>
        </is>
      </c>
      <c r="G197" t="inlineStr">
        <is>
          <t>:182T:184T:</t>
        </is>
      </c>
      <c r="H197" t="inlineStr">
        <is>
          <t>Extended Drip Pan</t>
        </is>
      </c>
      <c r="J197" s="80" t="inlineStr">
        <is>
          <t>Falk_Spacer</t>
        </is>
      </c>
      <c r="K197" s="2" t="inlineStr">
        <is>
          <t>RTF</t>
        </is>
      </c>
      <c r="M197" t="inlineStr">
        <is>
          <t>A100934</t>
        </is>
      </c>
      <c r="N197" t="n">
        <v>120</v>
      </c>
      <c r="O197" t="n">
        <v>286</v>
      </c>
      <c r="P197" t="inlineStr">
        <is>
          <t>LT084</t>
        </is>
      </c>
      <c r="Q197" t="n">
        <v>56</v>
      </c>
      <c r="R197" s="4" t="n"/>
      <c r="S197" s="14" t="n"/>
    </row>
    <row r="198" hidden="1">
      <c r="A198" s="22" t="n"/>
      <c r="B198" t="inlineStr">
        <is>
          <t>Price_BOM_L_Baseplates_192</t>
        </is>
      </c>
      <c r="C198" t="inlineStr">
        <is>
          <t xml:space="preserve">:10707-LF:12709-LF:15705-LF:20709-LF:25707-LF:30707-LF: </t>
        </is>
      </c>
      <c r="D198" s="4" t="inlineStr">
        <is>
          <t>:3P:3N:3M:</t>
        </is>
      </c>
      <c r="E198" s="2" t="inlineStr">
        <is>
          <t>BaseplateSteel</t>
        </is>
      </c>
      <c r="F198" s="2" t="inlineStr">
        <is>
          <t>Steel</t>
        </is>
      </c>
      <c r="G198" t="inlineStr">
        <is>
          <t>:213T:215T:</t>
        </is>
      </c>
      <c r="H198" t="inlineStr">
        <is>
          <t>Extended Drip Pan</t>
        </is>
      </c>
      <c r="I198" t="n">
        <v>0</v>
      </c>
      <c r="J198" s="80" t="inlineStr">
        <is>
          <t>Woods_Sureflex</t>
        </is>
      </c>
      <c r="K198" s="2" t="inlineStr">
        <is>
          <t>RTF</t>
        </is>
      </c>
      <c r="M198" t="inlineStr">
        <is>
          <t>A100936</t>
        </is>
      </c>
      <c r="N198" t="n">
        <v>150</v>
      </c>
      <c r="O198" t="n">
        <v>288</v>
      </c>
      <c r="P198" t="inlineStr">
        <is>
          <t>LT084</t>
        </is>
      </c>
      <c r="Q198" t="n">
        <v>56</v>
      </c>
      <c r="R198" s="4" t="n"/>
      <c r="S198" s="14" t="n"/>
    </row>
    <row r="199" hidden="1">
      <c r="A199" s="22" t="n"/>
      <c r="B199" t="inlineStr">
        <is>
          <t>Price_BOM_L_Baseplates_193</t>
        </is>
      </c>
      <c r="C199" t="inlineStr">
        <is>
          <t xml:space="preserve">:10707-LF:12709-LF:15705-LF:20709-LF:25707-LF:30707-LF: </t>
        </is>
      </c>
      <c r="D199" s="4" t="inlineStr">
        <is>
          <t>:3P:3N:3M:</t>
        </is>
      </c>
      <c r="E199" s="2" t="inlineStr">
        <is>
          <t>BaseplateSteel</t>
        </is>
      </c>
      <c r="F199" s="2" t="inlineStr">
        <is>
          <t>Steel</t>
        </is>
      </c>
      <c r="G199" t="inlineStr">
        <is>
          <t>:213T:215T:</t>
        </is>
      </c>
      <c r="H199" t="inlineStr">
        <is>
          <t>Extended Drip Pan</t>
        </is>
      </c>
      <c r="I199" t="n">
        <v>0</v>
      </c>
      <c r="J199" s="80" t="inlineStr">
        <is>
          <t>Falk_T10_Grid</t>
        </is>
      </c>
      <c r="K199" s="2" t="inlineStr">
        <is>
          <t>RTF</t>
        </is>
      </c>
      <c r="M199" t="inlineStr">
        <is>
          <t>A100937</t>
        </is>
      </c>
      <c r="N199" t="n">
        <v>150</v>
      </c>
      <c r="O199" t="n">
        <v>289</v>
      </c>
      <c r="P199" t="inlineStr">
        <is>
          <t>LT084</t>
        </is>
      </c>
      <c r="Q199" t="n">
        <v>56</v>
      </c>
      <c r="R199" s="4" t="n"/>
      <c r="S199" s="14" t="n"/>
    </row>
    <row r="200" hidden="1">
      <c r="A200" s="22" t="n"/>
      <c r="B200" t="inlineStr">
        <is>
          <t>Price_BOM_L_Baseplates_194</t>
        </is>
      </c>
      <c r="C200" t="inlineStr">
        <is>
          <t xml:space="preserve">:10707-LF:12709-LF:15705-LF:20709-LF:25707-LF:30707-LF: </t>
        </is>
      </c>
      <c r="D200" s="4" t="inlineStr">
        <is>
          <t>:3P:3N:3M:</t>
        </is>
      </c>
      <c r="E200" s="2" t="inlineStr">
        <is>
          <t>BaseplateSteel</t>
        </is>
      </c>
      <c r="F200" s="2" t="inlineStr">
        <is>
          <t>Steel</t>
        </is>
      </c>
      <c r="G200" t="inlineStr">
        <is>
          <t>:213T:215T:</t>
        </is>
      </c>
      <c r="H200" t="inlineStr">
        <is>
          <t>Extended Drip Pan</t>
        </is>
      </c>
      <c r="J200" s="80" t="inlineStr">
        <is>
          <t>Woods_Spacer</t>
        </is>
      </c>
      <c r="K200" s="2" t="inlineStr">
        <is>
          <t>RTF</t>
        </is>
      </c>
      <c r="M200" t="inlineStr">
        <is>
          <t>A100939</t>
        </is>
      </c>
      <c r="N200" t="n">
        <v>150</v>
      </c>
      <c r="O200" t="n">
        <v>291</v>
      </c>
      <c r="P200" t="inlineStr">
        <is>
          <t>LT084</t>
        </is>
      </c>
      <c r="Q200" t="n">
        <v>56</v>
      </c>
      <c r="R200" s="4" t="n"/>
      <c r="S200" s="14" t="n"/>
    </row>
    <row r="201" hidden="1">
      <c r="A201" s="22" t="n"/>
      <c r="B201" t="inlineStr">
        <is>
          <t>Price_BOM_L_Baseplates_195</t>
        </is>
      </c>
      <c r="C201" t="inlineStr">
        <is>
          <t xml:space="preserve">:10707-LF:12709-LF:15705-LF:20709-LF:25707-LF:30707-LF: </t>
        </is>
      </c>
      <c r="D201" s="4" t="inlineStr">
        <is>
          <t>:3P:3N:3M:</t>
        </is>
      </c>
      <c r="E201" s="2" t="inlineStr">
        <is>
          <t>BaseplateSteel</t>
        </is>
      </c>
      <c r="F201" s="2" t="inlineStr">
        <is>
          <t>Steel</t>
        </is>
      </c>
      <c r="G201" t="inlineStr">
        <is>
          <t>:213T:215T:</t>
        </is>
      </c>
      <c r="H201" t="inlineStr">
        <is>
          <t>Extended Drip Pan</t>
        </is>
      </c>
      <c r="J201" s="80" t="inlineStr">
        <is>
          <t>Falk_Spacer</t>
        </is>
      </c>
      <c r="K201" s="2" t="inlineStr">
        <is>
          <t>RTF</t>
        </is>
      </c>
      <c r="M201" t="inlineStr">
        <is>
          <t>A100940</t>
        </is>
      </c>
      <c r="N201" t="n">
        <v>150</v>
      </c>
      <c r="O201" t="n">
        <v>292</v>
      </c>
      <c r="P201" t="inlineStr">
        <is>
          <t>LT084</t>
        </is>
      </c>
      <c r="Q201" t="n">
        <v>56</v>
      </c>
      <c r="R201" s="4" t="n"/>
      <c r="S201" s="14" t="n"/>
    </row>
    <row r="202" hidden="1">
      <c r="A202" s="22" t="n"/>
      <c r="B202" t="inlineStr">
        <is>
          <t>Price_BOM_L_Baseplates_196</t>
        </is>
      </c>
      <c r="C202" t="inlineStr">
        <is>
          <t xml:space="preserve">:10707-LF:12709-LF:15705-LF:20709-LF:25707-LF:30707-LF: </t>
        </is>
      </c>
      <c r="D202" s="4" t="inlineStr">
        <is>
          <t>:3P:3N:3M:</t>
        </is>
      </c>
      <c r="E202" s="2" t="inlineStr">
        <is>
          <t>BaseplateSteel</t>
        </is>
      </c>
      <c r="F202" s="2" t="inlineStr">
        <is>
          <t>Steel</t>
        </is>
      </c>
      <c r="G202" t="inlineStr">
        <is>
          <t>:254T:256T:</t>
        </is>
      </c>
      <c r="H202" t="inlineStr">
        <is>
          <t>Extended Drip Pan</t>
        </is>
      </c>
      <c r="I202" t="n">
        <v>0</v>
      </c>
      <c r="J202" s="80" t="inlineStr">
        <is>
          <t>Woods_Sureflex</t>
        </is>
      </c>
      <c r="K202" s="2" t="inlineStr">
        <is>
          <t>RTF</t>
        </is>
      </c>
      <c r="M202" t="inlineStr">
        <is>
          <t>A100942</t>
        </is>
      </c>
      <c r="N202" t="n">
        <v>160</v>
      </c>
      <c r="O202" t="n">
        <v>294</v>
      </c>
      <c r="P202" t="inlineStr">
        <is>
          <t>LT084</t>
        </is>
      </c>
      <c r="Q202" t="n">
        <v>56</v>
      </c>
      <c r="R202" s="4" t="n"/>
      <c r="S202" s="14" t="n"/>
    </row>
    <row r="203" hidden="1">
      <c r="A203" s="22" t="n"/>
      <c r="B203" t="inlineStr">
        <is>
          <t>Price_BOM_L_Baseplates_197</t>
        </is>
      </c>
      <c r="C203" t="inlineStr">
        <is>
          <t xml:space="preserve">:10707-LF:12709-LF:15705-LF:20709-LF:25707-LF:30707-LF: </t>
        </is>
      </c>
      <c r="D203" s="4" t="inlineStr">
        <is>
          <t>:3P:3N:3M:</t>
        </is>
      </c>
      <c r="E203" s="2" t="inlineStr">
        <is>
          <t>BaseplateSteel</t>
        </is>
      </c>
      <c r="F203" s="2" t="inlineStr">
        <is>
          <t>Steel</t>
        </is>
      </c>
      <c r="G203" t="inlineStr">
        <is>
          <t>:254T:256T:</t>
        </is>
      </c>
      <c r="H203" t="inlineStr">
        <is>
          <t>Extended Drip Pan</t>
        </is>
      </c>
      <c r="I203" t="n">
        <v>0</v>
      </c>
      <c r="J203" s="80" t="inlineStr">
        <is>
          <t>Falk_T10_Grid</t>
        </is>
      </c>
      <c r="K203" s="2" t="inlineStr">
        <is>
          <t>RTF</t>
        </is>
      </c>
      <c r="M203" t="inlineStr">
        <is>
          <t>A100943</t>
        </is>
      </c>
      <c r="N203" t="n">
        <v>160</v>
      </c>
      <c r="O203" t="n">
        <v>295</v>
      </c>
      <c r="P203" t="inlineStr">
        <is>
          <t>LT084</t>
        </is>
      </c>
      <c r="Q203" t="n">
        <v>56</v>
      </c>
      <c r="R203" s="4" t="n"/>
      <c r="S203" s="14" t="n"/>
    </row>
    <row r="204" hidden="1">
      <c r="A204" s="22" t="n"/>
      <c r="B204" t="inlineStr">
        <is>
          <t>Price_BOM_L_Baseplates_198</t>
        </is>
      </c>
      <c r="C204" t="inlineStr">
        <is>
          <t xml:space="preserve">:10707-LF:12709-LF:15705-LF:20709-LF:25707-LF:30707-LF: </t>
        </is>
      </c>
      <c r="D204" s="4" t="inlineStr">
        <is>
          <t>:3P:3N:3M:</t>
        </is>
      </c>
      <c r="E204" s="2" t="inlineStr">
        <is>
          <t>BaseplateSteel</t>
        </is>
      </c>
      <c r="F204" s="2" t="inlineStr">
        <is>
          <t>Steel</t>
        </is>
      </c>
      <c r="G204" t="inlineStr">
        <is>
          <t>:254T:256T:</t>
        </is>
      </c>
      <c r="H204" t="inlineStr">
        <is>
          <t>Extended Drip Pan</t>
        </is>
      </c>
      <c r="J204" s="80" t="inlineStr">
        <is>
          <t>Woods_Spacer</t>
        </is>
      </c>
      <c r="K204" s="2" t="inlineStr">
        <is>
          <t>RTF</t>
        </is>
      </c>
      <c r="M204" t="inlineStr">
        <is>
          <t>A100945</t>
        </is>
      </c>
      <c r="N204" t="n">
        <v>160</v>
      </c>
      <c r="O204" t="n">
        <v>297</v>
      </c>
      <c r="P204" t="inlineStr">
        <is>
          <t>LT084</t>
        </is>
      </c>
      <c r="Q204" t="n">
        <v>56</v>
      </c>
      <c r="R204" s="4" t="n"/>
      <c r="S204" s="14" t="n"/>
    </row>
    <row r="205" hidden="1">
      <c r="A205" s="22" t="n"/>
      <c r="B205" t="inlineStr">
        <is>
          <t>Price_BOM_L_Baseplates_199</t>
        </is>
      </c>
      <c r="C205" t="inlineStr">
        <is>
          <t xml:space="preserve">:10707-LF:12709-LF:15705-LF:20709-LF:25707-LF:30707-LF: </t>
        </is>
      </c>
      <c r="D205" s="4" t="inlineStr">
        <is>
          <t>:3P:3N:3M:</t>
        </is>
      </c>
      <c r="E205" s="2" t="inlineStr">
        <is>
          <t>BaseplateSteel</t>
        </is>
      </c>
      <c r="F205" s="2" t="inlineStr">
        <is>
          <t>Steel</t>
        </is>
      </c>
      <c r="G205" t="inlineStr">
        <is>
          <t>:254T:256T:</t>
        </is>
      </c>
      <c r="H205" t="inlineStr">
        <is>
          <t>Extended Drip Pan</t>
        </is>
      </c>
      <c r="J205" s="80" t="inlineStr">
        <is>
          <t>Falk_Spacer</t>
        </is>
      </c>
      <c r="K205" s="2" t="inlineStr">
        <is>
          <t>RTF</t>
        </is>
      </c>
      <c r="M205" t="inlineStr">
        <is>
          <t>A100946</t>
        </is>
      </c>
      <c r="N205" t="n">
        <v>160</v>
      </c>
      <c r="O205" t="n">
        <v>298</v>
      </c>
      <c r="P205" t="inlineStr">
        <is>
          <t>LT084</t>
        </is>
      </c>
      <c r="Q205" t="n">
        <v>56</v>
      </c>
      <c r="R205" s="4" t="n"/>
      <c r="S205" s="14" t="n"/>
    </row>
    <row r="206" hidden="1">
      <c r="A206" s="22" t="n"/>
      <c r="B206" t="inlineStr">
        <is>
          <t>Price_BOM_L_Baseplates_200</t>
        </is>
      </c>
      <c r="C206" t="inlineStr">
        <is>
          <t xml:space="preserve">:15955-LF:15959-LF:20121-LF:20709-LF:20953-LF:25123-LF:25707-LF:25957-LF:30707-LF:30957-LF:40707-LF: </t>
        </is>
      </c>
      <c r="D206" s="4" t="inlineStr">
        <is>
          <t>:6P:6M:6N:</t>
        </is>
      </c>
      <c r="E206" s="2" t="inlineStr">
        <is>
          <t>BaseplateSteel</t>
        </is>
      </c>
      <c r="F206" s="2" t="inlineStr">
        <is>
          <t>Steel</t>
        </is>
      </c>
      <c r="G206" t="inlineStr">
        <is>
          <t>:213T:215T:</t>
        </is>
      </c>
      <c r="H206" t="inlineStr">
        <is>
          <t>Extended Drip Pan</t>
        </is>
      </c>
      <c r="I206" t="n">
        <v>0</v>
      </c>
      <c r="J206" s="80" t="inlineStr">
        <is>
          <t>Woods_Sureflex</t>
        </is>
      </c>
      <c r="K206" s="2" t="inlineStr">
        <is>
          <t>RTF</t>
        </is>
      </c>
      <c r="M206" t="inlineStr">
        <is>
          <t>A100948</t>
        </is>
      </c>
      <c r="N206" t="n">
        <v>150</v>
      </c>
      <c r="O206" t="n">
        <v>300</v>
      </c>
      <c r="P206" t="inlineStr">
        <is>
          <t>LT084</t>
        </is>
      </c>
      <c r="Q206" t="n">
        <v>56</v>
      </c>
      <c r="R206" s="4" t="n"/>
      <c r="S206" s="14" t="n"/>
    </row>
    <row r="207" hidden="1">
      <c r="A207" s="22" t="n"/>
      <c r="B207" t="inlineStr">
        <is>
          <t>Price_BOM_L_Baseplates_201</t>
        </is>
      </c>
      <c r="C207" t="inlineStr">
        <is>
          <t xml:space="preserve">:15955-LF:15959-LF:20121-LF:20709-LF:20953-LF:25123-LF:25707-LF:25957-LF:30707-LF:30957-LF:40707-LF: </t>
        </is>
      </c>
      <c r="D207" s="4" t="inlineStr">
        <is>
          <t>:6P:6M:6N:</t>
        </is>
      </c>
      <c r="E207" s="2" t="inlineStr">
        <is>
          <t>BaseplateSteel</t>
        </is>
      </c>
      <c r="F207" s="2" t="inlineStr">
        <is>
          <t>Steel</t>
        </is>
      </c>
      <c r="G207" t="inlineStr">
        <is>
          <t>:213T:215T:</t>
        </is>
      </c>
      <c r="H207" t="inlineStr">
        <is>
          <t>Extended Drip Pan</t>
        </is>
      </c>
      <c r="I207" t="n">
        <v>0</v>
      </c>
      <c r="J207" s="80" t="inlineStr">
        <is>
          <t>Falk_T10_Grid</t>
        </is>
      </c>
      <c r="K207" s="2" t="inlineStr">
        <is>
          <t>RTF</t>
        </is>
      </c>
      <c r="M207" t="inlineStr">
        <is>
          <t>A100949</t>
        </is>
      </c>
      <c r="N207" t="n">
        <v>150</v>
      </c>
      <c r="O207" t="n">
        <v>301</v>
      </c>
      <c r="P207" t="inlineStr">
        <is>
          <t>LT084</t>
        </is>
      </c>
      <c r="Q207" t="n">
        <v>56</v>
      </c>
      <c r="R207" s="4" t="n"/>
      <c r="S207" s="14" t="n"/>
    </row>
    <row r="208" hidden="1">
      <c r="A208" s="22" t="n"/>
      <c r="B208" t="inlineStr">
        <is>
          <t>Price_BOM_L_Baseplates_202</t>
        </is>
      </c>
      <c r="C208" t="inlineStr">
        <is>
          <t xml:space="preserve">:15955-LF:15959-LF:20121-LF:20709-LF:20953-LF:25123-LF:25707-LF:25957-LF:30707-LF:30957-LF:40707-LF: </t>
        </is>
      </c>
      <c r="D208" s="4" t="inlineStr">
        <is>
          <t>:6P:6M:6N:</t>
        </is>
      </c>
      <c r="E208" s="2" t="inlineStr">
        <is>
          <t>BaseplateSteel</t>
        </is>
      </c>
      <c r="F208" s="2" t="inlineStr">
        <is>
          <t>Steel</t>
        </is>
      </c>
      <c r="G208" t="inlineStr">
        <is>
          <t>:213T:215T:</t>
        </is>
      </c>
      <c r="H208" t="inlineStr">
        <is>
          <t>Extended Drip Pan</t>
        </is>
      </c>
      <c r="J208" s="80" t="inlineStr">
        <is>
          <t>Woods_Spacer</t>
        </is>
      </c>
      <c r="K208" s="2" t="inlineStr">
        <is>
          <t>RTF</t>
        </is>
      </c>
      <c r="M208" t="inlineStr">
        <is>
          <t>A100951</t>
        </is>
      </c>
      <c r="N208" t="n">
        <v>150</v>
      </c>
      <c r="O208" t="n">
        <v>303</v>
      </c>
      <c r="P208" t="inlineStr">
        <is>
          <t>LT084</t>
        </is>
      </c>
      <c r="Q208" t="n">
        <v>56</v>
      </c>
      <c r="R208" s="4" t="n"/>
      <c r="S208" s="14" t="n"/>
    </row>
    <row r="209" hidden="1">
      <c r="A209" s="22" t="n"/>
      <c r="B209" t="inlineStr">
        <is>
          <t>Price_BOM_L_Baseplates_203</t>
        </is>
      </c>
      <c r="C209" t="inlineStr">
        <is>
          <t xml:space="preserve">:15955-LF:15959-LF:20121-LF:20709-LF:20953-LF:25123-LF:25707-LF:25957-LF:30707-LF:30957-LF:40707-LF: </t>
        </is>
      </c>
      <c r="D209" s="4" t="inlineStr">
        <is>
          <t>:6P:6M:6N:</t>
        </is>
      </c>
      <c r="E209" s="2" t="inlineStr">
        <is>
          <t>BaseplateSteel</t>
        </is>
      </c>
      <c r="F209" s="2" t="inlineStr">
        <is>
          <t>Steel</t>
        </is>
      </c>
      <c r="G209" t="inlineStr">
        <is>
          <t>:213T:215T:</t>
        </is>
      </c>
      <c r="H209" t="inlineStr">
        <is>
          <t>Extended Drip Pan</t>
        </is>
      </c>
      <c r="J209" s="80" t="inlineStr">
        <is>
          <t>Falk_Spacer</t>
        </is>
      </c>
      <c r="K209" s="2" t="inlineStr">
        <is>
          <t>RTF</t>
        </is>
      </c>
      <c r="M209" t="inlineStr">
        <is>
          <t>A100952</t>
        </is>
      </c>
      <c r="N209" t="n">
        <v>150</v>
      </c>
      <c r="O209" t="n">
        <v>304</v>
      </c>
      <c r="P209" t="inlineStr">
        <is>
          <t>LT084</t>
        </is>
      </c>
      <c r="Q209" t="n">
        <v>56</v>
      </c>
      <c r="R209" s="4" t="n"/>
      <c r="S209" s="14" t="n"/>
    </row>
    <row r="210" hidden="1">
      <c r="A210" s="22" t="n"/>
      <c r="B210" t="inlineStr">
        <is>
          <t>Price_BOM_L_Baseplates_204</t>
        </is>
      </c>
      <c r="C210" t="inlineStr">
        <is>
          <t xml:space="preserve">:15955-LF:15959-LF:20121-LF:20709-LF:20953-LF:25123-LF:25707-LF:25957-LF:30707-LF:30957-LF:40707-LF: </t>
        </is>
      </c>
      <c r="D210" s="4" t="inlineStr">
        <is>
          <t>:6P:6M:6N:</t>
        </is>
      </c>
      <c r="E210" s="2" t="inlineStr">
        <is>
          <t>BaseplateSteel</t>
        </is>
      </c>
      <c r="F210" s="2" t="inlineStr">
        <is>
          <t>Steel</t>
        </is>
      </c>
      <c r="G210" t="inlineStr">
        <is>
          <t>:254T:256T:</t>
        </is>
      </c>
      <c r="H210" t="inlineStr">
        <is>
          <t>Extended Drip Pan</t>
        </is>
      </c>
      <c r="I210" t="n">
        <v>0</v>
      </c>
      <c r="J210" s="80" t="inlineStr">
        <is>
          <t>Woods_Sureflex</t>
        </is>
      </c>
      <c r="K210" s="2" t="inlineStr">
        <is>
          <t>RTF</t>
        </is>
      </c>
      <c r="M210" t="inlineStr">
        <is>
          <t>A100954</t>
        </is>
      </c>
      <c r="N210" t="n">
        <v>160</v>
      </c>
      <c r="O210" t="n">
        <v>306</v>
      </c>
      <c r="P210" t="inlineStr">
        <is>
          <t>LT084</t>
        </is>
      </c>
      <c r="Q210" t="n">
        <v>56</v>
      </c>
      <c r="R210" s="4" t="n"/>
      <c r="S210" s="14" t="n"/>
    </row>
    <row r="211" hidden="1">
      <c r="A211" s="22" t="n"/>
      <c r="B211" t="inlineStr">
        <is>
          <t>Price_BOM_L_Baseplates_205</t>
        </is>
      </c>
      <c r="C211" t="inlineStr">
        <is>
          <t xml:space="preserve">:15955-LF:15959-LF:20121-LF:20709-LF:20953-LF:25123-LF:25707-LF:25957-LF:30707-LF:30957-LF:40707-LF: </t>
        </is>
      </c>
      <c r="D211" s="4" t="inlineStr">
        <is>
          <t>:6P:6M:6N:</t>
        </is>
      </c>
      <c r="E211" s="2" t="inlineStr">
        <is>
          <t>BaseplateSteel</t>
        </is>
      </c>
      <c r="F211" s="2" t="inlineStr">
        <is>
          <t>Steel</t>
        </is>
      </c>
      <c r="G211" t="inlineStr">
        <is>
          <t>:254T:256T:</t>
        </is>
      </c>
      <c r="H211" t="inlineStr">
        <is>
          <t>Extended Drip Pan</t>
        </is>
      </c>
      <c r="I211" t="n">
        <v>0</v>
      </c>
      <c r="J211" s="80" t="inlineStr">
        <is>
          <t>Falk_T10_Grid</t>
        </is>
      </c>
      <c r="K211" s="2" t="inlineStr">
        <is>
          <t>RTF</t>
        </is>
      </c>
      <c r="M211" t="inlineStr">
        <is>
          <t>A100955</t>
        </is>
      </c>
      <c r="N211" t="n">
        <v>160</v>
      </c>
      <c r="O211" t="n">
        <v>307</v>
      </c>
      <c r="P211" t="inlineStr">
        <is>
          <t>LT084</t>
        </is>
      </c>
      <c r="Q211" t="n">
        <v>56</v>
      </c>
      <c r="R211" s="4" t="n"/>
      <c r="S211" s="14" t="n"/>
    </row>
    <row r="212" hidden="1">
      <c r="A212" s="22" t="n"/>
      <c r="B212" t="inlineStr">
        <is>
          <t>Price_BOM_L_Baseplates_206</t>
        </is>
      </c>
      <c r="C212" t="inlineStr">
        <is>
          <t xml:space="preserve">:15955-LF:15959-LF:20121-LF:20709-LF:20953-LF:25123-LF:25707-LF:25957-LF:30707-LF:30957-LF:40707-LF: </t>
        </is>
      </c>
      <c r="D212" s="4" t="inlineStr">
        <is>
          <t>:6P:6M:6N:</t>
        </is>
      </c>
      <c r="E212" s="2" t="inlineStr">
        <is>
          <t>BaseplateSteel</t>
        </is>
      </c>
      <c r="F212" s="2" t="inlineStr">
        <is>
          <t>Steel</t>
        </is>
      </c>
      <c r="G212" t="inlineStr">
        <is>
          <t>:254T:256T:</t>
        </is>
      </c>
      <c r="H212" t="inlineStr">
        <is>
          <t>Extended Drip Pan</t>
        </is>
      </c>
      <c r="J212" s="80" t="inlineStr">
        <is>
          <t>Woods_Spacer</t>
        </is>
      </c>
      <c r="K212" s="2" t="inlineStr">
        <is>
          <t>RTF</t>
        </is>
      </c>
      <c r="M212" t="inlineStr">
        <is>
          <t>A100957</t>
        </is>
      </c>
      <c r="N212" t="n">
        <v>160</v>
      </c>
      <c r="O212" t="n">
        <v>309</v>
      </c>
      <c r="P212" t="inlineStr">
        <is>
          <t>LT084</t>
        </is>
      </c>
      <c r="Q212" t="n">
        <v>56</v>
      </c>
      <c r="R212" s="4" t="n"/>
      <c r="S212" s="14" t="n"/>
    </row>
    <row r="213" hidden="1">
      <c r="A213" s="22" t="n"/>
      <c r="B213" t="inlineStr">
        <is>
          <t>Price_BOM_L_Baseplates_207</t>
        </is>
      </c>
      <c r="C213" t="inlineStr">
        <is>
          <t xml:space="preserve">:15955-LF:15959-LF:20121-LF:20709-LF:20953-LF:25123-LF:25707-LF:25957-LF:30707-LF:30957-LF:40707-LF: </t>
        </is>
      </c>
      <c r="D213" s="4" t="inlineStr">
        <is>
          <t>:6P:6M:6N:</t>
        </is>
      </c>
      <c r="E213" s="2" t="inlineStr">
        <is>
          <t>BaseplateSteel</t>
        </is>
      </c>
      <c r="F213" s="2" t="inlineStr">
        <is>
          <t>Steel</t>
        </is>
      </c>
      <c r="G213" t="inlineStr">
        <is>
          <t>:254T:256T:</t>
        </is>
      </c>
      <c r="H213" t="inlineStr">
        <is>
          <t>Extended Drip Pan</t>
        </is>
      </c>
      <c r="J213" s="80" t="inlineStr">
        <is>
          <t>Falk_Spacer</t>
        </is>
      </c>
      <c r="K213" s="2" t="inlineStr">
        <is>
          <t>RTF</t>
        </is>
      </c>
      <c r="M213" t="inlineStr">
        <is>
          <t>A100958</t>
        </is>
      </c>
      <c r="N213" t="n">
        <v>160</v>
      </c>
      <c r="O213" t="n">
        <v>310</v>
      </c>
      <c r="P213" t="inlineStr">
        <is>
          <t>LT084</t>
        </is>
      </c>
      <c r="Q213" t="n">
        <v>56</v>
      </c>
      <c r="R213" s="4" t="n"/>
      <c r="S213" s="14" t="n"/>
    </row>
    <row r="214" hidden="1">
      <c r="A214" s="22" t="n"/>
      <c r="B214" t="inlineStr">
        <is>
          <t>Price_BOM_L_Baseplates_208</t>
        </is>
      </c>
      <c r="C214" t="inlineStr">
        <is>
          <t xml:space="preserve">:15955-LF:15959-LF:20121-LF:20709-LF:20953-LF:25123-LF:25707-LF:25957-LF:30707-LF:30957-LF:40707-LF: </t>
        </is>
      </c>
      <c r="D214" s="4" t="inlineStr">
        <is>
          <t>:6P:6M:6N:</t>
        </is>
      </c>
      <c r="E214" s="2" t="inlineStr">
        <is>
          <t>BaseplateSteel</t>
        </is>
      </c>
      <c r="F214" s="2" t="inlineStr">
        <is>
          <t>Steel</t>
        </is>
      </c>
      <c r="G214" t="inlineStr">
        <is>
          <t>:324T:326T:</t>
        </is>
      </c>
      <c r="H214" t="inlineStr">
        <is>
          <t>Extended Drip Pan</t>
        </is>
      </c>
      <c r="I214" t="n">
        <v>0</v>
      </c>
      <c r="J214" s="80" t="inlineStr">
        <is>
          <t>Woods_Sureflex</t>
        </is>
      </c>
      <c r="K214" s="2" t="inlineStr">
        <is>
          <t>RTF</t>
        </is>
      </c>
      <c r="M214" t="inlineStr">
        <is>
          <t>A100960</t>
        </is>
      </c>
      <c r="N214" t="n">
        <v>220</v>
      </c>
      <c r="O214" t="n">
        <v>312</v>
      </c>
      <c r="P214" t="inlineStr">
        <is>
          <t>LT084</t>
        </is>
      </c>
      <c r="Q214" t="n">
        <v>56</v>
      </c>
      <c r="R214" s="4" t="n"/>
      <c r="S214" s="14" t="n"/>
    </row>
    <row r="215" hidden="1">
      <c r="A215" s="22" t="n"/>
      <c r="B215" t="inlineStr">
        <is>
          <t>Price_BOM_L_Baseplates_209</t>
        </is>
      </c>
      <c r="C215" t="inlineStr">
        <is>
          <t xml:space="preserve">:15955-LF:15959-LF:20121-LF:20709-LF:20953-LF:25123-LF:25707-LF:25957-LF:30707-LF:30957-LF:40707-LF: </t>
        </is>
      </c>
      <c r="D215" s="4" t="inlineStr">
        <is>
          <t>:6P:6M:6N:</t>
        </is>
      </c>
      <c r="E215" s="2" t="inlineStr">
        <is>
          <t>BaseplateSteel</t>
        </is>
      </c>
      <c r="F215" s="2" t="inlineStr">
        <is>
          <t>Steel</t>
        </is>
      </c>
      <c r="G215" t="inlineStr">
        <is>
          <t>:324T:326T:</t>
        </is>
      </c>
      <c r="H215" t="inlineStr">
        <is>
          <t>Extended Drip Pan</t>
        </is>
      </c>
      <c r="I215" t="n">
        <v>0</v>
      </c>
      <c r="J215" s="80" t="inlineStr">
        <is>
          <t>Falk_T10_Grid</t>
        </is>
      </c>
      <c r="K215" s="2" t="inlineStr">
        <is>
          <t>RTF</t>
        </is>
      </c>
      <c r="M215" t="inlineStr">
        <is>
          <t>A100961</t>
        </is>
      </c>
      <c r="N215" t="n">
        <v>220</v>
      </c>
      <c r="O215" t="n">
        <v>313</v>
      </c>
      <c r="P215" t="inlineStr">
        <is>
          <t>LT084</t>
        </is>
      </c>
      <c r="Q215" t="n">
        <v>56</v>
      </c>
      <c r="R215" s="4" t="n"/>
      <c r="S215" s="14" t="n"/>
    </row>
    <row r="216" hidden="1">
      <c r="A216" s="22" t="n"/>
      <c r="B216" t="inlineStr">
        <is>
          <t>Price_BOM_L_Baseplates_210</t>
        </is>
      </c>
      <c r="C216" t="inlineStr">
        <is>
          <t xml:space="preserve">:15955-LF:15959-LF:20121-LF:20709-LF:20953-LF:25123-LF:25707-LF:25957-LF:30707-LF:30957-LF:40707-LF: </t>
        </is>
      </c>
      <c r="D216" s="4" t="inlineStr">
        <is>
          <t>:6P:6M:6N:</t>
        </is>
      </c>
      <c r="E216" s="2" t="inlineStr">
        <is>
          <t>BaseplateSteel</t>
        </is>
      </c>
      <c r="F216" s="2" t="inlineStr">
        <is>
          <t>Steel</t>
        </is>
      </c>
      <c r="G216" t="inlineStr">
        <is>
          <t>:324T:326T:</t>
        </is>
      </c>
      <c r="H216" t="inlineStr">
        <is>
          <t>Extended Drip Pan</t>
        </is>
      </c>
      <c r="J216" s="80" t="inlineStr">
        <is>
          <t>Woods_Spacer</t>
        </is>
      </c>
      <c r="K216" s="2" t="inlineStr">
        <is>
          <t>RTF</t>
        </is>
      </c>
      <c r="M216" t="inlineStr">
        <is>
          <t>A100963</t>
        </is>
      </c>
      <c r="N216" t="n">
        <v>220</v>
      </c>
      <c r="O216" t="n">
        <v>315</v>
      </c>
      <c r="P216" t="inlineStr">
        <is>
          <t>LT084</t>
        </is>
      </c>
      <c r="Q216" t="n">
        <v>56</v>
      </c>
      <c r="R216" s="4" t="n"/>
      <c r="S216" s="14" t="n"/>
    </row>
    <row r="217" hidden="1">
      <c r="A217" s="22" t="n"/>
      <c r="B217" t="inlineStr">
        <is>
          <t>Price_BOM_L_Baseplates_211</t>
        </is>
      </c>
      <c r="C217" t="inlineStr">
        <is>
          <t xml:space="preserve">:15955-LF:15959-LF:20121-LF:20709-LF:20953-LF:25123-LF:25707-LF:25957-LF:30707-LF:30957-LF:40707-LF: </t>
        </is>
      </c>
      <c r="D217" s="4" t="inlineStr">
        <is>
          <t>:6P:6M:6N:</t>
        </is>
      </c>
      <c r="E217" s="2" t="inlineStr">
        <is>
          <t>BaseplateSteel</t>
        </is>
      </c>
      <c r="F217" s="2" t="inlineStr">
        <is>
          <t>Steel</t>
        </is>
      </c>
      <c r="G217" t="inlineStr">
        <is>
          <t>:324T:326T:</t>
        </is>
      </c>
      <c r="H217" t="inlineStr">
        <is>
          <t>Extended Drip Pan</t>
        </is>
      </c>
      <c r="J217" s="80" t="inlineStr">
        <is>
          <t>Falk_Spacer</t>
        </is>
      </c>
      <c r="K217" s="2" t="inlineStr">
        <is>
          <t>RTF</t>
        </is>
      </c>
      <c r="M217" t="inlineStr">
        <is>
          <t>A100964</t>
        </is>
      </c>
      <c r="N217" t="n">
        <v>220</v>
      </c>
      <c r="O217" t="n">
        <v>316</v>
      </c>
      <c r="P217" t="inlineStr">
        <is>
          <t>LT084</t>
        </is>
      </c>
      <c r="Q217" t="n">
        <v>56</v>
      </c>
      <c r="R217" s="4" t="n"/>
      <c r="S217" s="14" t="n"/>
    </row>
    <row r="218" hidden="1">
      <c r="A218" s="22" t="n"/>
      <c r="B218" t="inlineStr">
        <is>
          <t>Price_BOM_L_Baseplates_212</t>
        </is>
      </c>
      <c r="C218" t="inlineStr">
        <is>
          <t xml:space="preserve">:15955-LF:15959-LF:20121-LF:20709-LF:20953-LF:25123-LF:25707-LF:25957-LF:30707-LF:30957-LF:40707-LF: </t>
        </is>
      </c>
      <c r="D218" s="4" t="inlineStr">
        <is>
          <t>:6P:6M:6N:</t>
        </is>
      </c>
      <c r="E218" s="2" t="inlineStr">
        <is>
          <t>BaseplateSteel</t>
        </is>
      </c>
      <c r="F218" s="2" t="inlineStr">
        <is>
          <t>Steel</t>
        </is>
      </c>
      <c r="G218" t="inlineStr">
        <is>
          <t>:324TS:326TS:</t>
        </is>
      </c>
      <c r="H218" t="inlineStr">
        <is>
          <t>Extended Drip Pan</t>
        </is>
      </c>
      <c r="I218" t="n">
        <v>0</v>
      </c>
      <c r="J218" s="80" t="inlineStr">
        <is>
          <t>Woods_Sureflex</t>
        </is>
      </c>
      <c r="K218" s="2" t="inlineStr">
        <is>
          <t>RTF</t>
        </is>
      </c>
      <c r="M218" t="inlineStr">
        <is>
          <t>A100966</t>
        </is>
      </c>
      <c r="N218" t="n">
        <v>220</v>
      </c>
      <c r="O218" t="n">
        <v>318</v>
      </c>
      <c r="P218" t="inlineStr">
        <is>
          <t>LT084</t>
        </is>
      </c>
      <c r="Q218" t="n">
        <v>56</v>
      </c>
      <c r="R218" s="4" t="n"/>
      <c r="S218" s="14" t="n"/>
    </row>
    <row r="219" hidden="1">
      <c r="A219" s="22" t="n"/>
      <c r="B219" t="inlineStr">
        <is>
          <t>Price_BOM_L_Baseplates_213</t>
        </is>
      </c>
      <c r="C219" t="inlineStr">
        <is>
          <t xml:space="preserve">:15955-LF:15959-LF:20121-LF:20709-LF:20953-LF:25123-LF:25707-LF:25957-LF:30707-LF:30957-LF:40707-LF: </t>
        </is>
      </c>
      <c r="D219" s="4" t="inlineStr">
        <is>
          <t>:6P:6M:6N:</t>
        </is>
      </c>
      <c r="E219" s="2" t="inlineStr">
        <is>
          <t>BaseplateSteel</t>
        </is>
      </c>
      <c r="F219" s="2" t="inlineStr">
        <is>
          <t>Steel</t>
        </is>
      </c>
      <c r="G219" t="inlineStr">
        <is>
          <t>:324TS:326TS:</t>
        </is>
      </c>
      <c r="H219" t="inlineStr">
        <is>
          <t>Extended Drip Pan</t>
        </is>
      </c>
      <c r="I219" t="n">
        <v>0</v>
      </c>
      <c r="J219" s="80" t="inlineStr">
        <is>
          <t>Falk_T10_Grid</t>
        </is>
      </c>
      <c r="K219" s="2" t="inlineStr">
        <is>
          <t>RTF</t>
        </is>
      </c>
      <c r="M219" t="inlineStr">
        <is>
          <t>A100967</t>
        </is>
      </c>
      <c r="N219" t="n">
        <v>220</v>
      </c>
      <c r="O219" t="n">
        <v>319</v>
      </c>
      <c r="P219" t="inlineStr">
        <is>
          <t>LT084</t>
        </is>
      </c>
      <c r="Q219" t="n">
        <v>56</v>
      </c>
      <c r="R219" s="4" t="n"/>
      <c r="S219" s="14" t="n"/>
    </row>
    <row r="220" hidden="1">
      <c r="A220" s="22" t="n"/>
      <c r="B220" t="inlineStr">
        <is>
          <t>Price_BOM_L_Baseplates_214</t>
        </is>
      </c>
      <c r="C220" t="inlineStr">
        <is>
          <t xml:space="preserve">:15955-LF:15959-LF:20121-LF:20709-LF:20953-LF:25123-LF:25707-LF:25957-LF:30707-LF:30957-LF:40707-LF: </t>
        </is>
      </c>
      <c r="D220" s="4" t="inlineStr">
        <is>
          <t>:6P:6M:6N:</t>
        </is>
      </c>
      <c r="E220" s="2" t="inlineStr">
        <is>
          <t>BaseplateSteel</t>
        </is>
      </c>
      <c r="F220" s="2" t="inlineStr">
        <is>
          <t>Steel</t>
        </is>
      </c>
      <c r="G220" t="inlineStr">
        <is>
          <t>:324TS:326TS:</t>
        </is>
      </c>
      <c r="H220" t="inlineStr">
        <is>
          <t>Extended Drip Pan</t>
        </is>
      </c>
      <c r="J220" s="80" t="inlineStr">
        <is>
          <t>Woods_Spacer</t>
        </is>
      </c>
      <c r="K220" s="2" t="inlineStr">
        <is>
          <t>RTF</t>
        </is>
      </c>
      <c r="M220" t="inlineStr">
        <is>
          <t>A100969</t>
        </is>
      </c>
      <c r="N220" t="n">
        <v>220</v>
      </c>
      <c r="O220" t="n">
        <v>321</v>
      </c>
      <c r="P220" t="inlineStr">
        <is>
          <t>LT084</t>
        </is>
      </c>
      <c r="Q220" t="n">
        <v>56</v>
      </c>
      <c r="R220" s="4" t="n"/>
      <c r="S220" s="14" t="n"/>
    </row>
    <row r="221" hidden="1">
      <c r="A221" s="22" t="n"/>
      <c r="B221" t="inlineStr">
        <is>
          <t>Price_BOM_L_Baseplates_215</t>
        </is>
      </c>
      <c r="C221" t="inlineStr">
        <is>
          <t xml:space="preserve">:15955-LF:15959-LF:20121-LF:20709-LF:20953-LF:25123-LF:25707-LF:25957-LF:30707-LF:30957-LF:40707-LF: </t>
        </is>
      </c>
      <c r="D221" s="4" t="inlineStr">
        <is>
          <t>:6P:6M:6N:</t>
        </is>
      </c>
      <c r="E221" s="2" t="inlineStr">
        <is>
          <t>BaseplateSteel</t>
        </is>
      </c>
      <c r="F221" s="2" t="inlineStr">
        <is>
          <t>Steel</t>
        </is>
      </c>
      <c r="G221" t="inlineStr">
        <is>
          <t>:324TS:326TS:</t>
        </is>
      </c>
      <c r="H221" t="inlineStr">
        <is>
          <t>Extended Drip Pan</t>
        </is>
      </c>
      <c r="J221" s="80" t="inlineStr">
        <is>
          <t>Falk_Spacer</t>
        </is>
      </c>
      <c r="K221" s="2" t="inlineStr">
        <is>
          <t>RTF</t>
        </is>
      </c>
      <c r="M221" t="inlineStr">
        <is>
          <t>A100970</t>
        </is>
      </c>
      <c r="N221" t="n">
        <v>220</v>
      </c>
      <c r="O221" t="n">
        <v>322</v>
      </c>
      <c r="P221" t="inlineStr">
        <is>
          <t>LT084</t>
        </is>
      </c>
      <c r="Q221" t="n">
        <v>56</v>
      </c>
      <c r="R221" s="4" t="n"/>
      <c r="S221" s="14" t="n"/>
    </row>
    <row r="222" hidden="1">
      <c r="A222" s="22" t="n"/>
      <c r="B222" t="inlineStr">
        <is>
          <t>Price_BOM_L_Baseplates_216</t>
        </is>
      </c>
      <c r="C222" t="inlineStr">
        <is>
          <t>:50123-LF:</t>
        </is>
      </c>
      <c r="D222" s="80" t="inlineStr">
        <is>
          <t>:82:8A:8P:</t>
        </is>
      </c>
      <c r="E222" s="2" t="inlineStr">
        <is>
          <t>BaseplateSteel</t>
        </is>
      </c>
      <c r="F222" s="2" t="inlineStr">
        <is>
          <t>Steel</t>
        </is>
      </c>
      <c r="G222" t="inlineStr">
        <is>
          <t>:324T:326T:</t>
        </is>
      </c>
      <c r="H222" t="inlineStr">
        <is>
          <t>Extended Drip Pan</t>
        </is>
      </c>
      <c r="I222" t="n">
        <v>0</v>
      </c>
      <c r="J222" s="80" t="inlineStr">
        <is>
          <t>Woods_Sureflex</t>
        </is>
      </c>
      <c r="K222" s="2" t="inlineStr">
        <is>
          <t>RTF</t>
        </is>
      </c>
      <c r="M222" t="inlineStr">
        <is>
          <t>A100972</t>
        </is>
      </c>
      <c r="N222" t="n">
        <v>265</v>
      </c>
      <c r="O222" t="n">
        <v>324</v>
      </c>
      <c r="P222" t="inlineStr">
        <is>
          <t>LT084</t>
        </is>
      </c>
      <c r="Q222" t="n">
        <v>56</v>
      </c>
      <c r="R222" s="4" t="n"/>
      <c r="S222" s="14" t="n"/>
    </row>
    <row r="223" hidden="1">
      <c r="A223" s="22" t="n"/>
      <c r="B223" t="inlineStr">
        <is>
          <t>Price_BOM_L_Baseplates_217</t>
        </is>
      </c>
      <c r="C223" t="inlineStr">
        <is>
          <t>:50123-LF:</t>
        </is>
      </c>
      <c r="D223" s="80" t="inlineStr">
        <is>
          <t>:82:8A:8P:</t>
        </is>
      </c>
      <c r="E223" s="2" t="inlineStr">
        <is>
          <t>BaseplateSteel</t>
        </is>
      </c>
      <c r="F223" s="2" t="inlineStr">
        <is>
          <t>Steel</t>
        </is>
      </c>
      <c r="G223" t="inlineStr">
        <is>
          <t>:324T:326T:</t>
        </is>
      </c>
      <c r="H223" t="inlineStr">
        <is>
          <t>Extended Drip Pan</t>
        </is>
      </c>
      <c r="I223" t="n">
        <v>0</v>
      </c>
      <c r="J223" s="80" t="inlineStr">
        <is>
          <t>Falk_T10_Grid</t>
        </is>
      </c>
      <c r="K223" s="2" t="inlineStr">
        <is>
          <t>RTF</t>
        </is>
      </c>
      <c r="M223" t="inlineStr">
        <is>
          <t>A100973</t>
        </is>
      </c>
      <c r="N223" t="n">
        <v>265</v>
      </c>
      <c r="O223" t="n">
        <v>325</v>
      </c>
      <c r="P223" t="inlineStr">
        <is>
          <t>LT084</t>
        </is>
      </c>
      <c r="Q223" t="n">
        <v>56</v>
      </c>
      <c r="R223" s="4" t="n"/>
      <c r="S223" s="14" t="n"/>
    </row>
    <row r="224" hidden="1">
      <c r="A224" s="22" t="n"/>
      <c r="B224" t="inlineStr">
        <is>
          <t>Price_BOM_L_Baseplates_218</t>
        </is>
      </c>
      <c r="C224" t="inlineStr">
        <is>
          <t>:50123-LF:</t>
        </is>
      </c>
      <c r="D224" s="80" t="inlineStr">
        <is>
          <t>:82:8A:8P:</t>
        </is>
      </c>
      <c r="E224" s="2" t="inlineStr">
        <is>
          <t>BaseplateSteel</t>
        </is>
      </c>
      <c r="F224" s="2" t="inlineStr">
        <is>
          <t>Steel</t>
        </is>
      </c>
      <c r="G224" t="inlineStr">
        <is>
          <t>:324T:326T:</t>
        </is>
      </c>
      <c r="H224" t="inlineStr">
        <is>
          <t>Extended Drip Pan</t>
        </is>
      </c>
      <c r="J224" s="80" t="inlineStr">
        <is>
          <t>Woods_Spacer</t>
        </is>
      </c>
      <c r="K224" s="2" t="inlineStr">
        <is>
          <t>RTF</t>
        </is>
      </c>
      <c r="M224" t="inlineStr">
        <is>
          <t>A100975</t>
        </is>
      </c>
      <c r="N224" t="n">
        <v>265</v>
      </c>
      <c r="O224" t="n">
        <v>327</v>
      </c>
      <c r="P224" t="inlineStr">
        <is>
          <t>LT084</t>
        </is>
      </c>
      <c r="Q224" t="n">
        <v>56</v>
      </c>
      <c r="R224" s="4" t="n"/>
      <c r="S224" s="14" t="n"/>
    </row>
    <row r="225" hidden="1">
      <c r="A225" s="22" t="n"/>
      <c r="B225" t="inlineStr">
        <is>
          <t>Price_BOM_L_Baseplates_219</t>
        </is>
      </c>
      <c r="C225" t="inlineStr">
        <is>
          <t>:50123-LF:</t>
        </is>
      </c>
      <c r="D225" s="80" t="inlineStr">
        <is>
          <t>:82:8A:8P:</t>
        </is>
      </c>
      <c r="E225" s="2" t="inlineStr">
        <is>
          <t>BaseplateSteel</t>
        </is>
      </c>
      <c r="F225" s="2" t="inlineStr">
        <is>
          <t>Steel</t>
        </is>
      </c>
      <c r="G225" t="inlineStr">
        <is>
          <t>:324T:326T:</t>
        </is>
      </c>
      <c r="H225" t="inlineStr">
        <is>
          <t>Extended Drip Pan</t>
        </is>
      </c>
      <c r="J225" s="80" t="inlineStr">
        <is>
          <t>Falk_Spacer</t>
        </is>
      </c>
      <c r="K225" s="2" t="inlineStr">
        <is>
          <t>RTF</t>
        </is>
      </c>
      <c r="M225" t="inlineStr">
        <is>
          <t>A100976</t>
        </is>
      </c>
      <c r="N225" t="n">
        <v>265</v>
      </c>
      <c r="O225" t="n">
        <v>328</v>
      </c>
      <c r="P225" t="inlineStr">
        <is>
          <t>LT084</t>
        </is>
      </c>
      <c r="Q225" t="n">
        <v>56</v>
      </c>
      <c r="R225" s="4" t="n"/>
      <c r="S225" s="14" t="n"/>
    </row>
    <row r="226" hidden="1">
      <c r="A226" s="22" t="n"/>
      <c r="B226" t="inlineStr">
        <is>
          <t>Price_BOM_L_Baseplates_220</t>
        </is>
      </c>
      <c r="C226" t="inlineStr">
        <is>
          <t>:50123-LF:</t>
        </is>
      </c>
      <c r="D226" s="80" t="inlineStr">
        <is>
          <t>:82:8A:8P:</t>
        </is>
      </c>
      <c r="E226" s="2" t="inlineStr">
        <is>
          <t>BaseplateSteel</t>
        </is>
      </c>
      <c r="F226" s="2" t="inlineStr">
        <is>
          <t>Steel</t>
        </is>
      </c>
      <c r="G226" t="inlineStr">
        <is>
          <t>:324TS:326TS:</t>
        </is>
      </c>
      <c r="H226" t="inlineStr">
        <is>
          <t>Extended Drip Pan</t>
        </is>
      </c>
      <c r="I226" t="n">
        <v>0</v>
      </c>
      <c r="J226" s="80" t="inlineStr">
        <is>
          <t>Woods_Sureflex</t>
        </is>
      </c>
      <c r="K226" s="2" t="inlineStr">
        <is>
          <t>RTF</t>
        </is>
      </c>
      <c r="M226" t="inlineStr">
        <is>
          <t>A100978</t>
        </is>
      </c>
      <c r="N226" t="n">
        <v>265</v>
      </c>
      <c r="O226" t="n">
        <v>330</v>
      </c>
      <c r="P226" t="inlineStr">
        <is>
          <t>LT084</t>
        </is>
      </c>
      <c r="Q226" t="n">
        <v>56</v>
      </c>
      <c r="R226" s="4" t="n"/>
      <c r="S226" s="14" t="n"/>
    </row>
    <row r="227" hidden="1">
      <c r="A227" s="22" t="n"/>
      <c r="B227" t="inlineStr">
        <is>
          <t>Price_BOM_L_Baseplates_221</t>
        </is>
      </c>
      <c r="C227" t="inlineStr">
        <is>
          <t>:50123-LF:</t>
        </is>
      </c>
      <c r="D227" s="80" t="inlineStr">
        <is>
          <t>:82:8A:8P:</t>
        </is>
      </c>
      <c r="E227" s="2" t="inlineStr">
        <is>
          <t>BaseplateSteel</t>
        </is>
      </c>
      <c r="F227" s="2" t="inlineStr">
        <is>
          <t>Steel</t>
        </is>
      </c>
      <c r="G227" t="inlineStr">
        <is>
          <t>:324TS:326TS:</t>
        </is>
      </c>
      <c r="H227" t="inlineStr">
        <is>
          <t>Extended Drip Pan</t>
        </is>
      </c>
      <c r="I227" t="n">
        <v>0</v>
      </c>
      <c r="J227" s="80" t="inlineStr">
        <is>
          <t>Falk_T10_Grid</t>
        </is>
      </c>
      <c r="K227" s="2" t="inlineStr">
        <is>
          <t>RTF</t>
        </is>
      </c>
      <c r="M227" t="inlineStr">
        <is>
          <t>A100979</t>
        </is>
      </c>
      <c r="N227" t="n">
        <v>265</v>
      </c>
      <c r="O227" t="n">
        <v>331</v>
      </c>
      <c r="P227" t="inlineStr">
        <is>
          <t>LT084</t>
        </is>
      </c>
      <c r="Q227" t="n">
        <v>56</v>
      </c>
      <c r="R227" s="4" t="n"/>
      <c r="S227" s="14" t="n"/>
    </row>
    <row r="228" hidden="1">
      <c r="A228" s="22" t="n"/>
      <c r="B228" t="inlineStr">
        <is>
          <t>Price_BOM_L_Baseplates_222</t>
        </is>
      </c>
      <c r="C228" t="inlineStr">
        <is>
          <t>:50123-LF:</t>
        </is>
      </c>
      <c r="D228" s="80" t="inlineStr">
        <is>
          <t>:82:8A:8P:</t>
        </is>
      </c>
      <c r="E228" s="2" t="inlineStr">
        <is>
          <t>BaseplateSteel</t>
        </is>
      </c>
      <c r="F228" s="2" t="inlineStr">
        <is>
          <t>Steel</t>
        </is>
      </c>
      <c r="G228" t="inlineStr">
        <is>
          <t>:324TS:326TS:</t>
        </is>
      </c>
      <c r="H228" t="inlineStr">
        <is>
          <t>Extended Drip Pan</t>
        </is>
      </c>
      <c r="J228" s="80" t="inlineStr">
        <is>
          <t>Woods_Spacer</t>
        </is>
      </c>
      <c r="K228" s="2" t="inlineStr">
        <is>
          <t>RTF</t>
        </is>
      </c>
      <c r="M228" t="inlineStr">
        <is>
          <t>A100981</t>
        </is>
      </c>
      <c r="N228" t="n">
        <v>265</v>
      </c>
      <c r="O228" t="n">
        <v>333</v>
      </c>
      <c r="P228" t="inlineStr">
        <is>
          <t>LT084</t>
        </is>
      </c>
      <c r="Q228" t="n">
        <v>56</v>
      </c>
      <c r="R228" s="4" t="n"/>
      <c r="S228" s="14" t="n"/>
    </row>
    <row r="229" hidden="1">
      <c r="A229" s="22" t="n"/>
      <c r="B229" t="inlineStr">
        <is>
          <t>Price_BOM_L_Baseplates_223</t>
        </is>
      </c>
      <c r="C229" t="inlineStr">
        <is>
          <t>:50123-LF:</t>
        </is>
      </c>
      <c r="D229" s="80" t="inlineStr">
        <is>
          <t>:82:8A:8P:</t>
        </is>
      </c>
      <c r="E229" s="2" t="inlineStr">
        <is>
          <t>BaseplateSteel</t>
        </is>
      </c>
      <c r="F229" s="2" t="inlineStr">
        <is>
          <t>Steel</t>
        </is>
      </c>
      <c r="G229" t="inlineStr">
        <is>
          <t>:324TS:326TS:</t>
        </is>
      </c>
      <c r="H229" t="inlineStr">
        <is>
          <t>Extended Drip Pan</t>
        </is>
      </c>
      <c r="J229" s="80" t="inlineStr">
        <is>
          <t>Falk_Spacer</t>
        </is>
      </c>
      <c r="K229" s="2" t="inlineStr">
        <is>
          <t>RTF</t>
        </is>
      </c>
      <c r="M229" t="inlineStr">
        <is>
          <t>A100982</t>
        </is>
      </c>
      <c r="N229" t="n">
        <v>265</v>
      </c>
      <c r="O229" t="n">
        <v>334</v>
      </c>
      <c r="P229" t="inlineStr">
        <is>
          <t>LT084</t>
        </is>
      </c>
      <c r="Q229" t="n">
        <v>56</v>
      </c>
      <c r="R229" s="4" t="n"/>
      <c r="S229" s="14" t="n"/>
    </row>
    <row r="230" hidden="1">
      <c r="A230" s="22" t="n"/>
      <c r="B230" t="inlineStr">
        <is>
          <t>Price_BOM_L_Baseplates_224</t>
        </is>
      </c>
      <c r="C230" t="inlineStr">
        <is>
          <t>:50123-LF:</t>
        </is>
      </c>
      <c r="D230" s="80" t="inlineStr">
        <is>
          <t>:82:8A:8P:</t>
        </is>
      </c>
      <c r="E230" s="2" t="inlineStr">
        <is>
          <t>BaseplateSteel</t>
        </is>
      </c>
      <c r="F230" s="2" t="inlineStr">
        <is>
          <t>Steel</t>
        </is>
      </c>
      <c r="G230" t="inlineStr">
        <is>
          <t>:364T:365T:</t>
        </is>
      </c>
      <c r="H230" t="inlineStr">
        <is>
          <t>Extended Drip Pan</t>
        </is>
      </c>
      <c r="I230" t="n">
        <v>0</v>
      </c>
      <c r="J230" s="80" t="inlineStr">
        <is>
          <t>Woods_Sureflex</t>
        </is>
      </c>
      <c r="K230" s="2" t="inlineStr">
        <is>
          <t>RTF</t>
        </is>
      </c>
      <c r="M230" t="inlineStr">
        <is>
          <t>A100984</t>
        </is>
      </c>
      <c r="N230" t="n">
        <v>265</v>
      </c>
      <c r="O230" t="n">
        <v>336</v>
      </c>
      <c r="P230" t="inlineStr">
        <is>
          <t>LT084</t>
        </is>
      </c>
      <c r="Q230" t="n">
        <v>56</v>
      </c>
      <c r="R230" s="4" t="n"/>
      <c r="S230" s="14" t="n"/>
    </row>
    <row r="231" hidden="1">
      <c r="A231" s="22" t="n"/>
      <c r="B231" t="inlineStr">
        <is>
          <t>Price_BOM_L_Baseplates_225</t>
        </is>
      </c>
      <c r="C231" t="inlineStr">
        <is>
          <t>:50123-LF:</t>
        </is>
      </c>
      <c r="D231" s="80" t="inlineStr">
        <is>
          <t>:82:8A:8P:</t>
        </is>
      </c>
      <c r="E231" s="2" t="inlineStr">
        <is>
          <t>BaseplateSteel</t>
        </is>
      </c>
      <c r="F231" s="2" t="inlineStr">
        <is>
          <t>Steel</t>
        </is>
      </c>
      <c r="G231" t="inlineStr">
        <is>
          <t>:364T:365T:</t>
        </is>
      </c>
      <c r="H231" t="inlineStr">
        <is>
          <t>Extended Drip Pan</t>
        </is>
      </c>
      <c r="I231" t="n">
        <v>0</v>
      </c>
      <c r="J231" s="80" t="inlineStr">
        <is>
          <t>Falk_T10_Grid</t>
        </is>
      </c>
      <c r="K231" s="2" t="inlineStr">
        <is>
          <t>RTF</t>
        </is>
      </c>
      <c r="M231" t="inlineStr">
        <is>
          <t>A100985</t>
        </is>
      </c>
      <c r="N231" t="n">
        <v>265</v>
      </c>
      <c r="O231" t="n">
        <v>337</v>
      </c>
      <c r="P231" t="inlineStr">
        <is>
          <t>LT084</t>
        </is>
      </c>
      <c r="Q231" t="n">
        <v>56</v>
      </c>
      <c r="R231" s="4" t="n"/>
      <c r="S231" s="14" t="n"/>
    </row>
    <row r="232" hidden="1">
      <c r="A232" s="22" t="n"/>
      <c r="B232" t="inlineStr">
        <is>
          <t>Price_BOM_L_Baseplates_226</t>
        </is>
      </c>
      <c r="C232" t="inlineStr">
        <is>
          <t>:50123-LF:</t>
        </is>
      </c>
      <c r="D232" s="80" t="inlineStr">
        <is>
          <t>:82:8A:8P:</t>
        </is>
      </c>
      <c r="E232" s="2" t="inlineStr">
        <is>
          <t>BaseplateSteel</t>
        </is>
      </c>
      <c r="F232" s="2" t="inlineStr">
        <is>
          <t>Steel</t>
        </is>
      </c>
      <c r="G232" t="inlineStr">
        <is>
          <t>:364T:365T:</t>
        </is>
      </c>
      <c r="H232" t="inlineStr">
        <is>
          <t>Extended Drip Pan</t>
        </is>
      </c>
      <c r="J232" s="80" t="inlineStr">
        <is>
          <t>Woods_Spacer</t>
        </is>
      </c>
      <c r="K232" s="2" t="inlineStr">
        <is>
          <t>RTF</t>
        </is>
      </c>
      <c r="M232" t="inlineStr">
        <is>
          <t>A100987</t>
        </is>
      </c>
      <c r="N232" t="n">
        <v>265</v>
      </c>
      <c r="O232" t="n">
        <v>339</v>
      </c>
      <c r="P232" t="inlineStr">
        <is>
          <t>LT084</t>
        </is>
      </c>
      <c r="Q232" t="n">
        <v>56</v>
      </c>
      <c r="R232" s="4" t="n"/>
      <c r="S232" s="14" t="n"/>
    </row>
    <row r="233" hidden="1">
      <c r="A233" s="22" t="n"/>
      <c r="B233" t="inlineStr">
        <is>
          <t>Price_BOM_L_Baseplates_227</t>
        </is>
      </c>
      <c r="C233" t="inlineStr">
        <is>
          <t>:50123-LF:</t>
        </is>
      </c>
      <c r="D233" s="80" t="inlineStr">
        <is>
          <t>:82:8A:8P:</t>
        </is>
      </c>
      <c r="E233" s="2" t="inlineStr">
        <is>
          <t>BaseplateSteel</t>
        </is>
      </c>
      <c r="F233" s="2" t="inlineStr">
        <is>
          <t>Steel</t>
        </is>
      </c>
      <c r="G233" t="inlineStr">
        <is>
          <t>:364T:365T:</t>
        </is>
      </c>
      <c r="H233" t="inlineStr">
        <is>
          <t>Extended Drip Pan</t>
        </is>
      </c>
      <c r="J233" s="80" t="inlineStr">
        <is>
          <t>Falk_Spacer</t>
        </is>
      </c>
      <c r="K233" s="2" t="inlineStr">
        <is>
          <t>RTF</t>
        </is>
      </c>
      <c r="M233" t="inlineStr">
        <is>
          <t>A100988</t>
        </is>
      </c>
      <c r="N233" t="n">
        <v>265</v>
      </c>
      <c r="O233" t="n">
        <v>340</v>
      </c>
      <c r="P233" t="inlineStr">
        <is>
          <t>LT084</t>
        </is>
      </c>
      <c r="Q233" t="n">
        <v>56</v>
      </c>
      <c r="R233" s="4" t="n"/>
      <c r="S233" s="14" t="n"/>
    </row>
    <row r="234" hidden="1">
      <c r="A234" s="22" t="n"/>
      <c r="B234" t="inlineStr">
        <is>
          <t>Price_BOM_L_Baseplates_228</t>
        </is>
      </c>
      <c r="C234" t="inlineStr">
        <is>
          <t>:50123-LF:</t>
        </is>
      </c>
      <c r="D234" s="80" t="inlineStr">
        <is>
          <t>:82:8A:8P:</t>
        </is>
      </c>
      <c r="E234" s="2" t="inlineStr">
        <is>
          <t>BaseplateSteel</t>
        </is>
      </c>
      <c r="F234" s="2" t="inlineStr">
        <is>
          <t>Steel</t>
        </is>
      </c>
      <c r="G234" t="inlineStr">
        <is>
          <t>:364TS:365TS:</t>
        </is>
      </c>
      <c r="H234" t="inlineStr">
        <is>
          <t>Extended Drip Pan</t>
        </is>
      </c>
      <c r="I234" t="n">
        <v>0</v>
      </c>
      <c r="J234" s="80" t="inlineStr">
        <is>
          <t>Falk_T10_Grid</t>
        </is>
      </c>
      <c r="K234" s="2" t="inlineStr">
        <is>
          <t>RTF</t>
        </is>
      </c>
      <c r="M234" t="inlineStr">
        <is>
          <t>A100990</t>
        </is>
      </c>
      <c r="N234" t="n">
        <v>265</v>
      </c>
      <c r="O234" t="n">
        <v>342</v>
      </c>
      <c r="P234" t="inlineStr">
        <is>
          <t>LT084</t>
        </is>
      </c>
      <c r="Q234" t="n">
        <v>56</v>
      </c>
      <c r="R234" s="4" t="n"/>
      <c r="S234" s="14" t="n"/>
    </row>
    <row r="235" hidden="1">
      <c r="A235" s="22" t="n"/>
      <c r="B235" t="inlineStr">
        <is>
          <t>Price_BOM_L_Baseplates_229</t>
        </is>
      </c>
      <c r="C235" t="inlineStr">
        <is>
          <t>:50123-LF:</t>
        </is>
      </c>
      <c r="D235" s="80" t="inlineStr">
        <is>
          <t>:82:8A:8P:</t>
        </is>
      </c>
      <c r="E235" s="2" t="inlineStr">
        <is>
          <t>BaseplateSteel</t>
        </is>
      </c>
      <c r="F235" s="2" t="inlineStr">
        <is>
          <t>Steel</t>
        </is>
      </c>
      <c r="G235" t="inlineStr">
        <is>
          <t>:364TS:365TS:</t>
        </is>
      </c>
      <c r="H235" t="inlineStr">
        <is>
          <t>Extended Drip Pan</t>
        </is>
      </c>
      <c r="J235" s="80" t="inlineStr">
        <is>
          <t>Woods_Spacer</t>
        </is>
      </c>
      <c r="K235" s="2" t="inlineStr">
        <is>
          <t>RTF</t>
        </is>
      </c>
      <c r="M235" t="inlineStr">
        <is>
          <t>A100992</t>
        </is>
      </c>
      <c r="N235" t="n">
        <v>265</v>
      </c>
      <c r="O235" t="n">
        <v>344</v>
      </c>
      <c r="P235" t="inlineStr">
        <is>
          <t>LT084</t>
        </is>
      </c>
      <c r="Q235" t="n">
        <v>56</v>
      </c>
      <c r="R235" s="4" t="n"/>
      <c r="S235" s="14" t="n"/>
    </row>
    <row r="236" hidden="1">
      <c r="A236" s="22" t="n"/>
      <c r="B236" t="inlineStr">
        <is>
          <t>Price_BOM_L_Baseplates_230</t>
        </is>
      </c>
      <c r="C236" t="inlineStr">
        <is>
          <t>:50123-LF:</t>
        </is>
      </c>
      <c r="D236" s="80" t="inlineStr">
        <is>
          <t>:82:8A:8P:</t>
        </is>
      </c>
      <c r="E236" s="2" t="inlineStr">
        <is>
          <t>BaseplateSteel</t>
        </is>
      </c>
      <c r="F236" s="2" t="inlineStr">
        <is>
          <t>Steel</t>
        </is>
      </c>
      <c r="G236" t="inlineStr">
        <is>
          <t>:364TS:365TS:</t>
        </is>
      </c>
      <c r="H236" t="inlineStr">
        <is>
          <t>Extended Drip Pan</t>
        </is>
      </c>
      <c r="J236" s="80" t="inlineStr">
        <is>
          <t>Falk_Spacer</t>
        </is>
      </c>
      <c r="K236" s="2" t="inlineStr">
        <is>
          <t>RTF</t>
        </is>
      </c>
      <c r="M236" t="inlineStr">
        <is>
          <t>A100993</t>
        </is>
      </c>
      <c r="N236" t="n">
        <v>265</v>
      </c>
      <c r="O236" t="n">
        <v>345</v>
      </c>
      <c r="P236" t="inlineStr">
        <is>
          <t>LT084</t>
        </is>
      </c>
      <c r="Q236" t="n">
        <v>56</v>
      </c>
      <c r="R236" s="4" t="n"/>
      <c r="S236" s="14" t="n"/>
    </row>
    <row r="237" hidden="1">
      <c r="A237" s="22" t="n"/>
      <c r="B237" t="inlineStr">
        <is>
          <t>Price_BOM_L_Baseplates_231</t>
        </is>
      </c>
      <c r="C237" t="inlineStr">
        <is>
          <t xml:space="preserve">:15951-LF:15955-LF:15959-LF:20953-LF:25957-LF: </t>
        </is>
      </c>
      <c r="D237" s="4" t="inlineStr">
        <is>
          <t>:3P:3N:3M:</t>
        </is>
      </c>
      <c r="E237" s="2" t="inlineStr">
        <is>
          <t>BaseplateSteel</t>
        </is>
      </c>
      <c r="F237" s="2" t="inlineStr">
        <is>
          <t>Steel</t>
        </is>
      </c>
      <c r="G237" t="inlineStr">
        <is>
          <t>:143T:145T:</t>
        </is>
      </c>
      <c r="H237" t="inlineStr">
        <is>
          <t>Extended Drip Pan</t>
        </is>
      </c>
      <c r="I237" t="n">
        <v>0</v>
      </c>
      <c r="J237" s="80" t="inlineStr">
        <is>
          <t>Woods_Sureflex</t>
        </is>
      </c>
      <c r="K237" s="2" t="inlineStr">
        <is>
          <t>RTF</t>
        </is>
      </c>
      <c r="M237" t="inlineStr">
        <is>
          <t>A100995</t>
        </is>
      </c>
      <c r="N237" t="n">
        <v>140</v>
      </c>
      <c r="O237" t="n">
        <v>347</v>
      </c>
      <c r="P237" t="inlineStr">
        <is>
          <t>LT084</t>
        </is>
      </c>
      <c r="Q237" t="n">
        <v>56</v>
      </c>
      <c r="R237" s="4" t="n"/>
      <c r="S237" s="14" t="n"/>
    </row>
    <row r="238" hidden="1">
      <c r="A238" s="22" t="n"/>
      <c r="B238" t="inlineStr">
        <is>
          <t>Price_BOM_L_Baseplates_232</t>
        </is>
      </c>
      <c r="C238" t="inlineStr">
        <is>
          <t xml:space="preserve">:15951-LF:15955-LF:15959-LF:20953-LF:25957-LF: </t>
        </is>
      </c>
      <c r="D238" s="4" t="inlineStr">
        <is>
          <t>:3P:3N:3M:</t>
        </is>
      </c>
      <c r="E238" s="2" t="inlineStr">
        <is>
          <t>BaseplateSteel</t>
        </is>
      </c>
      <c r="F238" s="2" t="inlineStr">
        <is>
          <t>Steel</t>
        </is>
      </c>
      <c r="G238" t="inlineStr">
        <is>
          <t>:143T:145T:</t>
        </is>
      </c>
      <c r="H238" t="inlineStr">
        <is>
          <t>Extended Drip Pan</t>
        </is>
      </c>
      <c r="I238" t="n">
        <v>0</v>
      </c>
      <c r="J238" s="80" t="inlineStr">
        <is>
          <t>Falk_T10_Grid</t>
        </is>
      </c>
      <c r="K238" s="2" t="inlineStr">
        <is>
          <t>RTF</t>
        </is>
      </c>
      <c r="M238" t="inlineStr">
        <is>
          <t>A100996</t>
        </is>
      </c>
      <c r="N238" t="n">
        <v>140</v>
      </c>
      <c r="O238" t="n">
        <v>348</v>
      </c>
      <c r="P238" t="inlineStr">
        <is>
          <t>LT084</t>
        </is>
      </c>
      <c r="Q238" t="n">
        <v>56</v>
      </c>
      <c r="R238" s="4" t="n"/>
      <c r="S238" s="14" t="n"/>
    </row>
    <row r="239" hidden="1">
      <c r="A239" s="22" t="n"/>
      <c r="B239" t="inlineStr">
        <is>
          <t>Price_BOM_L_Baseplates_233</t>
        </is>
      </c>
      <c r="C239" t="inlineStr">
        <is>
          <t xml:space="preserve">:15951-LF:15955-LF:15959-LF:20953-LF:25957-LF: </t>
        </is>
      </c>
      <c r="D239" s="4" t="inlineStr">
        <is>
          <t>:3P:3N:3M:</t>
        </is>
      </c>
      <c r="E239" s="2" t="inlineStr">
        <is>
          <t>BaseplateSteel</t>
        </is>
      </c>
      <c r="F239" s="2" t="inlineStr">
        <is>
          <t>Steel</t>
        </is>
      </c>
      <c r="G239" t="inlineStr">
        <is>
          <t>:143T:145T:</t>
        </is>
      </c>
      <c r="H239" t="inlineStr">
        <is>
          <t>Extended Drip Pan</t>
        </is>
      </c>
      <c r="J239" s="80" t="inlineStr">
        <is>
          <t>Woods_Spacer</t>
        </is>
      </c>
      <c r="K239" s="2" t="inlineStr">
        <is>
          <t>RTF</t>
        </is>
      </c>
      <c r="M239" t="inlineStr">
        <is>
          <t>A100998</t>
        </is>
      </c>
      <c r="N239" t="n">
        <v>140</v>
      </c>
      <c r="O239" t="n">
        <v>350</v>
      </c>
      <c r="P239" t="inlineStr">
        <is>
          <t>LT084</t>
        </is>
      </c>
      <c r="Q239" t="n">
        <v>56</v>
      </c>
      <c r="R239" s="4" t="n"/>
      <c r="S239" s="14" t="n"/>
    </row>
    <row r="240" hidden="1">
      <c r="A240" s="22" t="n"/>
      <c r="B240" t="inlineStr">
        <is>
          <t>Price_BOM_L_Baseplates_234</t>
        </is>
      </c>
      <c r="C240" t="inlineStr">
        <is>
          <t xml:space="preserve">:15951-LF:15955-LF:15959-LF:20953-LF:25957-LF: </t>
        </is>
      </c>
      <c r="D240" s="4" t="inlineStr">
        <is>
          <t>:3P:3N:3M:</t>
        </is>
      </c>
      <c r="E240" s="2" t="inlineStr">
        <is>
          <t>BaseplateSteel</t>
        </is>
      </c>
      <c r="F240" s="2" t="inlineStr">
        <is>
          <t>Steel</t>
        </is>
      </c>
      <c r="G240" t="inlineStr">
        <is>
          <t>:143T:145T:</t>
        </is>
      </c>
      <c r="H240" t="inlineStr">
        <is>
          <t>Extended Drip Pan</t>
        </is>
      </c>
      <c r="J240" s="80" t="inlineStr">
        <is>
          <t>Falk_Spacer</t>
        </is>
      </c>
      <c r="K240" s="2" t="inlineStr">
        <is>
          <t>RTF</t>
        </is>
      </c>
      <c r="M240" t="inlineStr">
        <is>
          <t>A100999</t>
        </is>
      </c>
      <c r="N240" t="n">
        <v>140</v>
      </c>
      <c r="O240" t="n">
        <v>351</v>
      </c>
      <c r="P240" t="inlineStr">
        <is>
          <t>LT084</t>
        </is>
      </c>
      <c r="Q240" t="n">
        <v>56</v>
      </c>
      <c r="R240" s="4" t="n"/>
      <c r="S240" s="14" t="n"/>
    </row>
    <row r="241" hidden="1">
      <c r="A241" s="22" t="n"/>
      <c r="B241" t="inlineStr">
        <is>
          <t>Price_BOM_L_Baseplates_235</t>
        </is>
      </c>
      <c r="C241" t="inlineStr">
        <is>
          <t xml:space="preserve">:15951-LF:15955-LF:15959-LF:20953-LF:25957-LF: </t>
        </is>
      </c>
      <c r="D241" s="4" t="inlineStr">
        <is>
          <t>:3P:3N:3M:</t>
        </is>
      </c>
      <c r="E241" s="2" t="inlineStr">
        <is>
          <t>BaseplateSteel</t>
        </is>
      </c>
      <c r="F241" s="2" t="inlineStr">
        <is>
          <t>Steel</t>
        </is>
      </c>
      <c r="G241" t="inlineStr">
        <is>
          <t>:182T:184T:</t>
        </is>
      </c>
      <c r="H241" t="inlineStr">
        <is>
          <t>Extended Drip Pan</t>
        </is>
      </c>
      <c r="I241" t="n">
        <v>0</v>
      </c>
      <c r="J241" s="80" t="inlineStr">
        <is>
          <t>Woods_Sureflex</t>
        </is>
      </c>
      <c r="K241" s="2" t="inlineStr">
        <is>
          <t>RTF</t>
        </is>
      </c>
      <c r="M241" t="inlineStr">
        <is>
          <t>A101001</t>
        </is>
      </c>
      <c r="N241" t="n">
        <v>140</v>
      </c>
      <c r="O241" t="n">
        <v>353</v>
      </c>
      <c r="P241" t="inlineStr">
        <is>
          <t>LT084</t>
        </is>
      </c>
      <c r="Q241" t="n">
        <v>56</v>
      </c>
      <c r="R241" s="4" t="n"/>
      <c r="S241" s="14" t="n"/>
    </row>
    <row r="242" hidden="1">
      <c r="A242" s="22" t="n"/>
      <c r="B242" t="inlineStr">
        <is>
          <t>Price_BOM_L_Baseplates_236</t>
        </is>
      </c>
      <c r="C242" t="inlineStr">
        <is>
          <t xml:space="preserve">:15951-LF:15955-LF:15959-LF:20953-LF:25957-LF: </t>
        </is>
      </c>
      <c r="D242" s="4" t="inlineStr">
        <is>
          <t>:3P:3N:3M:</t>
        </is>
      </c>
      <c r="E242" s="2" t="inlineStr">
        <is>
          <t>BaseplateSteel</t>
        </is>
      </c>
      <c r="F242" s="2" t="inlineStr">
        <is>
          <t>Steel</t>
        </is>
      </c>
      <c r="G242" t="inlineStr">
        <is>
          <t>:182T:184T:</t>
        </is>
      </c>
      <c r="H242" t="inlineStr">
        <is>
          <t>Extended Drip Pan</t>
        </is>
      </c>
      <c r="I242" t="n">
        <v>0</v>
      </c>
      <c r="J242" s="80" t="inlineStr">
        <is>
          <t>Falk_T10_Grid</t>
        </is>
      </c>
      <c r="K242" s="2" t="inlineStr">
        <is>
          <t>RTF</t>
        </is>
      </c>
      <c r="M242" t="inlineStr">
        <is>
          <t>A101002</t>
        </is>
      </c>
      <c r="N242" t="n">
        <v>140</v>
      </c>
      <c r="O242" t="n">
        <v>354</v>
      </c>
      <c r="P242" t="inlineStr">
        <is>
          <t>LT084</t>
        </is>
      </c>
      <c r="Q242" t="n">
        <v>56</v>
      </c>
      <c r="R242" s="4" t="n"/>
      <c r="S242" s="14" t="n"/>
    </row>
    <row r="243" hidden="1">
      <c r="A243" s="22" t="n"/>
      <c r="B243" t="inlineStr">
        <is>
          <t>Price_BOM_L_Baseplates_237</t>
        </is>
      </c>
      <c r="C243" t="inlineStr">
        <is>
          <t xml:space="preserve">:15951-LF:15955-LF:15959-LF:20953-LF:25957-LF: </t>
        </is>
      </c>
      <c r="D243" s="4" t="inlineStr">
        <is>
          <t>:3P:3N:3M:</t>
        </is>
      </c>
      <c r="E243" s="2" t="inlineStr">
        <is>
          <t>BaseplateSteel</t>
        </is>
      </c>
      <c r="F243" s="2" t="inlineStr">
        <is>
          <t>Steel</t>
        </is>
      </c>
      <c r="G243" t="inlineStr">
        <is>
          <t>:182T:184T:</t>
        </is>
      </c>
      <c r="H243" t="inlineStr">
        <is>
          <t>Extended Drip Pan</t>
        </is>
      </c>
      <c r="J243" s="80" t="inlineStr">
        <is>
          <t>Woods_Spacer</t>
        </is>
      </c>
      <c r="K243" s="2" t="inlineStr">
        <is>
          <t>RTF</t>
        </is>
      </c>
      <c r="M243" t="inlineStr">
        <is>
          <t>A101004</t>
        </is>
      </c>
      <c r="N243" t="n">
        <v>140</v>
      </c>
      <c r="O243" t="n">
        <v>356</v>
      </c>
      <c r="P243" t="inlineStr">
        <is>
          <t>LT084</t>
        </is>
      </c>
      <c r="Q243" t="n">
        <v>56</v>
      </c>
      <c r="R243" s="4" t="n"/>
      <c r="S243" s="14" t="n"/>
    </row>
    <row r="244" hidden="1">
      <c r="A244" s="22" t="n"/>
      <c r="B244" t="inlineStr">
        <is>
          <t>Price_BOM_L_Baseplates_238</t>
        </is>
      </c>
      <c r="C244" t="inlineStr">
        <is>
          <t xml:space="preserve">:15951-LF:15955-LF:15959-LF:20953-LF:25957-LF: </t>
        </is>
      </c>
      <c r="D244" s="4" t="inlineStr">
        <is>
          <t>:3P:3N:3M:</t>
        </is>
      </c>
      <c r="E244" s="2" t="inlineStr">
        <is>
          <t>BaseplateSteel</t>
        </is>
      </c>
      <c r="F244" s="2" t="inlineStr">
        <is>
          <t>Steel</t>
        </is>
      </c>
      <c r="G244" t="inlineStr">
        <is>
          <t>:182T:184T:</t>
        </is>
      </c>
      <c r="H244" t="inlineStr">
        <is>
          <t>Extended Drip Pan</t>
        </is>
      </c>
      <c r="J244" s="80" t="inlineStr">
        <is>
          <t>Falk_Spacer</t>
        </is>
      </c>
      <c r="K244" s="2" t="inlineStr">
        <is>
          <t>RTF</t>
        </is>
      </c>
      <c r="M244" t="inlineStr">
        <is>
          <t>A101005</t>
        </is>
      </c>
      <c r="N244" t="n">
        <v>140</v>
      </c>
      <c r="O244" t="n">
        <v>357</v>
      </c>
      <c r="P244" t="inlineStr">
        <is>
          <t>LT084</t>
        </is>
      </c>
      <c r="Q244" t="n">
        <v>56</v>
      </c>
      <c r="R244" s="4" t="n"/>
      <c r="S244" s="14" t="n"/>
    </row>
    <row r="245" hidden="1">
      <c r="A245" s="22" t="n"/>
      <c r="B245" t="inlineStr">
        <is>
          <t>Price_BOM_L_Baseplates_239</t>
        </is>
      </c>
      <c r="C245" t="inlineStr">
        <is>
          <t xml:space="preserve">:15951-LF:15955-LF:15959-LF:20953-LF:25957-LF: </t>
        </is>
      </c>
      <c r="D245" s="4" t="inlineStr">
        <is>
          <t>:3P:3N:3M:</t>
        </is>
      </c>
      <c r="E245" s="2" t="inlineStr">
        <is>
          <t>BaseplateSteel</t>
        </is>
      </c>
      <c r="F245" s="2" t="inlineStr">
        <is>
          <t>Steel</t>
        </is>
      </c>
      <c r="G245" t="inlineStr">
        <is>
          <t>:213T:215T:</t>
        </is>
      </c>
      <c r="H245" t="inlineStr">
        <is>
          <t>Extended Drip Pan</t>
        </is>
      </c>
      <c r="I245" t="n">
        <v>0</v>
      </c>
      <c r="J245" s="80" t="inlineStr">
        <is>
          <t>Woods_Sureflex</t>
        </is>
      </c>
      <c r="K245" s="2" t="inlineStr">
        <is>
          <t>RTF</t>
        </is>
      </c>
      <c r="M245" t="inlineStr">
        <is>
          <t>A101007</t>
        </is>
      </c>
      <c r="N245" t="n">
        <v>170</v>
      </c>
      <c r="O245" t="n">
        <v>359</v>
      </c>
      <c r="P245" t="inlineStr">
        <is>
          <t>LT084</t>
        </is>
      </c>
      <c r="Q245" t="n">
        <v>56</v>
      </c>
      <c r="R245" s="4" t="n"/>
      <c r="S245" s="14" t="n"/>
    </row>
    <row r="246" hidden="1">
      <c r="A246" s="22" t="n"/>
      <c r="B246" t="inlineStr">
        <is>
          <t>Price_BOM_L_Baseplates_240</t>
        </is>
      </c>
      <c r="C246" t="inlineStr">
        <is>
          <t xml:space="preserve">:15951-LF:15955-LF:15959-LF:20953-LF:25957-LF: </t>
        </is>
      </c>
      <c r="D246" s="4" t="inlineStr">
        <is>
          <t>:3P:3N:3M:</t>
        </is>
      </c>
      <c r="E246" s="2" t="inlineStr">
        <is>
          <t>BaseplateSteel</t>
        </is>
      </c>
      <c r="F246" s="2" t="inlineStr">
        <is>
          <t>Steel</t>
        </is>
      </c>
      <c r="G246" t="inlineStr">
        <is>
          <t>:213T:215T:</t>
        </is>
      </c>
      <c r="H246" t="inlineStr">
        <is>
          <t>Extended Drip Pan</t>
        </is>
      </c>
      <c r="I246" t="n">
        <v>0</v>
      </c>
      <c r="J246" s="80" t="inlineStr">
        <is>
          <t>Falk_T10_Grid</t>
        </is>
      </c>
      <c r="K246" s="2" t="inlineStr">
        <is>
          <t>RTF</t>
        </is>
      </c>
      <c r="M246" t="inlineStr">
        <is>
          <t>A101008</t>
        </is>
      </c>
      <c r="N246" t="n">
        <v>170</v>
      </c>
      <c r="O246" t="n">
        <v>360</v>
      </c>
      <c r="P246" t="inlineStr">
        <is>
          <t>LT084</t>
        </is>
      </c>
      <c r="Q246" t="n">
        <v>56</v>
      </c>
      <c r="R246" s="4" t="n"/>
      <c r="S246" s="14" t="n"/>
    </row>
    <row r="247" hidden="1">
      <c r="A247" s="22" t="n"/>
      <c r="B247" t="inlineStr">
        <is>
          <t>Price_BOM_L_Baseplates_241</t>
        </is>
      </c>
      <c r="C247" t="inlineStr">
        <is>
          <t xml:space="preserve">:15951-LF:15955-LF:15959-LF:20953-LF:25957-LF: </t>
        </is>
      </c>
      <c r="D247" s="4" t="inlineStr">
        <is>
          <t>:3P:3N:3M:</t>
        </is>
      </c>
      <c r="E247" s="2" t="inlineStr">
        <is>
          <t>BaseplateSteel</t>
        </is>
      </c>
      <c r="F247" s="2" t="inlineStr">
        <is>
          <t>Steel</t>
        </is>
      </c>
      <c r="G247" t="inlineStr">
        <is>
          <t>:213T:215T:</t>
        </is>
      </c>
      <c r="H247" t="inlineStr">
        <is>
          <t>Extended Drip Pan</t>
        </is>
      </c>
      <c r="J247" s="80" t="inlineStr">
        <is>
          <t>Woods_Spacer</t>
        </is>
      </c>
      <c r="K247" s="2" t="inlineStr">
        <is>
          <t>RTF</t>
        </is>
      </c>
      <c r="M247" t="inlineStr">
        <is>
          <t>A101010</t>
        </is>
      </c>
      <c r="N247" t="n">
        <v>170</v>
      </c>
      <c r="O247" t="n">
        <v>362</v>
      </c>
      <c r="P247" t="inlineStr">
        <is>
          <t>LT084</t>
        </is>
      </c>
      <c r="Q247" t="n">
        <v>56</v>
      </c>
      <c r="R247" s="4" t="n"/>
      <c r="S247" s="14" t="n"/>
    </row>
    <row r="248" hidden="1">
      <c r="A248" s="22" t="n"/>
      <c r="B248" t="inlineStr">
        <is>
          <t>Price_BOM_L_Baseplates_242</t>
        </is>
      </c>
      <c r="C248" t="inlineStr">
        <is>
          <t xml:space="preserve">:15951-LF:15955-LF:15959-LF:20953-LF:25957-LF: </t>
        </is>
      </c>
      <c r="D248" s="4" t="inlineStr">
        <is>
          <t>:3P:3N:3M:</t>
        </is>
      </c>
      <c r="E248" s="2" t="inlineStr">
        <is>
          <t>BaseplateSteel</t>
        </is>
      </c>
      <c r="F248" s="2" t="inlineStr">
        <is>
          <t>Steel</t>
        </is>
      </c>
      <c r="G248" t="inlineStr">
        <is>
          <t>:213T:215T:</t>
        </is>
      </c>
      <c r="H248" t="inlineStr">
        <is>
          <t>Extended Drip Pan</t>
        </is>
      </c>
      <c r="J248" s="80" t="inlineStr">
        <is>
          <t>Falk_Spacer</t>
        </is>
      </c>
      <c r="K248" s="2" t="inlineStr">
        <is>
          <t>RTF</t>
        </is>
      </c>
      <c r="M248" t="inlineStr">
        <is>
          <t>A101011</t>
        </is>
      </c>
      <c r="N248" t="n">
        <v>170</v>
      </c>
      <c r="O248" t="n">
        <v>363</v>
      </c>
      <c r="P248" t="inlineStr">
        <is>
          <t>LT084</t>
        </is>
      </c>
      <c r="Q248" t="n">
        <v>56</v>
      </c>
      <c r="R248" s="4" t="n"/>
      <c r="S248" s="14" t="n"/>
    </row>
    <row r="249" hidden="1">
      <c r="A249" s="22" t="n"/>
      <c r="B249" t="inlineStr">
        <is>
          <t>Price_BOM_L_Baseplates_243</t>
        </is>
      </c>
      <c r="C249" t="inlineStr">
        <is>
          <t xml:space="preserve">:15951-LF:15955-LF:15959-LF:20953-LF:25957-LF: </t>
        </is>
      </c>
      <c r="D249" s="4" t="inlineStr">
        <is>
          <t>:3P:3N:3M:</t>
        </is>
      </c>
      <c r="E249" s="2" t="inlineStr">
        <is>
          <t>BaseplateSteel</t>
        </is>
      </c>
      <c r="F249" s="2" t="inlineStr">
        <is>
          <t>Steel</t>
        </is>
      </c>
      <c r="G249" t="inlineStr">
        <is>
          <t>:254T:256T:</t>
        </is>
      </c>
      <c r="H249" t="inlineStr">
        <is>
          <t>Extended Drip Pan</t>
        </is>
      </c>
      <c r="I249" t="n">
        <v>0</v>
      </c>
      <c r="J249" s="80" t="inlineStr">
        <is>
          <t>Woods_Sureflex</t>
        </is>
      </c>
      <c r="K249" s="2" t="inlineStr">
        <is>
          <t>RTF</t>
        </is>
      </c>
      <c r="M249" t="inlineStr">
        <is>
          <t>A101013</t>
        </is>
      </c>
      <c r="N249" t="n">
        <v>180</v>
      </c>
      <c r="O249" t="n">
        <v>365</v>
      </c>
      <c r="P249" t="inlineStr">
        <is>
          <t>LT084</t>
        </is>
      </c>
      <c r="Q249" t="n">
        <v>56</v>
      </c>
      <c r="R249" s="4" t="n"/>
      <c r="S249" s="14" t="n"/>
    </row>
    <row r="250" hidden="1">
      <c r="A250" s="22" t="n"/>
      <c r="B250" t="inlineStr">
        <is>
          <t>Price_BOM_L_Baseplates_244</t>
        </is>
      </c>
      <c r="C250" t="inlineStr">
        <is>
          <t xml:space="preserve">:15951-LF:15955-LF:15959-LF:20953-LF:25957-LF: </t>
        </is>
      </c>
      <c r="D250" s="4" t="inlineStr">
        <is>
          <t>:3P:3N:3M:</t>
        </is>
      </c>
      <c r="E250" s="2" t="inlineStr">
        <is>
          <t>BaseplateSteel</t>
        </is>
      </c>
      <c r="F250" s="2" t="inlineStr">
        <is>
          <t>Steel</t>
        </is>
      </c>
      <c r="G250" t="inlineStr">
        <is>
          <t>:254T:256T:</t>
        </is>
      </c>
      <c r="H250" t="inlineStr">
        <is>
          <t>Extended Drip Pan</t>
        </is>
      </c>
      <c r="I250" t="n">
        <v>0</v>
      </c>
      <c r="J250" s="80" t="inlineStr">
        <is>
          <t>Falk_T10_Grid</t>
        </is>
      </c>
      <c r="K250" s="2" t="inlineStr">
        <is>
          <t>RTF</t>
        </is>
      </c>
      <c r="M250" t="inlineStr">
        <is>
          <t>A101014</t>
        </is>
      </c>
      <c r="N250" t="n">
        <v>180</v>
      </c>
      <c r="O250" t="n">
        <v>366</v>
      </c>
      <c r="P250" t="inlineStr">
        <is>
          <t>LT084</t>
        </is>
      </c>
      <c r="Q250" t="n">
        <v>56</v>
      </c>
      <c r="R250" s="4" t="n"/>
      <c r="S250" s="14" t="n"/>
    </row>
    <row r="251" hidden="1">
      <c r="A251" s="22" t="n"/>
      <c r="B251" t="inlineStr">
        <is>
          <t>Price_BOM_L_Baseplates_245</t>
        </is>
      </c>
      <c r="C251" t="inlineStr">
        <is>
          <t xml:space="preserve">:15951-LF:15955-LF:15959-LF:20953-LF:25957-LF: </t>
        </is>
      </c>
      <c r="D251" s="4" t="inlineStr">
        <is>
          <t>:3P:3N:3M:</t>
        </is>
      </c>
      <c r="E251" s="2" t="inlineStr">
        <is>
          <t>BaseplateSteel</t>
        </is>
      </c>
      <c r="F251" s="2" t="inlineStr">
        <is>
          <t>Steel</t>
        </is>
      </c>
      <c r="G251" t="inlineStr">
        <is>
          <t>:254T:256T:</t>
        </is>
      </c>
      <c r="H251" t="inlineStr">
        <is>
          <t>Extended Drip Pan</t>
        </is>
      </c>
      <c r="J251" s="80" t="inlineStr">
        <is>
          <t>Woods_Spacer</t>
        </is>
      </c>
      <c r="K251" s="2" t="inlineStr">
        <is>
          <t>RTF</t>
        </is>
      </c>
      <c r="M251" t="inlineStr">
        <is>
          <t>A101016</t>
        </is>
      </c>
      <c r="N251" t="n">
        <v>180</v>
      </c>
      <c r="O251" t="n">
        <v>368</v>
      </c>
      <c r="P251" t="inlineStr">
        <is>
          <t>LT084</t>
        </is>
      </c>
      <c r="Q251" t="n">
        <v>56</v>
      </c>
      <c r="R251" s="4" t="n"/>
      <c r="S251" s="14" t="n"/>
    </row>
    <row r="252" hidden="1">
      <c r="A252" s="22" t="n"/>
      <c r="B252" t="inlineStr">
        <is>
          <t>Price_BOM_L_Baseplates_246</t>
        </is>
      </c>
      <c r="C252" t="inlineStr">
        <is>
          <t xml:space="preserve">:15951-LF:15955-LF:15959-LF:20953-LF:25957-LF: </t>
        </is>
      </c>
      <c r="D252" s="4" t="inlineStr">
        <is>
          <t>:3P:3N:3M:</t>
        </is>
      </c>
      <c r="E252" s="2" t="inlineStr">
        <is>
          <t>BaseplateSteel</t>
        </is>
      </c>
      <c r="F252" s="2" t="inlineStr">
        <is>
          <t>Steel</t>
        </is>
      </c>
      <c r="G252" t="inlineStr">
        <is>
          <t>:254T:256T:</t>
        </is>
      </c>
      <c r="H252" t="inlineStr">
        <is>
          <t>Extended Drip Pan</t>
        </is>
      </c>
      <c r="J252" s="80" t="inlineStr">
        <is>
          <t>Falk_Spacer</t>
        </is>
      </c>
      <c r="K252" s="2" t="inlineStr">
        <is>
          <t>RTF</t>
        </is>
      </c>
      <c r="M252" t="inlineStr">
        <is>
          <t>A101017</t>
        </is>
      </c>
      <c r="N252" t="n">
        <v>180</v>
      </c>
      <c r="O252" t="n">
        <v>369</v>
      </c>
      <c r="P252" t="inlineStr">
        <is>
          <t>LT084</t>
        </is>
      </c>
      <c r="Q252" t="n">
        <v>56</v>
      </c>
      <c r="R252" s="4" t="n"/>
      <c r="S252" s="14" t="n"/>
    </row>
    <row r="253" hidden="1">
      <c r="A253" s="22" t="n"/>
      <c r="B253" t="inlineStr">
        <is>
          <t>Price_BOM_L_Baseplates_247</t>
        </is>
      </c>
      <c r="C253" t="inlineStr">
        <is>
          <t>:20121-LF:25123-LF:</t>
        </is>
      </c>
      <c r="D253" s="4" t="inlineStr">
        <is>
          <t>:3P:3N:3M:</t>
        </is>
      </c>
      <c r="E253" s="2" t="inlineStr">
        <is>
          <t>BaseplateSteel</t>
        </is>
      </c>
      <c r="F253" s="2" t="inlineStr">
        <is>
          <t>Steel</t>
        </is>
      </c>
      <c r="G253" t="inlineStr">
        <is>
          <t>:143T:145T:</t>
        </is>
      </c>
      <c r="H253" t="inlineStr">
        <is>
          <t>Extended Drip Pan</t>
        </is>
      </c>
      <c r="I253" t="n">
        <v>0</v>
      </c>
      <c r="J253" s="80" t="inlineStr">
        <is>
          <t>Woods_Sureflex</t>
        </is>
      </c>
      <c r="K253" s="2" t="inlineStr">
        <is>
          <t>RTF</t>
        </is>
      </c>
      <c r="M253" t="inlineStr">
        <is>
          <t>A101019</t>
        </is>
      </c>
      <c r="N253" t="n">
        <v>160</v>
      </c>
      <c r="O253" t="n">
        <v>371</v>
      </c>
      <c r="P253" t="inlineStr">
        <is>
          <t>LT084</t>
        </is>
      </c>
      <c r="Q253" t="n">
        <v>56</v>
      </c>
      <c r="R253" s="4" t="n"/>
      <c r="S253" s="14" t="n"/>
    </row>
    <row r="254" hidden="1">
      <c r="A254" s="22" t="n"/>
      <c r="B254" t="inlineStr">
        <is>
          <t>Price_BOM_L_Baseplates_248</t>
        </is>
      </c>
      <c r="C254" t="inlineStr">
        <is>
          <t>:20121-LF:25123-LF:</t>
        </is>
      </c>
      <c r="D254" s="4" t="inlineStr">
        <is>
          <t>:3P:3N:3M:</t>
        </is>
      </c>
      <c r="E254" s="2" t="inlineStr">
        <is>
          <t>BaseplateSteel</t>
        </is>
      </c>
      <c r="F254" s="2" t="inlineStr">
        <is>
          <t>Steel</t>
        </is>
      </c>
      <c r="G254" t="inlineStr">
        <is>
          <t>:143T:145T:</t>
        </is>
      </c>
      <c r="H254" t="inlineStr">
        <is>
          <t>Extended Drip Pan</t>
        </is>
      </c>
      <c r="I254" t="n">
        <v>0</v>
      </c>
      <c r="J254" s="80" t="inlineStr">
        <is>
          <t>Falk_T10_Grid</t>
        </is>
      </c>
      <c r="K254" s="2" t="inlineStr">
        <is>
          <t>RTF</t>
        </is>
      </c>
      <c r="M254" t="inlineStr">
        <is>
          <t>A101020</t>
        </is>
      </c>
      <c r="N254" t="n">
        <v>160</v>
      </c>
      <c r="O254" t="n">
        <v>372</v>
      </c>
      <c r="P254" t="inlineStr">
        <is>
          <t>LT084</t>
        </is>
      </c>
      <c r="Q254" t="n">
        <v>56</v>
      </c>
      <c r="R254" s="4" t="n"/>
      <c r="S254" s="14" t="n"/>
    </row>
    <row r="255" hidden="1">
      <c r="A255" s="22" t="n"/>
      <c r="B255" t="inlineStr">
        <is>
          <t>Price_BOM_L_Baseplates_249</t>
        </is>
      </c>
      <c r="C255" t="inlineStr">
        <is>
          <t>:20121-LF:25123-LF:</t>
        </is>
      </c>
      <c r="D255" s="4" t="inlineStr">
        <is>
          <t>:3P:3N:3M:</t>
        </is>
      </c>
      <c r="E255" s="2" t="inlineStr">
        <is>
          <t>BaseplateSteel</t>
        </is>
      </c>
      <c r="F255" s="2" t="inlineStr">
        <is>
          <t>Steel</t>
        </is>
      </c>
      <c r="G255" t="inlineStr">
        <is>
          <t>:143T:145T:</t>
        </is>
      </c>
      <c r="H255" t="inlineStr">
        <is>
          <t>Extended Drip Pan</t>
        </is>
      </c>
      <c r="J255" s="80" t="inlineStr">
        <is>
          <t>Woods_Spacer</t>
        </is>
      </c>
      <c r="K255" s="2" t="inlineStr">
        <is>
          <t>RTF</t>
        </is>
      </c>
      <c r="M255" t="inlineStr">
        <is>
          <t>A101022</t>
        </is>
      </c>
      <c r="N255" t="n">
        <v>160</v>
      </c>
      <c r="O255" t="n">
        <v>374</v>
      </c>
      <c r="P255" t="inlineStr">
        <is>
          <t>LT084</t>
        </is>
      </c>
      <c r="Q255" t="n">
        <v>56</v>
      </c>
      <c r="R255" s="4" t="n"/>
      <c r="S255" s="14" t="n"/>
    </row>
    <row r="256" hidden="1">
      <c r="A256" s="22" t="n"/>
      <c r="B256" t="inlineStr">
        <is>
          <t>Price_BOM_L_Baseplates_250</t>
        </is>
      </c>
      <c r="C256" t="inlineStr">
        <is>
          <t>:20121-LF:25123-LF:</t>
        </is>
      </c>
      <c r="D256" s="4" t="inlineStr">
        <is>
          <t>:3P:3N:3M:</t>
        </is>
      </c>
      <c r="E256" s="2" t="inlineStr">
        <is>
          <t>BaseplateSteel</t>
        </is>
      </c>
      <c r="F256" s="2" t="inlineStr">
        <is>
          <t>Steel</t>
        </is>
      </c>
      <c r="G256" t="inlineStr">
        <is>
          <t>:143T:145T:</t>
        </is>
      </c>
      <c r="H256" t="inlineStr">
        <is>
          <t>Extended Drip Pan</t>
        </is>
      </c>
      <c r="J256" s="80" t="inlineStr">
        <is>
          <t>Falk_Spacer</t>
        </is>
      </c>
      <c r="K256" s="2" t="inlineStr">
        <is>
          <t>RTF</t>
        </is>
      </c>
      <c r="M256" t="inlineStr">
        <is>
          <t>A101023</t>
        </is>
      </c>
      <c r="N256" t="n">
        <v>160</v>
      </c>
      <c r="O256" t="n">
        <v>375</v>
      </c>
      <c r="P256" t="inlineStr">
        <is>
          <t>LT084</t>
        </is>
      </c>
      <c r="Q256" t="n">
        <v>56</v>
      </c>
      <c r="R256" s="4" t="n"/>
      <c r="S256" s="14" t="n"/>
    </row>
    <row r="257" hidden="1">
      <c r="A257" s="22" t="n"/>
      <c r="B257" t="inlineStr">
        <is>
          <t>Price_BOM_L_Baseplates_251</t>
        </is>
      </c>
      <c r="C257" t="inlineStr">
        <is>
          <t>:20121-LF:25123-LF:</t>
        </is>
      </c>
      <c r="D257" s="4" t="inlineStr">
        <is>
          <t>:3P:3N:3M:</t>
        </is>
      </c>
      <c r="E257" s="2" t="inlineStr">
        <is>
          <t>BaseplateSteel</t>
        </is>
      </c>
      <c r="F257" s="2" t="inlineStr">
        <is>
          <t>Steel</t>
        </is>
      </c>
      <c r="G257" t="inlineStr">
        <is>
          <t>:182T:184T:</t>
        </is>
      </c>
      <c r="H257" t="inlineStr">
        <is>
          <t>Extended Drip Pan</t>
        </is>
      </c>
      <c r="I257" t="n">
        <v>0</v>
      </c>
      <c r="J257" s="80" t="inlineStr">
        <is>
          <t>Woods_Sureflex</t>
        </is>
      </c>
      <c r="K257" s="2" t="inlineStr">
        <is>
          <t>RTF</t>
        </is>
      </c>
      <c r="M257" t="inlineStr">
        <is>
          <t>A101025</t>
        </is>
      </c>
      <c r="N257" t="n">
        <v>160</v>
      </c>
      <c r="O257" t="n">
        <v>377</v>
      </c>
      <c r="P257" t="inlineStr">
        <is>
          <t>LT084</t>
        </is>
      </c>
      <c r="Q257" t="n">
        <v>56</v>
      </c>
      <c r="R257" s="4" t="n"/>
      <c r="S257" s="14" t="n"/>
    </row>
    <row r="258" hidden="1">
      <c r="A258" s="22" t="n"/>
      <c r="B258" t="inlineStr">
        <is>
          <t>Price_BOM_L_Baseplates_252</t>
        </is>
      </c>
      <c r="C258" t="inlineStr">
        <is>
          <t>:20121-LF:25123-LF:</t>
        </is>
      </c>
      <c r="D258" s="4" t="inlineStr">
        <is>
          <t>:3P:3N:3M:</t>
        </is>
      </c>
      <c r="E258" s="2" t="inlineStr">
        <is>
          <t>BaseplateSteel</t>
        </is>
      </c>
      <c r="F258" s="2" t="inlineStr">
        <is>
          <t>Steel</t>
        </is>
      </c>
      <c r="G258" t="inlineStr">
        <is>
          <t>:182T:184T:</t>
        </is>
      </c>
      <c r="H258" t="inlineStr">
        <is>
          <t>Extended Drip Pan</t>
        </is>
      </c>
      <c r="I258" t="n">
        <v>0</v>
      </c>
      <c r="J258" s="80" t="inlineStr">
        <is>
          <t>Falk_T10_Grid</t>
        </is>
      </c>
      <c r="K258" s="2" t="inlineStr">
        <is>
          <t>RTF</t>
        </is>
      </c>
      <c r="M258" t="inlineStr">
        <is>
          <t>A101026</t>
        </is>
      </c>
      <c r="N258" t="n">
        <v>160</v>
      </c>
      <c r="O258" t="n">
        <v>378</v>
      </c>
      <c r="P258" t="inlineStr">
        <is>
          <t>LT084</t>
        </is>
      </c>
      <c r="Q258" t="n">
        <v>56</v>
      </c>
      <c r="R258" s="4" t="n"/>
      <c r="S258" s="14" t="n"/>
    </row>
    <row r="259" hidden="1">
      <c r="A259" s="22" t="n"/>
      <c r="B259" t="inlineStr">
        <is>
          <t>Price_BOM_L_Baseplates_253</t>
        </is>
      </c>
      <c r="C259" t="inlineStr">
        <is>
          <t>:20121-LF:25123-LF:</t>
        </is>
      </c>
      <c r="D259" s="4" t="inlineStr">
        <is>
          <t>:3P:3N:3M:</t>
        </is>
      </c>
      <c r="E259" s="2" t="inlineStr">
        <is>
          <t>BaseplateSteel</t>
        </is>
      </c>
      <c r="F259" s="2" t="inlineStr">
        <is>
          <t>Steel</t>
        </is>
      </c>
      <c r="G259" t="inlineStr">
        <is>
          <t>:182T:184T:</t>
        </is>
      </c>
      <c r="H259" t="inlineStr">
        <is>
          <t>Extended Drip Pan</t>
        </is>
      </c>
      <c r="J259" s="80" t="inlineStr">
        <is>
          <t>Woods_Spacer</t>
        </is>
      </c>
      <c r="K259" s="2" t="inlineStr">
        <is>
          <t>RTF</t>
        </is>
      </c>
      <c r="M259" t="inlineStr">
        <is>
          <t>A101028</t>
        </is>
      </c>
      <c r="N259" t="n">
        <v>160</v>
      </c>
      <c r="O259" t="n">
        <v>380</v>
      </c>
      <c r="P259" t="inlineStr">
        <is>
          <t>LT084</t>
        </is>
      </c>
      <c r="Q259" t="n">
        <v>56</v>
      </c>
      <c r="R259" s="4" t="n"/>
      <c r="S259" s="14" t="n"/>
    </row>
    <row r="260" hidden="1">
      <c r="A260" s="22" t="n"/>
      <c r="B260" t="inlineStr">
        <is>
          <t>Price_BOM_L_Baseplates_254</t>
        </is>
      </c>
      <c r="C260" t="inlineStr">
        <is>
          <t>:20121-LF:25123-LF:</t>
        </is>
      </c>
      <c r="D260" s="4" t="inlineStr">
        <is>
          <t>:3P:3N:3M:</t>
        </is>
      </c>
      <c r="E260" s="2" t="inlineStr">
        <is>
          <t>BaseplateSteel</t>
        </is>
      </c>
      <c r="F260" s="2" t="inlineStr">
        <is>
          <t>Steel</t>
        </is>
      </c>
      <c r="G260" t="inlineStr">
        <is>
          <t>:182T:184T:</t>
        </is>
      </c>
      <c r="H260" t="inlineStr">
        <is>
          <t>Extended Drip Pan</t>
        </is>
      </c>
      <c r="J260" s="80" t="inlineStr">
        <is>
          <t>Falk_Spacer</t>
        </is>
      </c>
      <c r="K260" s="2" t="inlineStr">
        <is>
          <t>RTF</t>
        </is>
      </c>
      <c r="M260" t="inlineStr">
        <is>
          <t>A101029</t>
        </is>
      </c>
      <c r="N260" t="n">
        <v>160</v>
      </c>
      <c r="O260" t="n">
        <v>381</v>
      </c>
      <c r="P260" t="inlineStr">
        <is>
          <t>LT084</t>
        </is>
      </c>
      <c r="Q260" t="n">
        <v>56</v>
      </c>
      <c r="R260" s="4" t="n"/>
      <c r="S260" s="14" t="n"/>
    </row>
    <row r="261" hidden="1">
      <c r="A261" s="22" t="n"/>
      <c r="B261" t="inlineStr">
        <is>
          <t>Price_BOM_L_Baseplates_255</t>
        </is>
      </c>
      <c r="C261" t="inlineStr">
        <is>
          <t>:20121-LF:25123-LF:</t>
        </is>
      </c>
      <c r="D261" s="4" t="inlineStr">
        <is>
          <t>:3P:3N:3M:</t>
        </is>
      </c>
      <c r="E261" s="2" t="inlineStr">
        <is>
          <t>BaseplateSteel</t>
        </is>
      </c>
      <c r="F261" s="2" t="inlineStr">
        <is>
          <t>Steel</t>
        </is>
      </c>
      <c r="G261" t="inlineStr">
        <is>
          <t>:213T:215T:</t>
        </is>
      </c>
      <c r="H261" t="inlineStr">
        <is>
          <t>Extended Drip Pan</t>
        </is>
      </c>
      <c r="I261" t="n">
        <v>0</v>
      </c>
      <c r="J261" s="80" t="inlineStr">
        <is>
          <t>Woods_Sureflex</t>
        </is>
      </c>
      <c r="K261" s="2" t="inlineStr">
        <is>
          <t>RTF</t>
        </is>
      </c>
      <c r="M261" t="inlineStr">
        <is>
          <t>A101031</t>
        </is>
      </c>
      <c r="N261" t="n">
        <v>190</v>
      </c>
      <c r="O261" t="n">
        <v>383</v>
      </c>
      <c r="P261" t="inlineStr">
        <is>
          <t>LT084</t>
        </is>
      </c>
      <c r="Q261" t="n">
        <v>56</v>
      </c>
      <c r="R261" s="4" t="n"/>
      <c r="S261" s="14" t="n"/>
    </row>
    <row r="262" hidden="1">
      <c r="A262" s="22" t="n"/>
      <c r="B262" t="inlineStr">
        <is>
          <t>Price_BOM_L_Baseplates_256</t>
        </is>
      </c>
      <c r="C262" t="inlineStr">
        <is>
          <t>:20121-LF:25123-LF:</t>
        </is>
      </c>
      <c r="D262" s="4" t="inlineStr">
        <is>
          <t>:3P:3N:3M:</t>
        </is>
      </c>
      <c r="E262" s="2" t="inlineStr">
        <is>
          <t>BaseplateSteel</t>
        </is>
      </c>
      <c r="F262" s="2" t="inlineStr">
        <is>
          <t>Steel</t>
        </is>
      </c>
      <c r="G262" t="inlineStr">
        <is>
          <t>:213T:215T:</t>
        </is>
      </c>
      <c r="H262" t="inlineStr">
        <is>
          <t>Extended Drip Pan</t>
        </is>
      </c>
      <c r="I262" t="n">
        <v>0</v>
      </c>
      <c r="J262" s="80" t="inlineStr">
        <is>
          <t>Falk_T10_Grid</t>
        </is>
      </c>
      <c r="K262" s="2" t="inlineStr">
        <is>
          <t>RTF</t>
        </is>
      </c>
      <c r="M262" t="inlineStr">
        <is>
          <t>A101032</t>
        </is>
      </c>
      <c r="N262" t="n">
        <v>190</v>
      </c>
      <c r="O262" t="n">
        <v>384</v>
      </c>
      <c r="P262" t="inlineStr">
        <is>
          <t>LT084</t>
        </is>
      </c>
      <c r="Q262" t="n">
        <v>56</v>
      </c>
      <c r="R262" s="4" t="n"/>
      <c r="S262" s="14" t="n"/>
    </row>
    <row r="263" hidden="1">
      <c r="A263" s="22" t="n"/>
      <c r="B263" t="inlineStr">
        <is>
          <t>Price_BOM_L_Baseplates_257</t>
        </is>
      </c>
      <c r="C263" t="inlineStr">
        <is>
          <t>:20121-LF:25123-LF:</t>
        </is>
      </c>
      <c r="D263" s="4" t="inlineStr">
        <is>
          <t>:3P:3N:3M:</t>
        </is>
      </c>
      <c r="E263" s="2" t="inlineStr">
        <is>
          <t>BaseplateSteel</t>
        </is>
      </c>
      <c r="F263" s="2" t="inlineStr">
        <is>
          <t>Steel</t>
        </is>
      </c>
      <c r="G263" t="inlineStr">
        <is>
          <t>:213T:215T:</t>
        </is>
      </c>
      <c r="H263" t="inlineStr">
        <is>
          <t>Extended Drip Pan</t>
        </is>
      </c>
      <c r="J263" s="80" t="inlineStr">
        <is>
          <t>Woods_Spacer</t>
        </is>
      </c>
      <c r="K263" s="2" t="inlineStr">
        <is>
          <t>RTF</t>
        </is>
      </c>
      <c r="M263" t="inlineStr">
        <is>
          <t>A101034</t>
        </is>
      </c>
      <c r="N263" t="n">
        <v>190</v>
      </c>
      <c r="O263" t="n">
        <v>386</v>
      </c>
      <c r="P263" t="inlineStr">
        <is>
          <t>LT084</t>
        </is>
      </c>
      <c r="Q263" t="n">
        <v>56</v>
      </c>
      <c r="R263" s="4" t="n"/>
      <c r="S263" s="14" t="n"/>
    </row>
    <row r="264" hidden="1">
      <c r="A264" s="22" t="n"/>
      <c r="B264" t="inlineStr">
        <is>
          <t>Price_BOM_L_Baseplates_258</t>
        </is>
      </c>
      <c r="C264" t="inlineStr">
        <is>
          <t>:20121-LF:25123-LF:</t>
        </is>
      </c>
      <c r="D264" s="4" t="inlineStr">
        <is>
          <t>:3P:3N:3M:</t>
        </is>
      </c>
      <c r="E264" s="2" t="inlineStr">
        <is>
          <t>BaseplateSteel</t>
        </is>
      </c>
      <c r="F264" s="2" t="inlineStr">
        <is>
          <t>Steel</t>
        </is>
      </c>
      <c r="G264" t="inlineStr">
        <is>
          <t>:213T:215T:</t>
        </is>
      </c>
      <c r="H264" t="inlineStr">
        <is>
          <t>Extended Drip Pan</t>
        </is>
      </c>
      <c r="J264" s="80" t="inlineStr">
        <is>
          <t>Falk_Spacer</t>
        </is>
      </c>
      <c r="K264" s="2" t="inlineStr">
        <is>
          <t>RTF</t>
        </is>
      </c>
      <c r="M264" t="inlineStr">
        <is>
          <t>A101035</t>
        </is>
      </c>
      <c r="N264" t="n">
        <v>190</v>
      </c>
      <c r="O264" t="n">
        <v>387</v>
      </c>
      <c r="P264" t="inlineStr">
        <is>
          <t>LT084</t>
        </is>
      </c>
      <c r="Q264" t="n">
        <v>56</v>
      </c>
      <c r="R264" s="4" t="n"/>
      <c r="S264" s="14" t="n"/>
    </row>
    <row r="265" hidden="1">
      <c r="A265" s="22" t="n"/>
      <c r="B265" t="inlineStr">
        <is>
          <t>Price_BOM_L_Baseplates_259</t>
        </is>
      </c>
      <c r="C265" t="inlineStr">
        <is>
          <t>:20121-LF:25123-LF:</t>
        </is>
      </c>
      <c r="D265" s="4" t="inlineStr">
        <is>
          <t>:3P:3N:3M:</t>
        </is>
      </c>
      <c r="E265" s="2" t="inlineStr">
        <is>
          <t>BaseplateSteel</t>
        </is>
      </c>
      <c r="F265" s="2" t="inlineStr">
        <is>
          <t>Steel</t>
        </is>
      </c>
      <c r="G265" t="inlineStr">
        <is>
          <t>:254T:256T:</t>
        </is>
      </c>
      <c r="H265" t="inlineStr">
        <is>
          <t>Extended Drip Pan</t>
        </is>
      </c>
      <c r="I265" t="n">
        <v>0</v>
      </c>
      <c r="J265" s="80" t="inlineStr">
        <is>
          <t>Woods_Sureflex</t>
        </is>
      </c>
      <c r="K265" s="2" t="inlineStr">
        <is>
          <t>RTF</t>
        </is>
      </c>
      <c r="M265" t="inlineStr">
        <is>
          <t>A101037</t>
        </is>
      </c>
      <c r="N265" t="n">
        <v>200</v>
      </c>
      <c r="O265" t="n">
        <v>389</v>
      </c>
      <c r="P265" t="inlineStr">
        <is>
          <t>LT084</t>
        </is>
      </c>
      <c r="Q265" t="n">
        <v>56</v>
      </c>
      <c r="R265" s="4" t="n"/>
      <c r="S265" s="14" t="n"/>
    </row>
    <row r="266" hidden="1">
      <c r="A266" s="22" t="n"/>
      <c r="B266" t="inlineStr">
        <is>
          <t>Price_BOM_L_Baseplates_260</t>
        </is>
      </c>
      <c r="C266" t="inlineStr">
        <is>
          <t>:20121-LF:25123-LF:</t>
        </is>
      </c>
      <c r="D266" s="4" t="inlineStr">
        <is>
          <t>:3P:3N:3M:</t>
        </is>
      </c>
      <c r="E266" s="2" t="inlineStr">
        <is>
          <t>BaseplateSteel</t>
        </is>
      </c>
      <c r="F266" s="2" t="inlineStr">
        <is>
          <t>Steel</t>
        </is>
      </c>
      <c r="G266" t="inlineStr">
        <is>
          <t>:254T:256T:</t>
        </is>
      </c>
      <c r="H266" t="inlineStr">
        <is>
          <t>Extended Drip Pan</t>
        </is>
      </c>
      <c r="I266" t="n">
        <v>0</v>
      </c>
      <c r="J266" s="80" t="inlineStr">
        <is>
          <t>Falk_T10_Grid</t>
        </is>
      </c>
      <c r="K266" s="2" t="inlineStr">
        <is>
          <t>RTF</t>
        </is>
      </c>
      <c r="M266" t="inlineStr">
        <is>
          <t>A101038</t>
        </is>
      </c>
      <c r="N266" t="n">
        <v>200</v>
      </c>
      <c r="O266" t="n">
        <v>390</v>
      </c>
      <c r="P266" t="inlineStr">
        <is>
          <t>LT084</t>
        </is>
      </c>
      <c r="Q266" t="n">
        <v>56</v>
      </c>
      <c r="R266" s="4" t="n"/>
      <c r="S266" s="14" t="n"/>
    </row>
    <row r="267" hidden="1">
      <c r="A267" s="22" t="n"/>
      <c r="B267" t="inlineStr">
        <is>
          <t>Price_BOM_L_Baseplates_261</t>
        </is>
      </c>
      <c r="C267" t="inlineStr">
        <is>
          <t>:20121-LF:25123-LF:</t>
        </is>
      </c>
      <c r="D267" s="4" t="inlineStr">
        <is>
          <t>:3P:3N:3M:</t>
        </is>
      </c>
      <c r="E267" s="2" t="inlineStr">
        <is>
          <t>BaseplateSteel</t>
        </is>
      </c>
      <c r="F267" s="2" t="inlineStr">
        <is>
          <t>Steel</t>
        </is>
      </c>
      <c r="G267" t="inlineStr">
        <is>
          <t>:254T:256T:</t>
        </is>
      </c>
      <c r="H267" t="inlineStr">
        <is>
          <t>Extended Drip Pan</t>
        </is>
      </c>
      <c r="J267" s="80" t="inlineStr">
        <is>
          <t>Woods_Spacer</t>
        </is>
      </c>
      <c r="K267" s="2" t="inlineStr">
        <is>
          <t>RTF</t>
        </is>
      </c>
      <c r="M267" t="inlineStr">
        <is>
          <t>A101040</t>
        </is>
      </c>
      <c r="N267" t="n">
        <v>200</v>
      </c>
      <c r="O267" t="n">
        <v>392</v>
      </c>
      <c r="P267" t="inlineStr">
        <is>
          <t>LT084</t>
        </is>
      </c>
      <c r="Q267" t="n">
        <v>56</v>
      </c>
      <c r="R267" s="4" t="n"/>
      <c r="S267" s="14" t="n"/>
    </row>
    <row r="268" hidden="1">
      <c r="A268" s="22" t="n"/>
      <c r="B268" t="inlineStr">
        <is>
          <t>Price_BOM_L_Baseplates_262</t>
        </is>
      </c>
      <c r="C268" t="inlineStr">
        <is>
          <t>:20121-LF:25123-LF:</t>
        </is>
      </c>
      <c r="D268" s="4" t="inlineStr">
        <is>
          <t>:3P:3N:3M:</t>
        </is>
      </c>
      <c r="E268" s="2" t="inlineStr">
        <is>
          <t>BaseplateSteel</t>
        </is>
      </c>
      <c r="F268" s="2" t="inlineStr">
        <is>
          <t>Steel</t>
        </is>
      </c>
      <c r="G268" t="inlineStr">
        <is>
          <t>:254T:256T:</t>
        </is>
      </c>
      <c r="H268" t="inlineStr">
        <is>
          <t>Extended Drip Pan</t>
        </is>
      </c>
      <c r="J268" s="80" t="inlineStr">
        <is>
          <t>Falk_Spacer</t>
        </is>
      </c>
      <c r="K268" s="2" t="inlineStr">
        <is>
          <t>RTF</t>
        </is>
      </c>
      <c r="M268" t="inlineStr">
        <is>
          <t>A101041</t>
        </is>
      </c>
      <c r="N268" t="n">
        <v>200</v>
      </c>
      <c r="O268" t="n">
        <v>393</v>
      </c>
      <c r="P268" t="inlineStr">
        <is>
          <t>LT084</t>
        </is>
      </c>
      <c r="Q268" t="n">
        <v>56</v>
      </c>
      <c r="R268" s="4" t="n"/>
      <c r="S268" s="14" t="n"/>
    </row>
    <row r="269" hidden="1">
      <c r="A269" s="22" t="n"/>
      <c r="B269" t="inlineStr">
        <is>
          <t>Price_BOM_L_Baseplates_263</t>
        </is>
      </c>
      <c r="C269" t="inlineStr">
        <is>
          <t>:30957-LF:40707-LF</t>
        </is>
      </c>
      <c r="D269" s="4" t="inlineStr">
        <is>
          <t>:3P:3N:3M:</t>
        </is>
      </c>
      <c r="E269" s="2" t="inlineStr">
        <is>
          <t>BaseplateSteel</t>
        </is>
      </c>
      <c r="F269" s="2" t="inlineStr">
        <is>
          <t>Steel</t>
        </is>
      </c>
      <c r="G269" t="inlineStr">
        <is>
          <t>:143T:145T:</t>
        </is>
      </c>
      <c r="H269" t="inlineStr">
        <is>
          <t>Extended Drip Pan</t>
        </is>
      </c>
      <c r="I269" t="n">
        <v>0</v>
      </c>
      <c r="J269" s="80" t="inlineStr">
        <is>
          <t>Woods_Sureflex</t>
        </is>
      </c>
      <c r="K269" s="2" t="inlineStr">
        <is>
          <t>RTF</t>
        </is>
      </c>
      <c r="M269" t="inlineStr">
        <is>
          <t>A101043</t>
        </is>
      </c>
      <c r="N269" t="n">
        <v>180</v>
      </c>
      <c r="O269" t="n">
        <v>395</v>
      </c>
      <c r="P269" t="inlineStr">
        <is>
          <t>LT084</t>
        </is>
      </c>
      <c r="Q269" t="n">
        <v>56</v>
      </c>
      <c r="R269" s="4" t="n"/>
      <c r="S269" s="14" t="n"/>
    </row>
    <row r="270" hidden="1">
      <c r="A270" s="22" t="n"/>
      <c r="B270" t="inlineStr">
        <is>
          <t>Price_BOM_L_Baseplates_264</t>
        </is>
      </c>
      <c r="C270" t="inlineStr">
        <is>
          <t>:30957-LF:40707-LF</t>
        </is>
      </c>
      <c r="D270" s="4" t="inlineStr">
        <is>
          <t>:3P:3N:3M:</t>
        </is>
      </c>
      <c r="E270" s="2" t="inlineStr">
        <is>
          <t>BaseplateSteel</t>
        </is>
      </c>
      <c r="F270" s="2" t="inlineStr">
        <is>
          <t>Steel</t>
        </is>
      </c>
      <c r="G270" t="inlineStr">
        <is>
          <t>:143T:145T:</t>
        </is>
      </c>
      <c r="H270" t="inlineStr">
        <is>
          <t>Extended Drip Pan</t>
        </is>
      </c>
      <c r="I270" t="n">
        <v>0</v>
      </c>
      <c r="J270" s="80" t="inlineStr">
        <is>
          <t>Falk_T10_Grid</t>
        </is>
      </c>
      <c r="K270" s="2" t="inlineStr">
        <is>
          <t>RTF</t>
        </is>
      </c>
      <c r="M270" t="inlineStr">
        <is>
          <t>A101044</t>
        </is>
      </c>
      <c r="N270" t="n">
        <v>180</v>
      </c>
      <c r="O270" t="n">
        <v>396</v>
      </c>
      <c r="P270" t="inlineStr">
        <is>
          <t>LT084</t>
        </is>
      </c>
      <c r="Q270" t="n">
        <v>56</v>
      </c>
      <c r="R270" s="4" t="n"/>
      <c r="S270" s="14" t="n"/>
    </row>
    <row r="271" hidden="1">
      <c r="A271" s="22" t="n"/>
      <c r="B271" t="inlineStr">
        <is>
          <t>Price_BOM_L_Baseplates_265</t>
        </is>
      </c>
      <c r="C271" t="inlineStr">
        <is>
          <t>:30957-LF:40707-LF</t>
        </is>
      </c>
      <c r="D271" s="4" t="inlineStr">
        <is>
          <t>:3P:3N:3M:</t>
        </is>
      </c>
      <c r="E271" s="2" t="inlineStr">
        <is>
          <t>BaseplateSteel</t>
        </is>
      </c>
      <c r="F271" s="2" t="inlineStr">
        <is>
          <t>Steel</t>
        </is>
      </c>
      <c r="G271" t="inlineStr">
        <is>
          <t>:143T:145T:</t>
        </is>
      </c>
      <c r="H271" t="inlineStr">
        <is>
          <t>Extended Drip Pan</t>
        </is>
      </c>
      <c r="J271" s="80" t="inlineStr">
        <is>
          <t>Woods_Spacer</t>
        </is>
      </c>
      <c r="K271" s="2" t="inlineStr">
        <is>
          <t>RTF</t>
        </is>
      </c>
      <c r="M271" t="inlineStr">
        <is>
          <t>A101046</t>
        </is>
      </c>
      <c r="N271" t="n">
        <v>180</v>
      </c>
      <c r="O271" t="n">
        <v>398</v>
      </c>
      <c r="P271" t="inlineStr">
        <is>
          <t>LT084</t>
        </is>
      </c>
      <c r="Q271" t="n">
        <v>56</v>
      </c>
      <c r="R271" s="4" t="n"/>
      <c r="S271" s="14" t="n"/>
    </row>
    <row r="272" hidden="1">
      <c r="A272" s="22" t="n"/>
      <c r="B272" t="inlineStr">
        <is>
          <t>Price_BOM_L_Baseplates_266</t>
        </is>
      </c>
      <c r="C272" t="inlineStr">
        <is>
          <t>:30957-LF:40707-LF</t>
        </is>
      </c>
      <c r="D272" s="4" t="inlineStr">
        <is>
          <t>:3P:3N:3M:</t>
        </is>
      </c>
      <c r="E272" s="2" t="inlineStr">
        <is>
          <t>BaseplateSteel</t>
        </is>
      </c>
      <c r="F272" s="2" t="inlineStr">
        <is>
          <t>Steel</t>
        </is>
      </c>
      <c r="G272" t="inlineStr">
        <is>
          <t>:143T:145T:</t>
        </is>
      </c>
      <c r="H272" t="inlineStr">
        <is>
          <t>Extended Drip Pan</t>
        </is>
      </c>
      <c r="J272" s="80" t="inlineStr">
        <is>
          <t>Falk_Spacer</t>
        </is>
      </c>
      <c r="K272" s="2" t="inlineStr">
        <is>
          <t>RTF</t>
        </is>
      </c>
      <c r="M272" t="inlineStr">
        <is>
          <t>A101047</t>
        </is>
      </c>
      <c r="N272" t="n">
        <v>180</v>
      </c>
      <c r="O272" t="n">
        <v>399</v>
      </c>
      <c r="P272" t="inlineStr">
        <is>
          <t>LT084</t>
        </is>
      </c>
      <c r="Q272" t="n">
        <v>56</v>
      </c>
      <c r="R272" s="4" t="n"/>
      <c r="S272" s="14" t="n"/>
    </row>
    <row r="273" hidden="1">
      <c r="A273" s="22" t="n"/>
      <c r="B273" t="inlineStr">
        <is>
          <t>Price_BOM_L_Baseplates_267</t>
        </is>
      </c>
      <c r="C273" t="inlineStr">
        <is>
          <t>:30957-LF:40707-LF</t>
        </is>
      </c>
      <c r="D273" s="4" t="inlineStr">
        <is>
          <t>:3P:3N:3M:</t>
        </is>
      </c>
      <c r="E273" s="2" t="inlineStr">
        <is>
          <t>BaseplateSteel</t>
        </is>
      </c>
      <c r="F273" s="2" t="inlineStr">
        <is>
          <t>Steel</t>
        </is>
      </c>
      <c r="G273" t="inlineStr">
        <is>
          <t>:182T:184T:</t>
        </is>
      </c>
      <c r="H273" t="inlineStr">
        <is>
          <t>Extended Drip Pan</t>
        </is>
      </c>
      <c r="I273" t="n">
        <v>0</v>
      </c>
      <c r="J273" s="80" t="inlineStr">
        <is>
          <t>Woods_Sureflex</t>
        </is>
      </c>
      <c r="K273" s="2" t="inlineStr">
        <is>
          <t>RTF</t>
        </is>
      </c>
      <c r="M273" t="inlineStr">
        <is>
          <t>A101049</t>
        </is>
      </c>
      <c r="N273" t="n">
        <v>180</v>
      </c>
      <c r="O273" t="n">
        <v>401</v>
      </c>
      <c r="P273" t="inlineStr">
        <is>
          <t>LT084</t>
        </is>
      </c>
      <c r="Q273" t="n">
        <v>56</v>
      </c>
      <c r="R273" s="4" t="n"/>
      <c r="S273" s="14" t="n"/>
    </row>
    <row r="274" hidden="1">
      <c r="A274" s="22" t="n"/>
      <c r="B274" t="inlineStr">
        <is>
          <t>Price_BOM_L_Baseplates_268</t>
        </is>
      </c>
      <c r="C274" t="inlineStr">
        <is>
          <t>:30957-LF:40707-LF</t>
        </is>
      </c>
      <c r="D274" s="4" t="inlineStr">
        <is>
          <t>:3P:3N:3M:</t>
        </is>
      </c>
      <c r="E274" s="2" t="inlineStr">
        <is>
          <t>BaseplateSteel</t>
        </is>
      </c>
      <c r="F274" s="2" t="inlineStr">
        <is>
          <t>Steel</t>
        </is>
      </c>
      <c r="G274" t="inlineStr">
        <is>
          <t>:182T:184T:</t>
        </is>
      </c>
      <c r="H274" t="inlineStr">
        <is>
          <t>Extended Drip Pan</t>
        </is>
      </c>
      <c r="I274" t="n">
        <v>0</v>
      </c>
      <c r="J274" s="80" t="inlineStr">
        <is>
          <t>Falk_T10_Grid</t>
        </is>
      </c>
      <c r="K274" s="2" t="inlineStr">
        <is>
          <t>RTF</t>
        </is>
      </c>
      <c r="M274" t="inlineStr">
        <is>
          <t>A101050</t>
        </is>
      </c>
      <c r="N274" t="n">
        <v>180</v>
      </c>
      <c r="O274" t="n">
        <v>402</v>
      </c>
      <c r="P274" t="inlineStr">
        <is>
          <t>LT084</t>
        </is>
      </c>
      <c r="Q274" t="n">
        <v>56</v>
      </c>
      <c r="R274" s="4" t="n"/>
      <c r="S274" s="14" t="n"/>
    </row>
    <row r="275" hidden="1">
      <c r="A275" s="22" t="n"/>
      <c r="B275" t="inlineStr">
        <is>
          <t>Price_BOM_L_Baseplates_269</t>
        </is>
      </c>
      <c r="C275" t="inlineStr">
        <is>
          <t>:30957-LF:40707-LF</t>
        </is>
      </c>
      <c r="D275" s="4" t="inlineStr">
        <is>
          <t>:3P:3N:3M:</t>
        </is>
      </c>
      <c r="E275" s="2" t="inlineStr">
        <is>
          <t>BaseplateSteel</t>
        </is>
      </c>
      <c r="F275" s="2" t="inlineStr">
        <is>
          <t>Steel</t>
        </is>
      </c>
      <c r="G275" t="inlineStr">
        <is>
          <t>:182T:184T:</t>
        </is>
      </c>
      <c r="H275" t="inlineStr">
        <is>
          <t>Extended Drip Pan</t>
        </is>
      </c>
      <c r="J275" s="80" t="inlineStr">
        <is>
          <t>Woods_Spacer</t>
        </is>
      </c>
      <c r="K275" s="2" t="inlineStr">
        <is>
          <t>RTF</t>
        </is>
      </c>
      <c r="M275" t="inlineStr">
        <is>
          <t>A101052</t>
        </is>
      </c>
      <c r="N275" t="n">
        <v>180</v>
      </c>
      <c r="O275" t="n">
        <v>404</v>
      </c>
      <c r="P275" t="inlineStr">
        <is>
          <t>LT084</t>
        </is>
      </c>
      <c r="Q275" t="n">
        <v>56</v>
      </c>
      <c r="R275" s="4" t="n"/>
      <c r="S275" s="14" t="n"/>
    </row>
    <row r="276" hidden="1">
      <c r="A276" s="22" t="n"/>
      <c r="B276" t="inlineStr">
        <is>
          <t>Price_BOM_L_Baseplates_270</t>
        </is>
      </c>
      <c r="C276" t="inlineStr">
        <is>
          <t>:30957-LF:40707-LF</t>
        </is>
      </c>
      <c r="D276" s="4" t="inlineStr">
        <is>
          <t>:3P:3N:3M:</t>
        </is>
      </c>
      <c r="E276" s="2" t="inlineStr">
        <is>
          <t>BaseplateSteel</t>
        </is>
      </c>
      <c r="F276" s="2" t="inlineStr">
        <is>
          <t>Steel</t>
        </is>
      </c>
      <c r="G276" t="inlineStr">
        <is>
          <t>:182T:184T:</t>
        </is>
      </c>
      <c r="H276" t="inlineStr">
        <is>
          <t>Extended Drip Pan</t>
        </is>
      </c>
      <c r="J276" s="80" t="inlineStr">
        <is>
          <t>Falk_Spacer</t>
        </is>
      </c>
      <c r="K276" s="2" t="inlineStr">
        <is>
          <t>RTF</t>
        </is>
      </c>
      <c r="M276" t="inlineStr">
        <is>
          <t>A101053</t>
        </is>
      </c>
      <c r="N276" t="n">
        <v>180</v>
      </c>
      <c r="O276" t="n">
        <v>405</v>
      </c>
      <c r="P276" t="inlineStr">
        <is>
          <t>LT084</t>
        </is>
      </c>
      <c r="Q276" t="n">
        <v>56</v>
      </c>
      <c r="R276" s="4" t="n"/>
      <c r="S276" s="14" t="n"/>
    </row>
    <row r="277" hidden="1">
      <c r="A277" s="22" t="n"/>
      <c r="B277" t="inlineStr">
        <is>
          <t>Price_BOM_L_Baseplates_271</t>
        </is>
      </c>
      <c r="C277" t="inlineStr">
        <is>
          <t>:30957-LF:40707-LF</t>
        </is>
      </c>
      <c r="D277" s="4" t="inlineStr">
        <is>
          <t>:3P:3N:3M:</t>
        </is>
      </c>
      <c r="E277" s="2" t="inlineStr">
        <is>
          <t>BaseplateSteel</t>
        </is>
      </c>
      <c r="F277" s="2" t="inlineStr">
        <is>
          <t>Steel</t>
        </is>
      </c>
      <c r="G277" t="inlineStr">
        <is>
          <t>:213T:215T:</t>
        </is>
      </c>
      <c r="H277" t="inlineStr">
        <is>
          <t>Extended Drip Pan</t>
        </is>
      </c>
      <c r="I277" t="n">
        <v>0</v>
      </c>
      <c r="J277" s="80" t="inlineStr">
        <is>
          <t>Woods_Sureflex</t>
        </is>
      </c>
      <c r="K277" s="2" t="inlineStr">
        <is>
          <t>RTF</t>
        </is>
      </c>
      <c r="M277" t="inlineStr">
        <is>
          <t>A101055</t>
        </is>
      </c>
      <c r="N277" t="n">
        <v>210</v>
      </c>
      <c r="O277" t="n">
        <v>407</v>
      </c>
      <c r="P277" t="inlineStr">
        <is>
          <t>LT084</t>
        </is>
      </c>
      <c r="Q277" t="n">
        <v>56</v>
      </c>
      <c r="R277" s="4" t="n"/>
      <c r="S277" s="14" t="n"/>
    </row>
    <row r="278" hidden="1">
      <c r="A278" s="22" t="n"/>
      <c r="B278" t="inlineStr">
        <is>
          <t>Price_BOM_L_Baseplates_272</t>
        </is>
      </c>
      <c r="C278" t="inlineStr">
        <is>
          <t>:30957-LF:40707-LF</t>
        </is>
      </c>
      <c r="D278" s="4" t="inlineStr">
        <is>
          <t>:3P:3N:3M:</t>
        </is>
      </c>
      <c r="E278" s="2" t="inlineStr">
        <is>
          <t>BaseplateSteel</t>
        </is>
      </c>
      <c r="F278" s="2" t="inlineStr">
        <is>
          <t>Steel</t>
        </is>
      </c>
      <c r="G278" t="inlineStr">
        <is>
          <t>:213T:215T:</t>
        </is>
      </c>
      <c r="H278" t="inlineStr">
        <is>
          <t>Extended Drip Pan</t>
        </is>
      </c>
      <c r="I278" t="n">
        <v>0</v>
      </c>
      <c r="J278" s="80" t="inlineStr">
        <is>
          <t>Falk_T10_Grid</t>
        </is>
      </c>
      <c r="K278" s="2" t="inlineStr">
        <is>
          <t>RTF</t>
        </is>
      </c>
      <c r="M278" t="inlineStr">
        <is>
          <t>A101056</t>
        </is>
      </c>
      <c r="N278" t="n">
        <v>210</v>
      </c>
      <c r="O278" t="n">
        <v>408</v>
      </c>
      <c r="P278" t="inlineStr">
        <is>
          <t>LT084</t>
        </is>
      </c>
      <c r="Q278" t="n">
        <v>56</v>
      </c>
      <c r="R278" s="4" t="n"/>
      <c r="S278" s="14" t="n"/>
    </row>
    <row r="279" hidden="1">
      <c r="A279" s="22" t="n"/>
      <c r="B279" t="inlineStr">
        <is>
          <t>Price_BOM_L_Baseplates_273</t>
        </is>
      </c>
      <c r="C279" t="inlineStr">
        <is>
          <t>:30957-LF:40707-LF</t>
        </is>
      </c>
      <c r="D279" s="4" t="inlineStr">
        <is>
          <t>:3P:3N:3M:</t>
        </is>
      </c>
      <c r="E279" s="2" t="inlineStr">
        <is>
          <t>BaseplateSteel</t>
        </is>
      </c>
      <c r="F279" s="2" t="inlineStr">
        <is>
          <t>Steel</t>
        </is>
      </c>
      <c r="G279" t="inlineStr">
        <is>
          <t>:213T:215T:</t>
        </is>
      </c>
      <c r="H279" t="inlineStr">
        <is>
          <t>Extended Drip Pan</t>
        </is>
      </c>
      <c r="J279" s="80" t="inlineStr">
        <is>
          <t>Woods_Spacer</t>
        </is>
      </c>
      <c r="K279" s="2" t="inlineStr">
        <is>
          <t>RTF</t>
        </is>
      </c>
      <c r="M279" t="inlineStr">
        <is>
          <t>A101058</t>
        </is>
      </c>
      <c r="N279" t="n">
        <v>210</v>
      </c>
      <c r="O279" t="n">
        <v>410</v>
      </c>
      <c r="P279" t="inlineStr">
        <is>
          <t>LT084</t>
        </is>
      </c>
      <c r="Q279" t="n">
        <v>56</v>
      </c>
      <c r="R279" s="4" t="n"/>
      <c r="S279" s="14" t="n"/>
    </row>
    <row r="280" hidden="1">
      <c r="A280" s="22" t="n"/>
      <c r="B280" t="inlineStr">
        <is>
          <t>Price_BOM_L_Baseplates_274</t>
        </is>
      </c>
      <c r="C280" t="inlineStr">
        <is>
          <t>:30957-LF:40707-LF</t>
        </is>
      </c>
      <c r="D280" s="4" t="inlineStr">
        <is>
          <t>:3P:3N:3M:</t>
        </is>
      </c>
      <c r="E280" s="2" t="inlineStr">
        <is>
          <t>BaseplateSteel</t>
        </is>
      </c>
      <c r="F280" s="2" t="inlineStr">
        <is>
          <t>Steel</t>
        </is>
      </c>
      <c r="G280" t="inlineStr">
        <is>
          <t>:213T:215T:</t>
        </is>
      </c>
      <c r="H280" t="inlineStr">
        <is>
          <t>Extended Drip Pan</t>
        </is>
      </c>
      <c r="J280" s="80" t="inlineStr">
        <is>
          <t>Falk_Spacer</t>
        </is>
      </c>
      <c r="K280" s="2" t="inlineStr">
        <is>
          <t>RTF</t>
        </is>
      </c>
      <c r="M280" t="inlineStr">
        <is>
          <t>A101059</t>
        </is>
      </c>
      <c r="N280" t="n">
        <v>210</v>
      </c>
      <c r="O280" t="n">
        <v>411</v>
      </c>
      <c r="P280" t="inlineStr">
        <is>
          <t>LT084</t>
        </is>
      </c>
      <c r="Q280" t="n">
        <v>56</v>
      </c>
      <c r="R280" s="4" t="n"/>
      <c r="S280" s="14" t="n"/>
    </row>
    <row r="281" hidden="1">
      <c r="A281" s="22" t="n"/>
      <c r="B281" t="inlineStr">
        <is>
          <t>Price_BOM_L_Baseplates_275</t>
        </is>
      </c>
      <c r="C281" t="inlineStr">
        <is>
          <t>:30957-LF:40707-LF</t>
        </is>
      </c>
      <c r="D281" s="4" t="inlineStr">
        <is>
          <t>:3P:3N:3M:</t>
        </is>
      </c>
      <c r="E281" s="2" t="inlineStr">
        <is>
          <t>BaseplateSteel</t>
        </is>
      </c>
      <c r="F281" s="2" t="inlineStr">
        <is>
          <t>Steel</t>
        </is>
      </c>
      <c r="G281" t="inlineStr">
        <is>
          <t>:254T:256T:</t>
        </is>
      </c>
      <c r="H281" t="inlineStr">
        <is>
          <t>Extended Drip Pan</t>
        </is>
      </c>
      <c r="I281" t="n">
        <v>0</v>
      </c>
      <c r="J281" s="80" t="inlineStr">
        <is>
          <t>Woods_Sureflex</t>
        </is>
      </c>
      <c r="K281" s="2" t="inlineStr">
        <is>
          <t>RTF</t>
        </is>
      </c>
      <c r="M281" t="inlineStr">
        <is>
          <t>A101061</t>
        </is>
      </c>
      <c r="N281" t="n">
        <v>220</v>
      </c>
      <c r="O281" t="n">
        <v>413</v>
      </c>
      <c r="P281" t="inlineStr">
        <is>
          <t>LT084</t>
        </is>
      </c>
      <c r="Q281" t="n">
        <v>56</v>
      </c>
      <c r="R281" s="4" t="n"/>
      <c r="S281" s="14" t="n"/>
    </row>
    <row r="282" hidden="1">
      <c r="A282" s="22" t="n"/>
      <c r="B282" t="inlineStr">
        <is>
          <t>Price_BOM_L_Baseplates_276</t>
        </is>
      </c>
      <c r="C282" t="inlineStr">
        <is>
          <t>:30957-LF:40707-LF</t>
        </is>
      </c>
      <c r="D282" s="4" t="inlineStr">
        <is>
          <t>:3P:3N:3M:</t>
        </is>
      </c>
      <c r="E282" s="2" t="inlineStr">
        <is>
          <t>BaseplateSteel</t>
        </is>
      </c>
      <c r="F282" s="2" t="inlineStr">
        <is>
          <t>Steel</t>
        </is>
      </c>
      <c r="G282" t="inlineStr">
        <is>
          <t>:254T:256T:</t>
        </is>
      </c>
      <c r="H282" t="inlineStr">
        <is>
          <t>Extended Drip Pan</t>
        </is>
      </c>
      <c r="I282" t="n">
        <v>0</v>
      </c>
      <c r="J282" s="80" t="inlineStr">
        <is>
          <t>Falk_T10_Grid</t>
        </is>
      </c>
      <c r="K282" s="2" t="inlineStr">
        <is>
          <t>RTF</t>
        </is>
      </c>
      <c r="M282" t="inlineStr">
        <is>
          <t>A101062</t>
        </is>
      </c>
      <c r="N282" t="n">
        <v>220</v>
      </c>
      <c r="O282" t="n">
        <v>414</v>
      </c>
      <c r="P282" t="inlineStr">
        <is>
          <t>LT084</t>
        </is>
      </c>
      <c r="Q282" t="n">
        <v>56</v>
      </c>
      <c r="R282" s="4" t="n"/>
      <c r="S282" s="14" t="n"/>
    </row>
    <row r="283" hidden="1">
      <c r="A283" s="22" t="n"/>
      <c r="B283" t="inlineStr">
        <is>
          <t>Price_BOM_L_Baseplates_277</t>
        </is>
      </c>
      <c r="C283" t="inlineStr">
        <is>
          <t>:30957-LF:40707-LF</t>
        </is>
      </c>
      <c r="D283" s="4" t="inlineStr">
        <is>
          <t>:3P:3N:3M:</t>
        </is>
      </c>
      <c r="E283" s="2" t="inlineStr">
        <is>
          <t>BaseplateSteel</t>
        </is>
      </c>
      <c r="F283" s="2" t="inlineStr">
        <is>
          <t>Steel</t>
        </is>
      </c>
      <c r="G283" t="inlineStr">
        <is>
          <t>:254T:256T:</t>
        </is>
      </c>
      <c r="H283" t="inlineStr">
        <is>
          <t>Extended Drip Pan</t>
        </is>
      </c>
      <c r="J283" s="80" t="inlineStr">
        <is>
          <t>Woods_Spacer</t>
        </is>
      </c>
      <c r="K283" s="2" t="inlineStr">
        <is>
          <t>RTF</t>
        </is>
      </c>
      <c r="M283" t="inlineStr">
        <is>
          <t>A101064</t>
        </is>
      </c>
      <c r="N283" t="n">
        <v>220</v>
      </c>
      <c r="O283" t="n">
        <v>416</v>
      </c>
      <c r="P283" t="inlineStr">
        <is>
          <t>LT084</t>
        </is>
      </c>
      <c r="Q283" t="n">
        <v>56</v>
      </c>
      <c r="R283" s="4" t="n"/>
      <c r="S283" s="14" t="n"/>
    </row>
    <row r="284" hidden="1">
      <c r="A284" s="22" t="n"/>
      <c r="B284" t="inlineStr">
        <is>
          <t>Price_BOM_L_Baseplates_278</t>
        </is>
      </c>
      <c r="C284" t="inlineStr">
        <is>
          <t>:30957-LF:40707-LF</t>
        </is>
      </c>
      <c r="D284" s="4" t="inlineStr">
        <is>
          <t>:3P:3N:3M:</t>
        </is>
      </c>
      <c r="E284" s="2" t="inlineStr">
        <is>
          <t>BaseplateSteel</t>
        </is>
      </c>
      <c r="F284" s="2" t="inlineStr">
        <is>
          <t>Steel</t>
        </is>
      </c>
      <c r="G284" t="inlineStr">
        <is>
          <t>:254T:256T:</t>
        </is>
      </c>
      <c r="H284" t="inlineStr">
        <is>
          <t>Extended Drip Pan</t>
        </is>
      </c>
      <c r="J284" s="80" t="inlineStr">
        <is>
          <t>Falk_Spacer</t>
        </is>
      </c>
      <c r="K284" s="2" t="inlineStr">
        <is>
          <t>RTF</t>
        </is>
      </c>
      <c r="M284" t="inlineStr">
        <is>
          <t>A101065</t>
        </is>
      </c>
      <c r="N284" t="n">
        <v>220</v>
      </c>
      <c r="O284" t="n">
        <v>417</v>
      </c>
      <c r="P284" t="inlineStr">
        <is>
          <t>LT084</t>
        </is>
      </c>
      <c r="Q284" t="n">
        <v>56</v>
      </c>
      <c r="R284" s="4" t="n"/>
      <c r="S284" s="14" t="n"/>
    </row>
    <row r="285" hidden="1">
      <c r="A285" s="22" t="n"/>
      <c r="B285" t="inlineStr">
        <is>
          <t>Price_BOM_L_Baseplates_279</t>
        </is>
      </c>
      <c r="C285" t="inlineStr">
        <is>
          <t>:40957-LF:</t>
        </is>
      </c>
      <c r="D285" s="4" t="inlineStr">
        <is>
          <t>:3P:3N:3M:</t>
        </is>
      </c>
      <c r="E285" s="2" t="inlineStr">
        <is>
          <t>BaseplateSteel</t>
        </is>
      </c>
      <c r="F285" s="2" t="inlineStr">
        <is>
          <t>Steel</t>
        </is>
      </c>
      <c r="G285" t="inlineStr">
        <is>
          <t>:143T:145T:</t>
        </is>
      </c>
      <c r="H285" t="inlineStr">
        <is>
          <t>Extended Drip Pan</t>
        </is>
      </c>
      <c r="I285" t="n">
        <v>0</v>
      </c>
      <c r="J285" s="80" t="inlineStr">
        <is>
          <t>Woods_Sureflex</t>
        </is>
      </c>
      <c r="K285" s="2" t="inlineStr">
        <is>
          <t>RTF</t>
        </is>
      </c>
      <c r="M285" t="inlineStr">
        <is>
          <t>A101067</t>
        </is>
      </c>
      <c r="N285" t="n">
        <v>200</v>
      </c>
      <c r="O285" t="n">
        <v>419</v>
      </c>
      <c r="P285" t="inlineStr">
        <is>
          <t>LT084</t>
        </is>
      </c>
      <c r="Q285" t="n">
        <v>56</v>
      </c>
      <c r="R285" s="4" t="n"/>
      <c r="S285" s="14" t="n"/>
    </row>
    <row r="286" hidden="1">
      <c r="A286" s="22" t="n"/>
      <c r="B286" t="inlineStr">
        <is>
          <t>Price_BOM_L_Baseplates_280</t>
        </is>
      </c>
      <c r="C286" t="inlineStr">
        <is>
          <t>:40957-LF:</t>
        </is>
      </c>
      <c r="D286" s="4" t="inlineStr">
        <is>
          <t>:3P:3N:3M:</t>
        </is>
      </c>
      <c r="E286" s="2" t="inlineStr">
        <is>
          <t>BaseplateSteel</t>
        </is>
      </c>
      <c r="F286" s="2" t="inlineStr">
        <is>
          <t>Steel</t>
        </is>
      </c>
      <c r="G286" t="inlineStr">
        <is>
          <t>:143T:145T:</t>
        </is>
      </c>
      <c r="H286" t="inlineStr">
        <is>
          <t>Extended Drip Pan</t>
        </is>
      </c>
      <c r="I286" t="n">
        <v>0</v>
      </c>
      <c r="J286" s="80" t="inlineStr">
        <is>
          <t>Falk_T10_Grid</t>
        </is>
      </c>
      <c r="K286" s="2" t="inlineStr">
        <is>
          <t>RTF</t>
        </is>
      </c>
      <c r="M286" t="inlineStr">
        <is>
          <t>A101068</t>
        </is>
      </c>
      <c r="N286" t="n">
        <v>200</v>
      </c>
      <c r="O286" t="n">
        <v>420</v>
      </c>
      <c r="P286" t="inlineStr">
        <is>
          <t>LT084</t>
        </is>
      </c>
      <c r="Q286" t="n">
        <v>56</v>
      </c>
      <c r="R286" s="4" t="n"/>
      <c r="S286" s="14" t="n"/>
    </row>
    <row r="287" hidden="1">
      <c r="A287" s="22" t="n"/>
      <c r="B287" t="inlineStr">
        <is>
          <t>Price_BOM_L_Baseplates_281</t>
        </is>
      </c>
      <c r="C287" t="inlineStr">
        <is>
          <t>:40957-LF:</t>
        </is>
      </c>
      <c r="D287" s="4" t="inlineStr">
        <is>
          <t>:3P:3N:3M:</t>
        </is>
      </c>
      <c r="E287" s="2" t="inlineStr">
        <is>
          <t>BaseplateSteel</t>
        </is>
      </c>
      <c r="F287" s="2" t="inlineStr">
        <is>
          <t>Steel</t>
        </is>
      </c>
      <c r="G287" t="inlineStr">
        <is>
          <t>:143T:145T:</t>
        </is>
      </c>
      <c r="H287" t="inlineStr">
        <is>
          <t>Extended Drip Pan</t>
        </is>
      </c>
      <c r="J287" s="80" t="inlineStr">
        <is>
          <t>Woods_Spacer</t>
        </is>
      </c>
      <c r="K287" s="2" t="inlineStr">
        <is>
          <t>RTF</t>
        </is>
      </c>
      <c r="M287" t="inlineStr">
        <is>
          <t>A101070</t>
        </is>
      </c>
      <c r="N287" t="n">
        <v>200</v>
      </c>
      <c r="O287" t="n">
        <v>422</v>
      </c>
      <c r="P287" t="inlineStr">
        <is>
          <t>LT084</t>
        </is>
      </c>
      <c r="Q287" t="n">
        <v>56</v>
      </c>
      <c r="R287" s="4" t="n"/>
      <c r="S287" s="14" t="n"/>
    </row>
    <row r="288" hidden="1">
      <c r="A288" s="22" t="n"/>
      <c r="B288" t="inlineStr">
        <is>
          <t>Price_BOM_L_Baseplates_282</t>
        </is>
      </c>
      <c r="C288" t="inlineStr">
        <is>
          <t>:40957-LF:</t>
        </is>
      </c>
      <c r="D288" s="4" t="inlineStr">
        <is>
          <t>:3P:3N:3M:</t>
        </is>
      </c>
      <c r="E288" s="2" t="inlineStr">
        <is>
          <t>BaseplateSteel</t>
        </is>
      </c>
      <c r="F288" s="2" t="inlineStr">
        <is>
          <t>Steel</t>
        </is>
      </c>
      <c r="G288" t="inlineStr">
        <is>
          <t>:143T:145T:</t>
        </is>
      </c>
      <c r="H288" t="inlineStr">
        <is>
          <t>Extended Drip Pan</t>
        </is>
      </c>
      <c r="J288" s="80" t="inlineStr">
        <is>
          <t>Falk_Spacer</t>
        </is>
      </c>
      <c r="K288" s="2" t="inlineStr">
        <is>
          <t>RTF</t>
        </is>
      </c>
      <c r="M288" t="inlineStr">
        <is>
          <t>A101071</t>
        </is>
      </c>
      <c r="N288" t="n">
        <v>200</v>
      </c>
      <c r="O288" t="n">
        <v>423</v>
      </c>
      <c r="P288" t="inlineStr">
        <is>
          <t>LT084</t>
        </is>
      </c>
      <c r="Q288" t="n">
        <v>56</v>
      </c>
      <c r="R288" s="4" t="n"/>
      <c r="S288" s="14" t="n"/>
    </row>
    <row r="289" hidden="1">
      <c r="A289" s="22" t="n"/>
      <c r="B289" t="inlineStr">
        <is>
          <t>Price_BOM_L_Baseplates_283</t>
        </is>
      </c>
      <c r="C289" t="inlineStr">
        <is>
          <t>:40957-LF:</t>
        </is>
      </c>
      <c r="D289" s="4" t="inlineStr">
        <is>
          <t>:3P:3N:3M:</t>
        </is>
      </c>
      <c r="E289" s="2" t="inlineStr">
        <is>
          <t>BaseplateSteel</t>
        </is>
      </c>
      <c r="F289" s="2" t="inlineStr">
        <is>
          <t>Steel</t>
        </is>
      </c>
      <c r="G289" t="inlineStr">
        <is>
          <t>:182T:184T:</t>
        </is>
      </c>
      <c r="H289" t="inlineStr">
        <is>
          <t>Extended Drip Pan</t>
        </is>
      </c>
      <c r="I289" t="n">
        <v>0</v>
      </c>
      <c r="J289" s="80" t="inlineStr">
        <is>
          <t>Woods_Sureflex</t>
        </is>
      </c>
      <c r="K289" s="2" t="inlineStr">
        <is>
          <t>RTF</t>
        </is>
      </c>
      <c r="M289" t="inlineStr">
        <is>
          <t>A101073</t>
        </is>
      </c>
      <c r="N289" t="n">
        <v>200</v>
      </c>
      <c r="O289" t="n">
        <v>425</v>
      </c>
      <c r="P289" t="inlineStr">
        <is>
          <t>LT084</t>
        </is>
      </c>
      <c r="Q289" t="n">
        <v>56</v>
      </c>
      <c r="R289" s="4" t="n"/>
      <c r="S289" s="14" t="n"/>
    </row>
    <row r="290" hidden="1">
      <c r="A290" s="22" t="n"/>
      <c r="B290" t="inlineStr">
        <is>
          <t>Price_BOM_L_Baseplates_284</t>
        </is>
      </c>
      <c r="C290" t="inlineStr">
        <is>
          <t>:40957-LF:</t>
        </is>
      </c>
      <c r="D290" s="4" t="inlineStr">
        <is>
          <t>:3P:3N:3M:</t>
        </is>
      </c>
      <c r="E290" s="2" t="inlineStr">
        <is>
          <t>BaseplateSteel</t>
        </is>
      </c>
      <c r="F290" s="2" t="inlineStr">
        <is>
          <t>Steel</t>
        </is>
      </c>
      <c r="G290" t="inlineStr">
        <is>
          <t>:182T:184T:</t>
        </is>
      </c>
      <c r="H290" t="inlineStr">
        <is>
          <t>Extended Drip Pan</t>
        </is>
      </c>
      <c r="I290" t="n">
        <v>0</v>
      </c>
      <c r="J290" s="80" t="inlineStr">
        <is>
          <t>Falk_T10_Grid</t>
        </is>
      </c>
      <c r="K290" s="2" t="inlineStr">
        <is>
          <t>RTF</t>
        </is>
      </c>
      <c r="M290" t="inlineStr">
        <is>
          <t>A101074</t>
        </is>
      </c>
      <c r="N290" t="n">
        <v>200</v>
      </c>
      <c r="O290" t="n">
        <v>426</v>
      </c>
      <c r="P290" t="inlineStr">
        <is>
          <t>LT084</t>
        </is>
      </c>
      <c r="Q290" t="n">
        <v>56</v>
      </c>
      <c r="R290" s="4" t="n"/>
      <c r="S290" s="14" t="n"/>
    </row>
    <row r="291" hidden="1">
      <c r="A291" s="22" t="n"/>
      <c r="B291" t="inlineStr">
        <is>
          <t>Price_BOM_L_Baseplates_285</t>
        </is>
      </c>
      <c r="C291" t="inlineStr">
        <is>
          <t>:40957-LF:</t>
        </is>
      </c>
      <c r="D291" s="4" t="inlineStr">
        <is>
          <t>:3P:3N:3M:</t>
        </is>
      </c>
      <c r="E291" s="2" t="inlineStr">
        <is>
          <t>BaseplateSteel</t>
        </is>
      </c>
      <c r="F291" s="2" t="inlineStr">
        <is>
          <t>Steel</t>
        </is>
      </c>
      <c r="G291" t="inlineStr">
        <is>
          <t>:182T:184T:</t>
        </is>
      </c>
      <c r="H291" t="inlineStr">
        <is>
          <t>Extended Drip Pan</t>
        </is>
      </c>
      <c r="J291" s="80" t="inlineStr">
        <is>
          <t>Woods_Spacer</t>
        </is>
      </c>
      <c r="K291" s="2" t="inlineStr">
        <is>
          <t>RTF</t>
        </is>
      </c>
      <c r="M291" t="inlineStr">
        <is>
          <t>A101076</t>
        </is>
      </c>
      <c r="N291" t="n">
        <v>200</v>
      </c>
      <c r="O291" t="n">
        <v>428</v>
      </c>
      <c r="P291" t="inlineStr">
        <is>
          <t>LT084</t>
        </is>
      </c>
      <c r="Q291" t="n">
        <v>56</v>
      </c>
      <c r="R291" s="4" t="n"/>
      <c r="S291" s="14" t="n"/>
    </row>
    <row r="292" hidden="1">
      <c r="A292" s="22" t="n"/>
      <c r="B292" t="inlineStr">
        <is>
          <t>Price_BOM_L_Baseplates_286</t>
        </is>
      </c>
      <c r="C292" t="inlineStr">
        <is>
          <t>:40957-LF:</t>
        </is>
      </c>
      <c r="D292" s="4" t="inlineStr">
        <is>
          <t>:3P:3N:3M:</t>
        </is>
      </c>
      <c r="E292" s="2" t="inlineStr">
        <is>
          <t>BaseplateSteel</t>
        </is>
      </c>
      <c r="F292" s="2" t="inlineStr">
        <is>
          <t>Steel</t>
        </is>
      </c>
      <c r="G292" t="inlineStr">
        <is>
          <t>:182T:184T:</t>
        </is>
      </c>
      <c r="H292" t="inlineStr">
        <is>
          <t>Extended Drip Pan</t>
        </is>
      </c>
      <c r="J292" s="80" t="inlineStr">
        <is>
          <t>Falk_Spacer</t>
        </is>
      </c>
      <c r="K292" s="2" t="inlineStr">
        <is>
          <t>RTF</t>
        </is>
      </c>
      <c r="M292" t="inlineStr">
        <is>
          <t>A101077</t>
        </is>
      </c>
      <c r="N292" t="n">
        <v>200</v>
      </c>
      <c r="O292" t="n">
        <v>429</v>
      </c>
      <c r="P292" t="inlineStr">
        <is>
          <t>LT084</t>
        </is>
      </c>
      <c r="Q292" t="n">
        <v>56</v>
      </c>
      <c r="R292" s="4" t="n"/>
      <c r="S292" s="14" t="n"/>
    </row>
    <row r="293" hidden="1">
      <c r="A293" s="22" t="n"/>
      <c r="B293" t="inlineStr">
        <is>
          <t>Price_BOM_L_Baseplates_287</t>
        </is>
      </c>
      <c r="C293" t="inlineStr">
        <is>
          <t>:40957-LF:</t>
        </is>
      </c>
      <c r="D293" s="4" t="inlineStr">
        <is>
          <t>:3P:3N:3M:</t>
        </is>
      </c>
      <c r="E293" s="2" t="inlineStr">
        <is>
          <t>BaseplateSteel</t>
        </is>
      </c>
      <c r="F293" s="2" t="inlineStr">
        <is>
          <t>Steel</t>
        </is>
      </c>
      <c r="G293" t="inlineStr">
        <is>
          <t>:213T:215T:</t>
        </is>
      </c>
      <c r="H293" t="inlineStr">
        <is>
          <t>Extended Drip Pan</t>
        </is>
      </c>
      <c r="I293" t="n">
        <v>0</v>
      </c>
      <c r="J293" s="80" t="inlineStr">
        <is>
          <t>Woods_Sureflex</t>
        </is>
      </c>
      <c r="K293" s="2" t="inlineStr">
        <is>
          <t>RTF</t>
        </is>
      </c>
      <c r="M293" t="inlineStr">
        <is>
          <t>A101079</t>
        </is>
      </c>
      <c r="N293" t="n">
        <v>230</v>
      </c>
      <c r="O293" t="n">
        <v>431</v>
      </c>
      <c r="P293" t="inlineStr">
        <is>
          <t>LT084</t>
        </is>
      </c>
      <c r="Q293" t="n">
        <v>56</v>
      </c>
      <c r="R293" s="4" t="n"/>
      <c r="S293" s="14" t="n"/>
    </row>
    <row r="294" hidden="1">
      <c r="A294" s="22" t="n"/>
      <c r="B294" t="inlineStr">
        <is>
          <t>Price_BOM_L_Baseplates_288</t>
        </is>
      </c>
      <c r="C294" t="inlineStr">
        <is>
          <t>:40957-LF:</t>
        </is>
      </c>
      <c r="D294" s="4" t="inlineStr">
        <is>
          <t>:3P:3N:3M:</t>
        </is>
      </c>
      <c r="E294" s="2" t="inlineStr">
        <is>
          <t>BaseplateSteel</t>
        </is>
      </c>
      <c r="F294" s="2" t="inlineStr">
        <is>
          <t>Steel</t>
        </is>
      </c>
      <c r="G294" t="inlineStr">
        <is>
          <t>:213T:215T:</t>
        </is>
      </c>
      <c r="H294" t="inlineStr">
        <is>
          <t>Extended Drip Pan</t>
        </is>
      </c>
      <c r="I294" t="n">
        <v>0</v>
      </c>
      <c r="J294" s="80" t="inlineStr">
        <is>
          <t>Falk_T10_Grid</t>
        </is>
      </c>
      <c r="K294" s="2" t="inlineStr">
        <is>
          <t>RTF</t>
        </is>
      </c>
      <c r="M294" t="inlineStr">
        <is>
          <t>A101080</t>
        </is>
      </c>
      <c r="N294" t="n">
        <v>230</v>
      </c>
      <c r="O294" t="n">
        <v>432</v>
      </c>
      <c r="P294" t="inlineStr">
        <is>
          <t>LT084</t>
        </is>
      </c>
      <c r="Q294" t="n">
        <v>56</v>
      </c>
      <c r="R294" s="4" t="n"/>
      <c r="S294" s="14" t="n"/>
    </row>
    <row r="295" hidden="1">
      <c r="A295" s="22" t="n"/>
      <c r="B295" t="inlineStr">
        <is>
          <t>Price_BOM_L_Baseplates_289</t>
        </is>
      </c>
      <c r="C295" t="inlineStr">
        <is>
          <t>:40957-LF:</t>
        </is>
      </c>
      <c r="D295" s="4" t="inlineStr">
        <is>
          <t>:3P:3N:3M:</t>
        </is>
      </c>
      <c r="E295" s="2" t="inlineStr">
        <is>
          <t>BaseplateSteel</t>
        </is>
      </c>
      <c r="F295" s="2" t="inlineStr">
        <is>
          <t>Steel</t>
        </is>
      </c>
      <c r="G295" t="inlineStr">
        <is>
          <t>:213T:215T:</t>
        </is>
      </c>
      <c r="H295" t="inlineStr">
        <is>
          <t>Extended Drip Pan</t>
        </is>
      </c>
      <c r="J295" s="80" t="inlineStr">
        <is>
          <t>Woods_Spacer</t>
        </is>
      </c>
      <c r="K295" s="2" t="inlineStr">
        <is>
          <t>RTF</t>
        </is>
      </c>
      <c r="M295" t="inlineStr">
        <is>
          <t>A101082</t>
        </is>
      </c>
      <c r="N295" t="n">
        <v>230</v>
      </c>
      <c r="O295" t="n">
        <v>434</v>
      </c>
      <c r="P295" t="inlineStr">
        <is>
          <t>LT084</t>
        </is>
      </c>
      <c r="Q295" t="n">
        <v>56</v>
      </c>
      <c r="R295" s="4" t="n"/>
      <c r="S295" s="14" t="n"/>
    </row>
    <row r="296" hidden="1">
      <c r="A296" s="22" t="n"/>
      <c r="B296" t="inlineStr">
        <is>
          <t>Price_BOM_L_Baseplates_290</t>
        </is>
      </c>
      <c r="C296" t="inlineStr">
        <is>
          <t>:40957-LF:</t>
        </is>
      </c>
      <c r="D296" s="4" t="inlineStr">
        <is>
          <t>:3P:3N:3M:</t>
        </is>
      </c>
      <c r="E296" s="2" t="inlineStr">
        <is>
          <t>BaseplateSteel</t>
        </is>
      </c>
      <c r="F296" s="2" t="inlineStr">
        <is>
          <t>Steel</t>
        </is>
      </c>
      <c r="G296" t="inlineStr">
        <is>
          <t>:213T:215T:</t>
        </is>
      </c>
      <c r="H296" t="inlineStr">
        <is>
          <t>Extended Drip Pan</t>
        </is>
      </c>
      <c r="J296" s="80" t="inlineStr">
        <is>
          <t>Falk_Spacer</t>
        </is>
      </c>
      <c r="K296" s="2" t="inlineStr">
        <is>
          <t>RTF</t>
        </is>
      </c>
      <c r="M296" t="inlineStr">
        <is>
          <t>A101083</t>
        </is>
      </c>
      <c r="N296" t="n">
        <v>230</v>
      </c>
      <c r="O296" t="n">
        <v>435</v>
      </c>
      <c r="P296" t="inlineStr">
        <is>
          <t>LT084</t>
        </is>
      </c>
      <c r="Q296" t="n">
        <v>56</v>
      </c>
      <c r="R296" s="4" t="n"/>
      <c r="S296" s="14" t="n"/>
    </row>
    <row r="297" hidden="1">
      <c r="A297" s="22" t="n"/>
      <c r="B297" t="inlineStr">
        <is>
          <t>Price_BOM_L_Baseplates_291</t>
        </is>
      </c>
      <c r="C297" t="inlineStr">
        <is>
          <t>:40957-LF:</t>
        </is>
      </c>
      <c r="D297" s="4" t="inlineStr">
        <is>
          <t>:3P:3N:3M:</t>
        </is>
      </c>
      <c r="E297" s="2" t="inlineStr">
        <is>
          <t>BaseplateSteel</t>
        </is>
      </c>
      <c r="F297" s="2" t="inlineStr">
        <is>
          <t>Steel</t>
        </is>
      </c>
      <c r="G297" t="inlineStr">
        <is>
          <t>:254T:256T:</t>
        </is>
      </c>
      <c r="H297" t="inlineStr">
        <is>
          <t>Extended Drip Pan</t>
        </is>
      </c>
      <c r="I297" t="n">
        <v>0</v>
      </c>
      <c r="J297" s="80" t="inlineStr">
        <is>
          <t>Woods_Sureflex</t>
        </is>
      </c>
      <c r="K297" s="2" t="inlineStr">
        <is>
          <t>RTF</t>
        </is>
      </c>
      <c r="M297" t="inlineStr">
        <is>
          <t>A101085</t>
        </is>
      </c>
      <c r="N297" t="n">
        <v>240</v>
      </c>
      <c r="O297" t="n">
        <v>437</v>
      </c>
      <c r="P297" t="inlineStr">
        <is>
          <t>LT084</t>
        </is>
      </c>
      <c r="Q297" t="n">
        <v>56</v>
      </c>
      <c r="R297" s="4" t="n"/>
      <c r="S297" s="14" t="n"/>
    </row>
    <row r="298" hidden="1">
      <c r="A298" s="22" t="n"/>
      <c r="B298" t="inlineStr">
        <is>
          <t>Price_BOM_L_Baseplates_292</t>
        </is>
      </c>
      <c r="C298" t="inlineStr">
        <is>
          <t>:40957-LF:</t>
        </is>
      </c>
      <c r="D298" s="4" t="inlineStr">
        <is>
          <t>:3P:3N:3M:</t>
        </is>
      </c>
      <c r="E298" s="2" t="inlineStr">
        <is>
          <t>BaseplateSteel</t>
        </is>
      </c>
      <c r="F298" s="2" t="inlineStr">
        <is>
          <t>Steel</t>
        </is>
      </c>
      <c r="G298" t="inlineStr">
        <is>
          <t>:254T:256T:</t>
        </is>
      </c>
      <c r="H298" t="inlineStr">
        <is>
          <t>Extended Drip Pan</t>
        </is>
      </c>
      <c r="I298" t="n">
        <v>0</v>
      </c>
      <c r="J298" s="80" t="inlineStr">
        <is>
          <t>Falk_T10_Grid</t>
        </is>
      </c>
      <c r="K298" s="2" t="inlineStr">
        <is>
          <t>RTF</t>
        </is>
      </c>
      <c r="M298" t="inlineStr">
        <is>
          <t>A101086</t>
        </is>
      </c>
      <c r="N298" t="n">
        <v>240</v>
      </c>
      <c r="O298" t="n">
        <v>438</v>
      </c>
      <c r="P298" t="inlineStr">
        <is>
          <t>LT084</t>
        </is>
      </c>
      <c r="Q298" t="n">
        <v>56</v>
      </c>
      <c r="R298" s="4" t="n"/>
      <c r="S298" s="14" t="n"/>
    </row>
    <row r="299" hidden="1">
      <c r="A299" s="22" t="n"/>
      <c r="B299" t="inlineStr">
        <is>
          <t>Price_BOM_L_Baseplates_293</t>
        </is>
      </c>
      <c r="C299" t="inlineStr">
        <is>
          <t>:40957-LF:</t>
        </is>
      </c>
      <c r="D299" s="4" t="inlineStr">
        <is>
          <t>:3P:3N:3M:</t>
        </is>
      </c>
      <c r="E299" s="2" t="inlineStr">
        <is>
          <t>BaseplateSteel</t>
        </is>
      </c>
      <c r="F299" s="2" t="inlineStr">
        <is>
          <t>Steel</t>
        </is>
      </c>
      <c r="G299" t="inlineStr">
        <is>
          <t>:254T:256T:</t>
        </is>
      </c>
      <c r="H299" t="inlineStr">
        <is>
          <t>Extended Drip Pan</t>
        </is>
      </c>
      <c r="J299" s="80" t="inlineStr">
        <is>
          <t>Woods_Spacer</t>
        </is>
      </c>
      <c r="K299" s="2" t="inlineStr">
        <is>
          <t>RTF</t>
        </is>
      </c>
      <c r="M299" t="inlineStr">
        <is>
          <t>A101088</t>
        </is>
      </c>
      <c r="N299" t="n">
        <v>240</v>
      </c>
      <c r="O299" t="n">
        <v>440</v>
      </c>
      <c r="P299" t="inlineStr">
        <is>
          <t>LT084</t>
        </is>
      </c>
      <c r="Q299" t="n">
        <v>56</v>
      </c>
      <c r="R299" s="4" t="n"/>
      <c r="S299" s="14" t="n"/>
    </row>
    <row r="300" hidden="1">
      <c r="A300" s="22" t="n"/>
      <c r="B300" t="inlineStr">
        <is>
          <t>Price_BOM_L_Baseplates_294</t>
        </is>
      </c>
      <c r="C300" t="inlineStr">
        <is>
          <t>:40957-LF:</t>
        </is>
      </c>
      <c r="D300" s="4" t="inlineStr">
        <is>
          <t>:3P:3N:3M:</t>
        </is>
      </c>
      <c r="E300" s="2" t="inlineStr">
        <is>
          <t>BaseplateSteel</t>
        </is>
      </c>
      <c r="F300" s="2" t="inlineStr">
        <is>
          <t>Steel</t>
        </is>
      </c>
      <c r="G300" t="inlineStr">
        <is>
          <t>:254T:256T:</t>
        </is>
      </c>
      <c r="H300" t="inlineStr">
        <is>
          <t>Extended Drip Pan</t>
        </is>
      </c>
      <c r="J300" s="80" t="inlineStr">
        <is>
          <t>Falk_Spacer</t>
        </is>
      </c>
      <c r="K300" s="2" t="inlineStr">
        <is>
          <t>RTF</t>
        </is>
      </c>
      <c r="M300" t="inlineStr">
        <is>
          <t>A101089</t>
        </is>
      </c>
      <c r="N300" t="n">
        <v>240</v>
      </c>
      <c r="O300" t="n">
        <v>441</v>
      </c>
      <c r="P300" t="inlineStr">
        <is>
          <t>LT084</t>
        </is>
      </c>
      <c r="Q300" t="n">
        <v>56</v>
      </c>
      <c r="R300" s="4" t="n"/>
      <c r="S300" s="14" t="n"/>
    </row>
    <row r="301" hidden="1">
      <c r="A301" s="22" t="n"/>
      <c r="B301" t="inlineStr">
        <is>
          <t>Price_BOM_L_Baseplates_295</t>
        </is>
      </c>
      <c r="C301" t="inlineStr">
        <is>
          <t xml:space="preserve">:30121-LF:30127-LF:40957-LF:40959-LF: </t>
        </is>
      </c>
      <c r="D301" s="4" t="inlineStr">
        <is>
          <t>:6P:6M:6N:</t>
        </is>
      </c>
      <c r="E301" s="2" t="inlineStr">
        <is>
          <t>BaseplateSteel</t>
        </is>
      </c>
      <c r="F301" s="2" t="inlineStr">
        <is>
          <t>Steel</t>
        </is>
      </c>
      <c r="G301" t="inlineStr">
        <is>
          <t>:213T:215T:</t>
        </is>
      </c>
      <c r="H301" t="inlineStr">
        <is>
          <t>Extended Drip Pan</t>
        </is>
      </c>
      <c r="I301" t="n">
        <v>0</v>
      </c>
      <c r="J301" s="80" t="inlineStr">
        <is>
          <t>Woods_Sureflex</t>
        </is>
      </c>
      <c r="K301" s="2" t="inlineStr">
        <is>
          <t>RTF</t>
        </is>
      </c>
      <c r="M301" t="inlineStr">
        <is>
          <t>A101091</t>
        </is>
      </c>
      <c r="N301" t="n">
        <v>250</v>
      </c>
      <c r="O301" t="n">
        <v>443</v>
      </c>
      <c r="P301" t="inlineStr">
        <is>
          <t>LT084</t>
        </is>
      </c>
      <c r="Q301" t="n">
        <v>56</v>
      </c>
      <c r="R301" s="4" t="n"/>
      <c r="S301" s="14" t="n"/>
    </row>
    <row r="302" hidden="1">
      <c r="A302" s="22" t="n"/>
      <c r="B302" t="inlineStr">
        <is>
          <t>Price_BOM_L_Baseplates_296</t>
        </is>
      </c>
      <c r="C302" t="inlineStr">
        <is>
          <t xml:space="preserve">:30121-LF:30127-LF:40957-LF:40959-LF: </t>
        </is>
      </c>
      <c r="D302" s="4" t="inlineStr">
        <is>
          <t>:6P:6M:6N:</t>
        </is>
      </c>
      <c r="E302" s="2" t="inlineStr">
        <is>
          <t>BaseplateSteel</t>
        </is>
      </c>
      <c r="F302" s="2" t="inlineStr">
        <is>
          <t>Steel</t>
        </is>
      </c>
      <c r="G302" t="inlineStr">
        <is>
          <t>:213T:215T:</t>
        </is>
      </c>
      <c r="H302" t="inlineStr">
        <is>
          <t>Extended Drip Pan</t>
        </is>
      </c>
      <c r="I302" t="n">
        <v>0</v>
      </c>
      <c r="J302" s="80" t="inlineStr">
        <is>
          <t>Falk_T10_Grid</t>
        </is>
      </c>
      <c r="K302" s="2" t="inlineStr">
        <is>
          <t>RTF</t>
        </is>
      </c>
      <c r="M302" t="inlineStr">
        <is>
          <t>A101092</t>
        </is>
      </c>
      <c r="N302" t="n">
        <v>250</v>
      </c>
      <c r="O302" t="n">
        <v>444</v>
      </c>
      <c r="P302" t="inlineStr">
        <is>
          <t>LT084</t>
        </is>
      </c>
      <c r="Q302" t="n">
        <v>56</v>
      </c>
      <c r="R302" s="4" t="n"/>
      <c r="S302" s="14" t="n"/>
    </row>
    <row r="303" hidden="1">
      <c r="A303" s="22" t="n"/>
      <c r="B303" t="inlineStr">
        <is>
          <t>Price_BOM_L_Baseplates_297</t>
        </is>
      </c>
      <c r="C303" t="inlineStr">
        <is>
          <t xml:space="preserve">:30121-LF:30127-LF:40957-LF:40959-LF: </t>
        </is>
      </c>
      <c r="D303" s="4" t="inlineStr">
        <is>
          <t>:6P:6M:6N:</t>
        </is>
      </c>
      <c r="E303" s="2" t="inlineStr">
        <is>
          <t>BaseplateSteel</t>
        </is>
      </c>
      <c r="F303" s="2" t="inlineStr">
        <is>
          <t>Steel</t>
        </is>
      </c>
      <c r="G303" t="inlineStr">
        <is>
          <t>:213T:215T:</t>
        </is>
      </c>
      <c r="H303" t="inlineStr">
        <is>
          <t>Extended Drip Pan</t>
        </is>
      </c>
      <c r="J303" s="80" t="inlineStr">
        <is>
          <t>Woods_Spacer</t>
        </is>
      </c>
      <c r="K303" s="2" t="inlineStr">
        <is>
          <t>RTF</t>
        </is>
      </c>
      <c r="M303" t="inlineStr">
        <is>
          <t>A101094</t>
        </is>
      </c>
      <c r="N303" t="n">
        <v>250</v>
      </c>
      <c r="O303" t="n">
        <v>446</v>
      </c>
      <c r="P303" t="inlineStr">
        <is>
          <t>LT084</t>
        </is>
      </c>
      <c r="Q303" t="n">
        <v>56</v>
      </c>
      <c r="R303" s="4" t="n"/>
      <c r="S303" s="14" t="n"/>
    </row>
    <row r="304" hidden="1">
      <c r="A304" s="22" t="n"/>
      <c r="B304" t="inlineStr">
        <is>
          <t>Price_BOM_L_Baseplates_298</t>
        </is>
      </c>
      <c r="C304" t="inlineStr">
        <is>
          <t xml:space="preserve">:30121-LF:30127-LF:40957-LF:40959-LF: </t>
        </is>
      </c>
      <c r="D304" s="4" t="inlineStr">
        <is>
          <t>:6P:6M:6N:</t>
        </is>
      </c>
      <c r="E304" s="2" t="inlineStr">
        <is>
          <t>BaseplateSteel</t>
        </is>
      </c>
      <c r="F304" s="2" t="inlineStr">
        <is>
          <t>Steel</t>
        </is>
      </c>
      <c r="G304" t="inlineStr">
        <is>
          <t>:213T:215T:</t>
        </is>
      </c>
      <c r="H304" t="inlineStr">
        <is>
          <t>Extended Drip Pan</t>
        </is>
      </c>
      <c r="J304" s="80" t="inlineStr">
        <is>
          <t>Falk_Spacer</t>
        </is>
      </c>
      <c r="K304" s="2" t="inlineStr">
        <is>
          <t>RTF</t>
        </is>
      </c>
      <c r="M304" t="inlineStr">
        <is>
          <t>A101095</t>
        </is>
      </c>
      <c r="N304" t="n">
        <v>250</v>
      </c>
      <c r="O304" t="n">
        <v>447</v>
      </c>
      <c r="P304" t="inlineStr">
        <is>
          <t>LT084</t>
        </is>
      </c>
      <c r="Q304" t="n">
        <v>56</v>
      </c>
      <c r="R304" s="4" t="n"/>
      <c r="S304" s="14" t="n"/>
    </row>
    <row r="305" hidden="1">
      <c r="A305" s="22" t="n"/>
      <c r="B305" t="inlineStr">
        <is>
          <t>Price_BOM_L_Baseplates_299</t>
        </is>
      </c>
      <c r="C305" t="inlineStr">
        <is>
          <t xml:space="preserve">:30121-LF:30127-LF:40957-LF:40959-LF: </t>
        </is>
      </c>
      <c r="D305" s="4" t="inlineStr">
        <is>
          <t>:6P:6M:6N:</t>
        </is>
      </c>
      <c r="E305" s="2" t="inlineStr">
        <is>
          <t>BaseplateSteel</t>
        </is>
      </c>
      <c r="F305" s="2" t="inlineStr">
        <is>
          <t>Steel</t>
        </is>
      </c>
      <c r="G305" t="inlineStr">
        <is>
          <t>:254T:256T:</t>
        </is>
      </c>
      <c r="H305" t="inlineStr">
        <is>
          <t>Extended Drip Pan</t>
        </is>
      </c>
      <c r="I305" t="n">
        <v>0</v>
      </c>
      <c r="J305" s="80" t="inlineStr">
        <is>
          <t>Woods_Sureflex</t>
        </is>
      </c>
      <c r="K305" s="2" t="inlineStr">
        <is>
          <t>RTF</t>
        </is>
      </c>
      <c r="M305" t="inlineStr">
        <is>
          <t>A101097</t>
        </is>
      </c>
      <c r="N305" t="n">
        <v>260</v>
      </c>
      <c r="O305" t="n">
        <v>449</v>
      </c>
      <c r="P305" t="inlineStr">
        <is>
          <t>LT084</t>
        </is>
      </c>
      <c r="Q305" t="n">
        <v>56</v>
      </c>
      <c r="R305" s="4" t="n"/>
      <c r="S305" s="14" t="n"/>
    </row>
    <row r="306" hidden="1">
      <c r="A306" s="22" t="n"/>
      <c r="B306" t="inlineStr">
        <is>
          <t>Price_BOM_L_Baseplates_300</t>
        </is>
      </c>
      <c r="C306" t="inlineStr">
        <is>
          <t xml:space="preserve">:30121-LF:30127-LF:40957-LF:40959-LF: </t>
        </is>
      </c>
      <c r="D306" s="4" t="inlineStr">
        <is>
          <t>:6P:6M:6N:</t>
        </is>
      </c>
      <c r="E306" s="2" t="inlineStr">
        <is>
          <t>BaseplateSteel</t>
        </is>
      </c>
      <c r="F306" s="2" t="inlineStr">
        <is>
          <t>Steel</t>
        </is>
      </c>
      <c r="G306" t="inlineStr">
        <is>
          <t>:254T:256T:</t>
        </is>
      </c>
      <c r="H306" t="inlineStr">
        <is>
          <t>Extended Drip Pan</t>
        </is>
      </c>
      <c r="I306" t="n">
        <v>0</v>
      </c>
      <c r="J306" s="80" t="inlineStr">
        <is>
          <t>Falk_T10_Grid</t>
        </is>
      </c>
      <c r="K306" s="2" t="inlineStr">
        <is>
          <t>RTF</t>
        </is>
      </c>
      <c r="M306" t="inlineStr">
        <is>
          <t>A101098</t>
        </is>
      </c>
      <c r="N306" t="n">
        <v>260</v>
      </c>
      <c r="O306" t="n">
        <v>450</v>
      </c>
      <c r="P306" t="inlineStr">
        <is>
          <t>LT084</t>
        </is>
      </c>
      <c r="Q306" t="n">
        <v>56</v>
      </c>
      <c r="R306" s="4" t="n"/>
      <c r="S306" s="14" t="n"/>
    </row>
    <row r="307" hidden="1">
      <c r="A307" s="22" t="n"/>
      <c r="B307" t="inlineStr">
        <is>
          <t>Price_BOM_L_Baseplates_301</t>
        </is>
      </c>
      <c r="C307" t="inlineStr">
        <is>
          <t xml:space="preserve">:30121-LF:30127-LF:40957-LF:40959-LF: </t>
        </is>
      </c>
      <c r="D307" s="4" t="inlineStr">
        <is>
          <t>:6P:6M:6N:</t>
        </is>
      </c>
      <c r="E307" s="2" t="inlineStr">
        <is>
          <t>BaseplateSteel</t>
        </is>
      </c>
      <c r="F307" s="2" t="inlineStr">
        <is>
          <t>Steel</t>
        </is>
      </c>
      <c r="G307" t="inlineStr">
        <is>
          <t>:254T:256T:</t>
        </is>
      </c>
      <c r="H307" t="inlineStr">
        <is>
          <t>Extended Drip Pan</t>
        </is>
      </c>
      <c r="J307" s="80" t="inlineStr">
        <is>
          <t>Woods_Spacer</t>
        </is>
      </c>
      <c r="K307" s="2" t="inlineStr">
        <is>
          <t>RTF</t>
        </is>
      </c>
      <c r="M307" t="inlineStr">
        <is>
          <t>A101100</t>
        </is>
      </c>
      <c r="N307" t="n">
        <v>260</v>
      </c>
      <c r="O307" t="n">
        <v>452</v>
      </c>
      <c r="P307" t="inlineStr">
        <is>
          <t>LT084</t>
        </is>
      </c>
      <c r="Q307" t="n">
        <v>56</v>
      </c>
      <c r="R307" s="4" t="n"/>
      <c r="S307" s="14" t="n"/>
    </row>
    <row r="308" hidden="1">
      <c r="A308" s="22" t="n"/>
      <c r="B308" t="inlineStr">
        <is>
          <t>Price_BOM_L_Baseplates_302</t>
        </is>
      </c>
      <c r="C308" t="inlineStr">
        <is>
          <t xml:space="preserve">:30121-LF:30127-LF:40957-LF:40959-LF: </t>
        </is>
      </c>
      <c r="D308" s="4" t="inlineStr">
        <is>
          <t>:6P:6M:6N:</t>
        </is>
      </c>
      <c r="E308" s="2" t="inlineStr">
        <is>
          <t>BaseplateSteel</t>
        </is>
      </c>
      <c r="F308" s="2" t="inlineStr">
        <is>
          <t>Steel</t>
        </is>
      </c>
      <c r="G308" t="inlineStr">
        <is>
          <t>:254T:256T:</t>
        </is>
      </c>
      <c r="H308" t="inlineStr">
        <is>
          <t>Extended Drip Pan</t>
        </is>
      </c>
      <c r="J308" s="80" t="inlineStr">
        <is>
          <t>Falk_Spacer</t>
        </is>
      </c>
      <c r="K308" s="2" t="inlineStr">
        <is>
          <t>RTF</t>
        </is>
      </c>
      <c r="M308" t="inlineStr">
        <is>
          <t>A101101</t>
        </is>
      </c>
      <c r="N308" t="n">
        <v>260</v>
      </c>
      <c r="O308" t="n">
        <v>453</v>
      </c>
      <c r="P308" t="inlineStr">
        <is>
          <t>LT084</t>
        </is>
      </c>
      <c r="Q308" t="n">
        <v>56</v>
      </c>
      <c r="R308" s="4" t="n"/>
      <c r="S308" s="14" t="n"/>
    </row>
    <row r="309" hidden="1">
      <c r="A309" s="22" t="n"/>
      <c r="B309" t="inlineStr">
        <is>
          <t>Price_BOM_L_Baseplates_303</t>
        </is>
      </c>
      <c r="C309" t="inlineStr">
        <is>
          <t xml:space="preserve">:30121-LF:30127-LF:40957-LF:40959-LF: </t>
        </is>
      </c>
      <c r="D309" s="4" t="inlineStr">
        <is>
          <t>:6P:6M:6N:</t>
        </is>
      </c>
      <c r="E309" s="2" t="inlineStr">
        <is>
          <t>BaseplateSteel</t>
        </is>
      </c>
      <c r="F309" s="2" t="inlineStr">
        <is>
          <t>Steel</t>
        </is>
      </c>
      <c r="G309" t="inlineStr">
        <is>
          <t>:284T:286T:</t>
        </is>
      </c>
      <c r="H309" t="inlineStr">
        <is>
          <t>Extended Drip Pan</t>
        </is>
      </c>
      <c r="I309" t="n">
        <v>0</v>
      </c>
      <c r="J309" s="80" t="inlineStr">
        <is>
          <t>Woods_Sureflex</t>
        </is>
      </c>
      <c r="K309" s="2" t="inlineStr">
        <is>
          <t>RTF</t>
        </is>
      </c>
      <c r="M309" t="inlineStr">
        <is>
          <t>A101103</t>
        </is>
      </c>
      <c r="N309" t="n">
        <v>270</v>
      </c>
      <c r="O309" t="n">
        <v>455</v>
      </c>
      <c r="P309" t="inlineStr">
        <is>
          <t>LT084</t>
        </is>
      </c>
      <c r="Q309" t="n">
        <v>56</v>
      </c>
      <c r="R309" s="4" t="n"/>
      <c r="S309" s="14" t="n"/>
    </row>
    <row r="310" hidden="1">
      <c r="A310" s="22" t="n"/>
      <c r="B310" t="inlineStr">
        <is>
          <t>Price_BOM_L_Baseplates_304</t>
        </is>
      </c>
      <c r="C310" t="inlineStr">
        <is>
          <t xml:space="preserve">:30121-LF:30127-LF:40957-LF:40959-LF: </t>
        </is>
      </c>
      <c r="D310" s="4" t="inlineStr">
        <is>
          <t>:6P:6M:6N:</t>
        </is>
      </c>
      <c r="E310" s="2" t="inlineStr">
        <is>
          <t>BaseplateSteel</t>
        </is>
      </c>
      <c r="F310" s="2" t="inlineStr">
        <is>
          <t>Steel</t>
        </is>
      </c>
      <c r="G310" t="inlineStr">
        <is>
          <t>:284T:286T:</t>
        </is>
      </c>
      <c r="H310" t="inlineStr">
        <is>
          <t>Extended Drip Pan</t>
        </is>
      </c>
      <c r="I310" t="n">
        <v>0</v>
      </c>
      <c r="J310" s="80" t="inlineStr">
        <is>
          <t>Falk_T10_Grid</t>
        </is>
      </c>
      <c r="K310" s="2" t="inlineStr">
        <is>
          <t>RTF</t>
        </is>
      </c>
      <c r="M310" t="inlineStr">
        <is>
          <t>A101104</t>
        </is>
      </c>
      <c r="N310" t="n">
        <v>270</v>
      </c>
      <c r="O310" t="n">
        <v>456</v>
      </c>
      <c r="P310" t="inlineStr">
        <is>
          <t>LT084</t>
        </is>
      </c>
      <c r="Q310" t="n">
        <v>56</v>
      </c>
      <c r="R310" s="4" t="n"/>
      <c r="S310" s="14" t="n"/>
    </row>
    <row r="311" hidden="1">
      <c r="A311" s="22" t="n"/>
      <c r="B311" t="inlineStr">
        <is>
          <t>Price_BOM_L_Baseplates_305</t>
        </is>
      </c>
      <c r="C311" t="inlineStr">
        <is>
          <t xml:space="preserve">:30121-LF:30127-LF:40957-LF:40959-LF: </t>
        </is>
      </c>
      <c r="D311" s="4" t="inlineStr">
        <is>
          <t>:6P:6M:6N:</t>
        </is>
      </c>
      <c r="E311" s="2" t="inlineStr">
        <is>
          <t>BaseplateSteel</t>
        </is>
      </c>
      <c r="F311" s="2" t="inlineStr">
        <is>
          <t>Steel</t>
        </is>
      </c>
      <c r="G311" t="inlineStr">
        <is>
          <t>:284T:286T:</t>
        </is>
      </c>
      <c r="H311" t="inlineStr">
        <is>
          <t>Extended Drip Pan</t>
        </is>
      </c>
      <c r="J311" s="80" t="inlineStr">
        <is>
          <t>Woods_Spacer</t>
        </is>
      </c>
      <c r="K311" s="2" t="inlineStr">
        <is>
          <t>RTF</t>
        </is>
      </c>
      <c r="M311" t="inlineStr">
        <is>
          <t>A101106</t>
        </is>
      </c>
      <c r="N311" t="n">
        <v>270</v>
      </c>
      <c r="O311" t="n">
        <v>458</v>
      </c>
      <c r="P311" t="inlineStr">
        <is>
          <t>LT084</t>
        </is>
      </c>
      <c r="Q311" t="n">
        <v>56</v>
      </c>
      <c r="R311" s="4" t="n"/>
      <c r="S311" s="14" t="n"/>
    </row>
    <row r="312" hidden="1">
      <c r="A312" s="22" t="n"/>
      <c r="B312" t="inlineStr">
        <is>
          <t>Price_BOM_L_Baseplates_306</t>
        </is>
      </c>
      <c r="C312" t="inlineStr">
        <is>
          <t xml:space="preserve">:30121-LF:30127-LF:40957-LF:40959-LF: </t>
        </is>
      </c>
      <c r="D312" s="4" t="inlineStr">
        <is>
          <t>:6P:6M:6N:</t>
        </is>
      </c>
      <c r="E312" s="2" t="inlineStr">
        <is>
          <t>BaseplateSteel</t>
        </is>
      </c>
      <c r="F312" s="2" t="inlineStr">
        <is>
          <t>Steel</t>
        </is>
      </c>
      <c r="G312" t="inlineStr">
        <is>
          <t>:284T:286T:</t>
        </is>
      </c>
      <c r="H312" t="inlineStr">
        <is>
          <t>Extended Drip Pan</t>
        </is>
      </c>
      <c r="J312" s="80" t="inlineStr">
        <is>
          <t>Falk_Spacer</t>
        </is>
      </c>
      <c r="K312" s="2" t="inlineStr">
        <is>
          <t>RTF</t>
        </is>
      </c>
      <c r="M312" t="inlineStr">
        <is>
          <t>A101107</t>
        </is>
      </c>
      <c r="N312" t="n">
        <v>270</v>
      </c>
      <c r="O312" t="n">
        <v>459</v>
      </c>
      <c r="P312" t="inlineStr">
        <is>
          <t>LT084</t>
        </is>
      </c>
      <c r="Q312" t="n">
        <v>56</v>
      </c>
      <c r="R312" s="4" t="n"/>
      <c r="S312" s="14" t="n"/>
    </row>
    <row r="313" hidden="1">
      <c r="A313" s="22" t="n"/>
      <c r="B313" t="inlineStr">
        <is>
          <t>Price_BOM_L_Baseplates_307</t>
        </is>
      </c>
      <c r="C313" t="inlineStr">
        <is>
          <t xml:space="preserve">:30121-LF:30127-LF:40957-LF:40959-LF: </t>
        </is>
      </c>
      <c r="D313" s="4" t="inlineStr">
        <is>
          <t>:6P:6M:6N:</t>
        </is>
      </c>
      <c r="E313" s="2" t="inlineStr">
        <is>
          <t>BaseplateSteel</t>
        </is>
      </c>
      <c r="F313" s="2" t="inlineStr">
        <is>
          <t>Steel</t>
        </is>
      </c>
      <c r="G313" t="inlineStr">
        <is>
          <t>:284TS:286TS:</t>
        </is>
      </c>
      <c r="H313" t="inlineStr">
        <is>
          <t>Extended Drip Pan</t>
        </is>
      </c>
      <c r="I313" t="n">
        <v>0</v>
      </c>
      <c r="J313" s="80" t="inlineStr">
        <is>
          <t>Woods_Sureflex</t>
        </is>
      </c>
      <c r="K313" s="2" t="inlineStr">
        <is>
          <t>RTF</t>
        </is>
      </c>
      <c r="M313" t="inlineStr">
        <is>
          <t>A101109</t>
        </is>
      </c>
      <c r="N313" t="n">
        <v>270</v>
      </c>
      <c r="O313" t="n">
        <v>461</v>
      </c>
      <c r="P313" t="inlineStr">
        <is>
          <t>LT084</t>
        </is>
      </c>
      <c r="Q313" t="n">
        <v>56</v>
      </c>
      <c r="R313" s="4" t="n"/>
      <c r="S313" s="14" t="n"/>
    </row>
    <row r="314" hidden="1">
      <c r="A314" s="22" t="n"/>
      <c r="B314" t="inlineStr">
        <is>
          <t>Price_BOM_L_Baseplates_308</t>
        </is>
      </c>
      <c r="C314" t="inlineStr">
        <is>
          <t xml:space="preserve">:30121-LF:30127-LF:40957-LF:40959-LF: </t>
        </is>
      </c>
      <c r="D314" s="4" t="inlineStr">
        <is>
          <t>:6P:6M:6N:</t>
        </is>
      </c>
      <c r="E314" s="2" t="inlineStr">
        <is>
          <t>BaseplateSteel</t>
        </is>
      </c>
      <c r="F314" s="2" t="inlineStr">
        <is>
          <t>Steel</t>
        </is>
      </c>
      <c r="G314" t="inlineStr">
        <is>
          <t>:284TS:286TS:</t>
        </is>
      </c>
      <c r="H314" t="inlineStr">
        <is>
          <t>Extended Drip Pan</t>
        </is>
      </c>
      <c r="I314" t="n">
        <v>0</v>
      </c>
      <c r="J314" s="80" t="inlineStr">
        <is>
          <t>Falk_T10_Grid</t>
        </is>
      </c>
      <c r="K314" s="2" t="inlineStr">
        <is>
          <t>RTF</t>
        </is>
      </c>
      <c r="M314" t="inlineStr">
        <is>
          <t>A101110</t>
        </is>
      </c>
      <c r="N314" t="n">
        <v>270</v>
      </c>
      <c r="O314" t="n">
        <v>462</v>
      </c>
      <c r="P314" t="inlineStr">
        <is>
          <t>LT084</t>
        </is>
      </c>
      <c r="Q314" t="n">
        <v>56</v>
      </c>
      <c r="R314" s="4" t="n"/>
      <c r="S314" s="14" t="n"/>
    </row>
    <row r="315" hidden="1">
      <c r="A315" s="22" t="n"/>
      <c r="B315" t="inlineStr">
        <is>
          <t>Price_BOM_L_Baseplates_309</t>
        </is>
      </c>
      <c r="C315" t="inlineStr">
        <is>
          <t xml:space="preserve">:30121-LF:30127-LF:40957-LF:40959-LF: </t>
        </is>
      </c>
      <c r="D315" s="4" t="inlineStr">
        <is>
          <t>:6P:6M:6N:</t>
        </is>
      </c>
      <c r="E315" s="2" t="inlineStr">
        <is>
          <t>BaseplateSteel</t>
        </is>
      </c>
      <c r="F315" s="2" t="inlineStr">
        <is>
          <t>Steel</t>
        </is>
      </c>
      <c r="G315" t="inlineStr">
        <is>
          <t>:284TS:286TS:</t>
        </is>
      </c>
      <c r="H315" t="inlineStr">
        <is>
          <t>Extended Drip Pan</t>
        </is>
      </c>
      <c r="J315" s="80" t="inlineStr">
        <is>
          <t>Woods_Spacer</t>
        </is>
      </c>
      <c r="K315" s="2" t="inlineStr">
        <is>
          <t>RTF</t>
        </is>
      </c>
      <c r="M315" t="inlineStr">
        <is>
          <t>A101112</t>
        </is>
      </c>
      <c r="N315" t="n">
        <v>270</v>
      </c>
      <c r="O315" t="n">
        <v>464</v>
      </c>
      <c r="P315" t="inlineStr">
        <is>
          <t>LT084</t>
        </is>
      </c>
      <c r="Q315" t="n">
        <v>56</v>
      </c>
      <c r="R315" s="4" t="n"/>
      <c r="S315" s="14" t="n"/>
    </row>
    <row r="316" hidden="1">
      <c r="A316" s="22" t="n"/>
      <c r="B316" t="inlineStr">
        <is>
          <t>Price_BOM_L_Baseplates_310</t>
        </is>
      </c>
      <c r="C316" t="inlineStr">
        <is>
          <t xml:space="preserve">:30121-LF:30127-LF:40957-LF:40959-LF: </t>
        </is>
      </c>
      <c r="D316" s="4" t="inlineStr">
        <is>
          <t>:6P:6M:6N:</t>
        </is>
      </c>
      <c r="E316" s="2" t="inlineStr">
        <is>
          <t>BaseplateSteel</t>
        </is>
      </c>
      <c r="F316" s="2" t="inlineStr">
        <is>
          <t>Steel</t>
        </is>
      </c>
      <c r="G316" t="inlineStr">
        <is>
          <t>:284TS:286TS:</t>
        </is>
      </c>
      <c r="H316" t="inlineStr">
        <is>
          <t>Extended Drip Pan</t>
        </is>
      </c>
      <c r="J316" s="80" t="inlineStr">
        <is>
          <t>Falk_Spacer</t>
        </is>
      </c>
      <c r="K316" s="2" t="inlineStr">
        <is>
          <t>RTF</t>
        </is>
      </c>
      <c r="M316" t="inlineStr">
        <is>
          <t>A101113</t>
        </is>
      </c>
      <c r="N316" t="n">
        <v>270</v>
      </c>
      <c r="O316" t="n">
        <v>465</v>
      </c>
      <c r="P316" t="inlineStr">
        <is>
          <t>LT084</t>
        </is>
      </c>
      <c r="Q316" t="n">
        <v>56</v>
      </c>
      <c r="R316" s="4" t="n"/>
      <c r="S316" s="14" t="n"/>
    </row>
    <row r="317" hidden="1">
      <c r="A317" s="22" t="n"/>
      <c r="B317" t="inlineStr">
        <is>
          <t>Price_BOM_L_Baseplates_311</t>
        </is>
      </c>
      <c r="C317" t="inlineStr">
        <is>
          <t xml:space="preserve">:30121-LF:30127-LF:40957-LF:40959-LF: </t>
        </is>
      </c>
      <c r="D317" s="4" t="inlineStr">
        <is>
          <t>:6P:6M:6N:</t>
        </is>
      </c>
      <c r="E317" s="2" t="inlineStr">
        <is>
          <t>BaseplateSteel</t>
        </is>
      </c>
      <c r="F317" s="2" t="inlineStr">
        <is>
          <t>Steel</t>
        </is>
      </c>
      <c r="G317" t="inlineStr">
        <is>
          <t>:324T:326T:</t>
        </is>
      </c>
      <c r="H317" t="inlineStr">
        <is>
          <t>Extended Drip Pan</t>
        </is>
      </c>
      <c r="I317" t="n">
        <v>0</v>
      </c>
      <c r="J317" s="80" t="inlineStr">
        <is>
          <t>Woods_Sureflex</t>
        </is>
      </c>
      <c r="K317" s="2" t="inlineStr">
        <is>
          <t>RTF</t>
        </is>
      </c>
      <c r="M317" t="inlineStr">
        <is>
          <t>A101115</t>
        </is>
      </c>
      <c r="N317" t="n">
        <v>290</v>
      </c>
      <c r="O317" t="n">
        <v>467</v>
      </c>
      <c r="P317" t="inlineStr">
        <is>
          <t>LT084</t>
        </is>
      </c>
      <c r="Q317" t="n">
        <v>56</v>
      </c>
      <c r="R317" s="4" t="n"/>
      <c r="S317" s="14" t="n"/>
    </row>
    <row r="318" hidden="1">
      <c r="A318" s="22" t="n"/>
      <c r="B318" t="inlineStr">
        <is>
          <t>Price_BOM_L_Baseplates_312</t>
        </is>
      </c>
      <c r="C318" t="inlineStr">
        <is>
          <t xml:space="preserve">:30121-LF:30127-LF:40957-LF:40959-LF: </t>
        </is>
      </c>
      <c r="D318" s="4" t="inlineStr">
        <is>
          <t>:6P:6M:6N:</t>
        </is>
      </c>
      <c r="E318" s="2" t="inlineStr">
        <is>
          <t>BaseplateSteel</t>
        </is>
      </c>
      <c r="F318" s="2" t="inlineStr">
        <is>
          <t>Steel</t>
        </is>
      </c>
      <c r="G318" t="inlineStr">
        <is>
          <t>:324T:326T:</t>
        </is>
      </c>
      <c r="H318" t="inlineStr">
        <is>
          <t>Extended Drip Pan</t>
        </is>
      </c>
      <c r="I318" t="n">
        <v>0</v>
      </c>
      <c r="J318" s="80" t="inlineStr">
        <is>
          <t>Falk_T10_Grid</t>
        </is>
      </c>
      <c r="K318" s="2" t="inlineStr">
        <is>
          <t>RTF</t>
        </is>
      </c>
      <c r="M318" t="inlineStr">
        <is>
          <t>A101116</t>
        </is>
      </c>
      <c r="N318" t="n">
        <v>290</v>
      </c>
      <c r="O318" t="n">
        <v>468</v>
      </c>
      <c r="P318" t="inlineStr">
        <is>
          <t>LT084</t>
        </is>
      </c>
      <c r="Q318" t="n">
        <v>56</v>
      </c>
      <c r="R318" s="4" t="n"/>
      <c r="S318" s="14" t="n"/>
    </row>
    <row r="319" hidden="1">
      <c r="A319" s="22" t="n"/>
      <c r="B319" t="inlineStr">
        <is>
          <t>Price_BOM_L_Baseplates_313</t>
        </is>
      </c>
      <c r="C319" t="inlineStr">
        <is>
          <t xml:space="preserve">:30121-LF:30127-LF:40957-LF:40959-LF: </t>
        </is>
      </c>
      <c r="D319" s="4" t="inlineStr">
        <is>
          <t>:6P:6M:6N:</t>
        </is>
      </c>
      <c r="E319" s="2" t="inlineStr">
        <is>
          <t>BaseplateSteel</t>
        </is>
      </c>
      <c r="F319" s="2" t="inlineStr">
        <is>
          <t>Steel</t>
        </is>
      </c>
      <c r="G319" t="inlineStr">
        <is>
          <t>:324T:326T:</t>
        </is>
      </c>
      <c r="H319" t="inlineStr">
        <is>
          <t>Extended Drip Pan</t>
        </is>
      </c>
      <c r="J319" s="80" t="inlineStr">
        <is>
          <t>Woods_Spacer</t>
        </is>
      </c>
      <c r="K319" s="2" t="inlineStr">
        <is>
          <t>RTF</t>
        </is>
      </c>
      <c r="M319" t="inlineStr">
        <is>
          <t>A101118</t>
        </is>
      </c>
      <c r="N319" t="n">
        <v>290</v>
      </c>
      <c r="O319" t="n">
        <v>470</v>
      </c>
      <c r="P319" t="inlineStr">
        <is>
          <t>LT084</t>
        </is>
      </c>
      <c r="Q319" t="n">
        <v>56</v>
      </c>
      <c r="R319" s="4" t="n"/>
      <c r="S319" s="14" t="n"/>
    </row>
    <row r="320" hidden="1">
      <c r="A320" s="22" t="n"/>
      <c r="B320" t="inlineStr">
        <is>
          <t>Price_BOM_L_Baseplates_314</t>
        </is>
      </c>
      <c r="C320" t="inlineStr">
        <is>
          <t xml:space="preserve">:30121-LF:30127-LF:40957-LF:40959-LF: </t>
        </is>
      </c>
      <c r="D320" s="4" t="inlineStr">
        <is>
          <t>:6P:6M:6N:</t>
        </is>
      </c>
      <c r="E320" s="2" t="inlineStr">
        <is>
          <t>BaseplateSteel</t>
        </is>
      </c>
      <c r="F320" s="2" t="inlineStr">
        <is>
          <t>Steel</t>
        </is>
      </c>
      <c r="G320" t="inlineStr">
        <is>
          <t>:324T:326T:</t>
        </is>
      </c>
      <c r="H320" t="inlineStr">
        <is>
          <t>Extended Drip Pan</t>
        </is>
      </c>
      <c r="J320" s="80" t="inlineStr">
        <is>
          <t>Falk_Spacer</t>
        </is>
      </c>
      <c r="K320" s="2" t="inlineStr">
        <is>
          <t>RTF</t>
        </is>
      </c>
      <c r="M320" t="inlineStr">
        <is>
          <t>A101119</t>
        </is>
      </c>
      <c r="N320" t="n">
        <v>290</v>
      </c>
      <c r="O320" t="n">
        <v>471</v>
      </c>
      <c r="P320" t="inlineStr">
        <is>
          <t>LT084</t>
        </is>
      </c>
      <c r="Q320" t="n">
        <v>56</v>
      </c>
      <c r="R320" s="4" t="n"/>
      <c r="S320" s="14" t="n"/>
    </row>
    <row r="321" hidden="1">
      <c r="A321" s="22" t="n"/>
      <c r="B321" t="inlineStr">
        <is>
          <t>Price_BOM_L_Baseplates_315</t>
        </is>
      </c>
      <c r="C321" t="inlineStr">
        <is>
          <t xml:space="preserve">:30121-LF:30127-LF:40957-LF:40959-LF: </t>
        </is>
      </c>
      <c r="D321" s="4" t="inlineStr">
        <is>
          <t>:6P:6M:6N:</t>
        </is>
      </c>
      <c r="E321" s="2" t="inlineStr">
        <is>
          <t>BaseplateSteel</t>
        </is>
      </c>
      <c r="F321" s="2" t="inlineStr">
        <is>
          <t>Steel</t>
        </is>
      </c>
      <c r="G321" t="inlineStr">
        <is>
          <t>:324TS:326TS:</t>
        </is>
      </c>
      <c r="H321" t="inlineStr">
        <is>
          <t>Extended Drip Pan</t>
        </is>
      </c>
      <c r="I321" t="n">
        <v>0</v>
      </c>
      <c r="J321" s="80" t="inlineStr">
        <is>
          <t>Woods_Sureflex</t>
        </is>
      </c>
      <c r="K321" s="2" t="inlineStr">
        <is>
          <t>RTF</t>
        </is>
      </c>
      <c r="M321" t="inlineStr">
        <is>
          <t>A101121</t>
        </is>
      </c>
      <c r="N321" t="n">
        <v>290</v>
      </c>
      <c r="O321" t="n">
        <v>473</v>
      </c>
      <c r="P321" t="inlineStr">
        <is>
          <t>LT084</t>
        </is>
      </c>
      <c r="Q321" t="n">
        <v>56</v>
      </c>
      <c r="R321" s="4" t="n"/>
      <c r="S321" s="14" t="n"/>
    </row>
    <row r="322" hidden="1">
      <c r="A322" s="22" t="n"/>
      <c r="B322" t="inlineStr">
        <is>
          <t>Price_BOM_L_Baseplates_316</t>
        </is>
      </c>
      <c r="C322" t="inlineStr">
        <is>
          <t xml:space="preserve">:30121-LF:30127-LF:40957-LF:40959-LF: </t>
        </is>
      </c>
      <c r="D322" s="4" t="inlineStr">
        <is>
          <t>:6P:6M:6N:</t>
        </is>
      </c>
      <c r="E322" s="2" t="inlineStr">
        <is>
          <t>BaseplateSteel</t>
        </is>
      </c>
      <c r="F322" s="2" t="inlineStr">
        <is>
          <t>Steel</t>
        </is>
      </c>
      <c r="G322" t="inlineStr">
        <is>
          <t>:324TS:326TS:</t>
        </is>
      </c>
      <c r="H322" t="inlineStr">
        <is>
          <t>Extended Drip Pan</t>
        </is>
      </c>
      <c r="I322" t="n">
        <v>0</v>
      </c>
      <c r="J322" s="80" t="inlineStr">
        <is>
          <t>Falk_T10_Grid</t>
        </is>
      </c>
      <c r="K322" s="2" t="inlineStr">
        <is>
          <t>RTF</t>
        </is>
      </c>
      <c r="M322" t="inlineStr">
        <is>
          <t>A101122</t>
        </is>
      </c>
      <c r="N322" t="n">
        <v>290</v>
      </c>
      <c r="O322" t="n">
        <v>474</v>
      </c>
      <c r="P322" t="inlineStr">
        <is>
          <t>LT084</t>
        </is>
      </c>
      <c r="Q322" t="n">
        <v>56</v>
      </c>
      <c r="R322" s="4" t="n"/>
      <c r="S322" s="14" t="n"/>
    </row>
    <row r="323" hidden="1">
      <c r="A323" s="22" t="n"/>
      <c r="B323" t="inlineStr">
        <is>
          <t>Price_BOM_L_Baseplates_317</t>
        </is>
      </c>
      <c r="C323" t="inlineStr">
        <is>
          <t xml:space="preserve">:30121-LF:30127-LF:40957-LF:40959-LF: </t>
        </is>
      </c>
      <c r="D323" s="4" t="inlineStr">
        <is>
          <t>:6P:6M:6N:</t>
        </is>
      </c>
      <c r="E323" s="2" t="inlineStr">
        <is>
          <t>BaseplateSteel</t>
        </is>
      </c>
      <c r="F323" s="2" t="inlineStr">
        <is>
          <t>Steel</t>
        </is>
      </c>
      <c r="G323" t="inlineStr">
        <is>
          <t>:324TS:326TS:</t>
        </is>
      </c>
      <c r="H323" t="inlineStr">
        <is>
          <t>Extended Drip Pan</t>
        </is>
      </c>
      <c r="J323" s="80" t="inlineStr">
        <is>
          <t>Woods_Spacer</t>
        </is>
      </c>
      <c r="K323" s="2" t="inlineStr">
        <is>
          <t>RTF</t>
        </is>
      </c>
      <c r="M323" t="inlineStr">
        <is>
          <t>A101124</t>
        </is>
      </c>
      <c r="N323" t="n">
        <v>290</v>
      </c>
      <c r="O323" t="n">
        <v>476</v>
      </c>
      <c r="P323" t="inlineStr">
        <is>
          <t>LT084</t>
        </is>
      </c>
      <c r="Q323" t="n">
        <v>56</v>
      </c>
      <c r="R323" s="4" t="n"/>
      <c r="S323" s="14" t="n"/>
    </row>
    <row r="324" hidden="1">
      <c r="A324" s="22" t="n"/>
      <c r="B324" t="inlineStr">
        <is>
          <t>Price_BOM_L_Baseplates_318</t>
        </is>
      </c>
      <c r="C324" t="inlineStr">
        <is>
          <t xml:space="preserve">:30121-LF:30127-LF:40957-LF:40959-LF: </t>
        </is>
      </c>
      <c r="D324" s="4" t="inlineStr">
        <is>
          <t>:6P:6M:6N:</t>
        </is>
      </c>
      <c r="E324" s="2" t="inlineStr">
        <is>
          <t>BaseplateSteel</t>
        </is>
      </c>
      <c r="F324" s="2" t="inlineStr">
        <is>
          <t>Steel</t>
        </is>
      </c>
      <c r="G324" t="inlineStr">
        <is>
          <t>:324TS:326TS:</t>
        </is>
      </c>
      <c r="H324" t="inlineStr">
        <is>
          <t>Extended Drip Pan</t>
        </is>
      </c>
      <c r="J324" s="80" t="inlineStr">
        <is>
          <t>Falk_Spacer</t>
        </is>
      </c>
      <c r="K324" s="2" t="inlineStr">
        <is>
          <t>RTF</t>
        </is>
      </c>
      <c r="M324" t="inlineStr">
        <is>
          <t>A101125</t>
        </is>
      </c>
      <c r="N324" t="n">
        <v>290</v>
      </c>
      <c r="O324" t="n">
        <v>477</v>
      </c>
      <c r="P324" t="inlineStr">
        <is>
          <t>LT084</t>
        </is>
      </c>
      <c r="Q324" t="n">
        <v>56</v>
      </c>
      <c r="R324" s="4" t="n"/>
      <c r="S324" s="14" t="n"/>
    </row>
    <row r="325" hidden="1">
      <c r="A325" s="22" t="n"/>
      <c r="B325" t="inlineStr">
        <is>
          <t>Price_BOM_L_Baseplates_319</t>
        </is>
      </c>
      <c r="C325" t="inlineStr">
        <is>
          <t xml:space="preserve">:30121-LF:30127-LF:40957-LF:40959-LF: </t>
        </is>
      </c>
      <c r="D325" s="4" t="inlineStr">
        <is>
          <t>:6P:6M:6N:</t>
        </is>
      </c>
      <c r="E325" s="2" t="inlineStr">
        <is>
          <t>BaseplateSteel</t>
        </is>
      </c>
      <c r="F325" s="2" t="inlineStr">
        <is>
          <t>Steel</t>
        </is>
      </c>
      <c r="G325" t="inlineStr">
        <is>
          <t>:364T:365T:</t>
        </is>
      </c>
      <c r="H325" t="inlineStr">
        <is>
          <t>Extended Drip Pan</t>
        </is>
      </c>
      <c r="I325" t="n">
        <v>0</v>
      </c>
      <c r="J325" s="80" t="inlineStr">
        <is>
          <t>Woods_Sureflex</t>
        </is>
      </c>
      <c r="K325" s="2" t="inlineStr">
        <is>
          <t>RTF</t>
        </is>
      </c>
      <c r="M325" t="inlineStr">
        <is>
          <t>A101127</t>
        </is>
      </c>
      <c r="N325" t="n">
        <v>310</v>
      </c>
      <c r="O325" t="n">
        <v>479</v>
      </c>
      <c r="P325" t="inlineStr">
        <is>
          <t>LT084</t>
        </is>
      </c>
      <c r="Q325" t="n">
        <v>56</v>
      </c>
      <c r="R325" s="4" t="n"/>
      <c r="S325" s="14" t="n"/>
    </row>
    <row r="326" hidden="1">
      <c r="A326" s="22" t="n"/>
      <c r="B326" t="inlineStr">
        <is>
          <t>Price_BOM_L_Baseplates_320</t>
        </is>
      </c>
      <c r="C326" t="inlineStr">
        <is>
          <t xml:space="preserve">:30121-LF:30127-LF:40957-LF:40959-LF: </t>
        </is>
      </c>
      <c r="D326" s="4" t="inlineStr">
        <is>
          <t>:6P:6M:6N:</t>
        </is>
      </c>
      <c r="E326" s="2" t="inlineStr">
        <is>
          <t>BaseplateSteel</t>
        </is>
      </c>
      <c r="F326" s="2" t="inlineStr">
        <is>
          <t>Steel</t>
        </is>
      </c>
      <c r="G326" t="inlineStr">
        <is>
          <t>:364T:365T:</t>
        </is>
      </c>
      <c r="H326" t="inlineStr">
        <is>
          <t>Extended Drip Pan</t>
        </is>
      </c>
      <c r="I326" t="n">
        <v>0</v>
      </c>
      <c r="J326" s="80" t="inlineStr">
        <is>
          <t>Falk_T10_Grid</t>
        </is>
      </c>
      <c r="K326" s="2" t="inlineStr">
        <is>
          <t>RTF</t>
        </is>
      </c>
      <c r="M326" t="inlineStr">
        <is>
          <t>A101128</t>
        </is>
      </c>
      <c r="N326" t="n">
        <v>310</v>
      </c>
      <c r="O326" t="n">
        <v>480</v>
      </c>
      <c r="P326" t="inlineStr">
        <is>
          <t>LT084</t>
        </is>
      </c>
      <c r="Q326" t="n">
        <v>56</v>
      </c>
      <c r="R326" s="4" t="n"/>
      <c r="S326" s="14" t="n"/>
    </row>
    <row r="327" hidden="1">
      <c r="A327" s="22" t="n"/>
      <c r="B327" t="inlineStr">
        <is>
          <t>Price_BOM_L_Baseplates_321</t>
        </is>
      </c>
      <c r="C327" t="inlineStr">
        <is>
          <t xml:space="preserve">:30121-LF:30127-LF:40957-LF:40959-LF: </t>
        </is>
      </c>
      <c r="D327" s="4" t="inlineStr">
        <is>
          <t>:6P:6M:6N:</t>
        </is>
      </c>
      <c r="E327" s="2" t="inlineStr">
        <is>
          <t>BaseplateSteel</t>
        </is>
      </c>
      <c r="F327" s="2" t="inlineStr">
        <is>
          <t>Steel</t>
        </is>
      </c>
      <c r="G327" t="inlineStr">
        <is>
          <t>:364T:365T:</t>
        </is>
      </c>
      <c r="H327" t="inlineStr">
        <is>
          <t>Extended Drip Pan</t>
        </is>
      </c>
      <c r="J327" s="80" t="inlineStr">
        <is>
          <t>Woods_Spacer</t>
        </is>
      </c>
      <c r="K327" s="2" t="inlineStr">
        <is>
          <t>RTF</t>
        </is>
      </c>
      <c r="M327" t="inlineStr">
        <is>
          <t>A101130</t>
        </is>
      </c>
      <c r="N327" t="n">
        <v>310</v>
      </c>
      <c r="O327" t="n">
        <v>482</v>
      </c>
      <c r="P327" t="inlineStr">
        <is>
          <t>LT084</t>
        </is>
      </c>
      <c r="Q327" t="n">
        <v>56</v>
      </c>
      <c r="R327" s="4" t="n"/>
      <c r="S327" s="14" t="n"/>
    </row>
    <row r="328" hidden="1">
      <c r="A328" s="22" t="n"/>
      <c r="B328" t="inlineStr">
        <is>
          <t>Price_BOM_L_Baseplates_322</t>
        </is>
      </c>
      <c r="C328" t="inlineStr">
        <is>
          <t xml:space="preserve">:30121-LF:30127-LF:40957-LF:40959-LF: </t>
        </is>
      </c>
      <c r="D328" s="4" t="inlineStr">
        <is>
          <t>:6P:6M:6N:</t>
        </is>
      </c>
      <c r="E328" s="2" t="inlineStr">
        <is>
          <t>BaseplateSteel</t>
        </is>
      </c>
      <c r="F328" s="2" t="inlineStr">
        <is>
          <t>Steel</t>
        </is>
      </c>
      <c r="G328" t="inlineStr">
        <is>
          <t>:364T:365T:</t>
        </is>
      </c>
      <c r="H328" t="inlineStr">
        <is>
          <t>Extended Drip Pan</t>
        </is>
      </c>
      <c r="J328" s="80" t="inlineStr">
        <is>
          <t>Falk_Spacer</t>
        </is>
      </c>
      <c r="K328" s="2" t="inlineStr">
        <is>
          <t>RTF</t>
        </is>
      </c>
      <c r="M328" t="inlineStr">
        <is>
          <t>A101131</t>
        </is>
      </c>
      <c r="N328" t="n">
        <v>310</v>
      </c>
      <c r="O328" t="n">
        <v>483</v>
      </c>
      <c r="P328" t="inlineStr">
        <is>
          <t>LT084</t>
        </is>
      </c>
      <c r="Q328" t="n">
        <v>56</v>
      </c>
      <c r="R328" s="4" t="n"/>
      <c r="S328" s="14" t="n"/>
    </row>
    <row r="329" hidden="1">
      <c r="A329" s="22" t="n"/>
      <c r="B329" t="inlineStr">
        <is>
          <t>Price_BOM_L_Baseplates_323</t>
        </is>
      </c>
      <c r="C329" t="inlineStr">
        <is>
          <t xml:space="preserve">:30121-LF:30127-LF:40957-LF:40959-LF: </t>
        </is>
      </c>
      <c r="D329" s="4" t="inlineStr">
        <is>
          <t>:6P:6M:6N:</t>
        </is>
      </c>
      <c r="E329" s="2" t="inlineStr">
        <is>
          <t>BaseplateSteel</t>
        </is>
      </c>
      <c r="F329" s="2" t="inlineStr">
        <is>
          <t>Steel</t>
        </is>
      </c>
      <c r="G329" t="inlineStr">
        <is>
          <t>:364TS:365TS:</t>
        </is>
      </c>
      <c r="H329" t="inlineStr">
        <is>
          <t>Extended Drip Pan</t>
        </is>
      </c>
      <c r="I329" t="n">
        <v>0</v>
      </c>
      <c r="J329" s="80" t="inlineStr">
        <is>
          <t>Woods_Sureflex</t>
        </is>
      </c>
      <c r="K329" s="2" t="inlineStr">
        <is>
          <t>RTF</t>
        </is>
      </c>
      <c r="M329" t="inlineStr">
        <is>
          <t>A101133</t>
        </is>
      </c>
      <c r="N329" t="n">
        <v>310</v>
      </c>
      <c r="O329" t="n">
        <v>485</v>
      </c>
      <c r="P329" t="inlineStr">
        <is>
          <t>LT084</t>
        </is>
      </c>
      <c r="Q329" t="n">
        <v>56</v>
      </c>
      <c r="R329" s="4" t="n"/>
      <c r="S329" s="14" t="n"/>
    </row>
    <row r="330" hidden="1">
      <c r="A330" s="22" t="n"/>
      <c r="B330" t="inlineStr">
        <is>
          <t>Price_BOM_L_Baseplates_324</t>
        </is>
      </c>
      <c r="C330" t="inlineStr">
        <is>
          <t xml:space="preserve">:30121-LF:30127-LF:40957-LF:40959-LF: </t>
        </is>
      </c>
      <c r="D330" s="4" t="inlineStr">
        <is>
          <t>:6P:6M:6N:</t>
        </is>
      </c>
      <c r="E330" s="2" t="inlineStr">
        <is>
          <t>BaseplateSteel</t>
        </is>
      </c>
      <c r="F330" s="2" t="inlineStr">
        <is>
          <t>Steel</t>
        </is>
      </c>
      <c r="G330" t="inlineStr">
        <is>
          <t>:364TS:365TS:</t>
        </is>
      </c>
      <c r="H330" t="inlineStr">
        <is>
          <t>Extended Drip Pan</t>
        </is>
      </c>
      <c r="I330" t="n">
        <v>0</v>
      </c>
      <c r="J330" s="80" t="inlineStr">
        <is>
          <t>Falk_T10_Grid</t>
        </is>
      </c>
      <c r="K330" s="2" t="inlineStr">
        <is>
          <t>RTF</t>
        </is>
      </c>
      <c r="M330" t="inlineStr">
        <is>
          <t>A101134</t>
        </is>
      </c>
      <c r="N330" t="n">
        <v>310</v>
      </c>
      <c r="O330" t="n">
        <v>486</v>
      </c>
      <c r="P330" t="inlineStr">
        <is>
          <t>LT084</t>
        </is>
      </c>
      <c r="Q330" t="n">
        <v>56</v>
      </c>
      <c r="R330" s="4" t="n"/>
      <c r="S330" s="14" t="n"/>
    </row>
    <row r="331" hidden="1">
      <c r="A331" s="22" t="n"/>
      <c r="B331" t="inlineStr">
        <is>
          <t>Price_BOM_L_Baseplates_325</t>
        </is>
      </c>
      <c r="C331" t="inlineStr">
        <is>
          <t xml:space="preserve">:30121-LF:30127-LF:40957-LF:40959-LF: </t>
        </is>
      </c>
      <c r="D331" s="4" t="inlineStr">
        <is>
          <t>:6P:6M:6N:</t>
        </is>
      </c>
      <c r="E331" s="2" t="inlineStr">
        <is>
          <t>BaseplateSteel</t>
        </is>
      </c>
      <c r="F331" s="2" t="inlineStr">
        <is>
          <t>Steel</t>
        </is>
      </c>
      <c r="G331" t="inlineStr">
        <is>
          <t>:364TS:365TS:</t>
        </is>
      </c>
      <c r="H331" t="inlineStr">
        <is>
          <t>Extended Drip Pan</t>
        </is>
      </c>
      <c r="J331" s="80" t="inlineStr">
        <is>
          <t>Woods_Spacer</t>
        </is>
      </c>
      <c r="K331" s="2" t="inlineStr">
        <is>
          <t>RTF</t>
        </is>
      </c>
      <c r="M331" t="inlineStr">
        <is>
          <t>A101136</t>
        </is>
      </c>
      <c r="N331" t="n">
        <v>310</v>
      </c>
      <c r="O331" t="n">
        <v>488</v>
      </c>
      <c r="P331" t="inlineStr">
        <is>
          <t>LT084</t>
        </is>
      </c>
      <c r="Q331" t="n">
        <v>56</v>
      </c>
      <c r="R331" s="4" t="n"/>
      <c r="S331" s="14" t="n"/>
    </row>
    <row r="332" hidden="1">
      <c r="A332" s="22" t="n"/>
      <c r="B332" t="inlineStr">
        <is>
          <t>Price_BOM_L_Baseplates_326</t>
        </is>
      </c>
      <c r="C332" t="inlineStr">
        <is>
          <t xml:space="preserve">:30121-LF:30127-LF:40957-LF:40959-LF: </t>
        </is>
      </c>
      <c r="D332" s="4" t="inlineStr">
        <is>
          <t>:6P:6M:6N:</t>
        </is>
      </c>
      <c r="E332" s="2" t="inlineStr">
        <is>
          <t>BaseplateSteel</t>
        </is>
      </c>
      <c r="F332" s="2" t="inlineStr">
        <is>
          <t>Steel</t>
        </is>
      </c>
      <c r="G332" t="inlineStr">
        <is>
          <t>:364TS:365TS:</t>
        </is>
      </c>
      <c r="H332" t="inlineStr">
        <is>
          <t>Extended Drip Pan</t>
        </is>
      </c>
      <c r="J332" s="80" t="inlineStr">
        <is>
          <t>Falk_Spacer</t>
        </is>
      </c>
      <c r="K332" s="2" t="inlineStr">
        <is>
          <t>RTF</t>
        </is>
      </c>
      <c r="M332" t="inlineStr">
        <is>
          <t>A101137</t>
        </is>
      </c>
      <c r="N332" t="n">
        <v>310</v>
      </c>
      <c r="O332" t="n">
        <v>489</v>
      </c>
      <c r="P332" t="inlineStr">
        <is>
          <t>LT084</t>
        </is>
      </c>
      <c r="Q332" t="n">
        <v>56</v>
      </c>
      <c r="R332" s="4" t="n"/>
      <c r="S332" s="14" t="n"/>
    </row>
    <row r="333" hidden="1">
      <c r="A333" s="22" t="n"/>
      <c r="B333" t="inlineStr">
        <is>
          <t>Price_BOM_L_Baseplates_327</t>
        </is>
      </c>
      <c r="C333" t="inlineStr">
        <is>
          <t xml:space="preserve">:30121-LF:30127-LF:40957-LF:40959-LF: </t>
        </is>
      </c>
      <c r="D333" s="4" t="inlineStr">
        <is>
          <t>:6P:6M:6N:</t>
        </is>
      </c>
      <c r="E333" s="2" t="inlineStr">
        <is>
          <t>BaseplateSteel</t>
        </is>
      </c>
      <c r="F333" s="2" t="inlineStr">
        <is>
          <t>Steel</t>
        </is>
      </c>
      <c r="G333" t="inlineStr">
        <is>
          <t>:404TS:405TS:</t>
        </is>
      </c>
      <c r="H333" t="inlineStr">
        <is>
          <t>Extended Drip Pan</t>
        </is>
      </c>
      <c r="I333" t="n">
        <v>0</v>
      </c>
      <c r="J333" s="80" t="inlineStr">
        <is>
          <t>Woods_Sureflex</t>
        </is>
      </c>
      <c r="K333" s="2" t="inlineStr">
        <is>
          <t>RTF</t>
        </is>
      </c>
      <c r="M333" t="inlineStr">
        <is>
          <t>A101139</t>
        </is>
      </c>
      <c r="N333" t="n">
        <v>310</v>
      </c>
      <c r="O333" t="n">
        <v>491</v>
      </c>
      <c r="P333" t="inlineStr">
        <is>
          <t>LT085</t>
        </is>
      </c>
      <c r="Q333" t="n">
        <v>70</v>
      </c>
      <c r="R333" s="4" t="n"/>
      <c r="S333" s="14" t="n"/>
    </row>
    <row r="334" hidden="1">
      <c r="A334" s="22" t="n"/>
      <c r="B334" t="inlineStr">
        <is>
          <t>Price_BOM_L_Baseplates_328</t>
        </is>
      </c>
      <c r="C334" t="inlineStr">
        <is>
          <t xml:space="preserve">:30121-LF:30127-LF:40957-LF:40959-LF: </t>
        </is>
      </c>
      <c r="D334" s="4" t="inlineStr">
        <is>
          <t>:6P:6M:6N:</t>
        </is>
      </c>
      <c r="E334" s="2" t="inlineStr">
        <is>
          <t>BaseplateSteel</t>
        </is>
      </c>
      <c r="F334" s="2" t="inlineStr">
        <is>
          <t>Steel</t>
        </is>
      </c>
      <c r="G334" t="inlineStr">
        <is>
          <t>:404TS:405TS:</t>
        </is>
      </c>
      <c r="H334" t="inlineStr">
        <is>
          <t>Extended Drip Pan</t>
        </is>
      </c>
      <c r="I334" t="n">
        <v>0</v>
      </c>
      <c r="J334" s="80" t="inlineStr">
        <is>
          <t>Falk_T10_Grid</t>
        </is>
      </c>
      <c r="K334" s="2" t="inlineStr">
        <is>
          <t>RTF</t>
        </is>
      </c>
      <c r="M334" t="inlineStr">
        <is>
          <t>A101140</t>
        </is>
      </c>
      <c r="N334" t="n">
        <v>310</v>
      </c>
      <c r="O334" t="n">
        <v>492</v>
      </c>
      <c r="P334" t="inlineStr">
        <is>
          <t>LT085</t>
        </is>
      </c>
      <c r="Q334" t="n">
        <v>70</v>
      </c>
      <c r="R334" s="4" t="n"/>
      <c r="S334" s="14" t="n"/>
    </row>
    <row r="335" hidden="1">
      <c r="A335" s="22" t="n"/>
      <c r="B335" t="inlineStr">
        <is>
          <t>Price_BOM_L_Baseplates_329</t>
        </is>
      </c>
      <c r="C335" t="inlineStr">
        <is>
          <t xml:space="preserve">:30121-LF:30127-LF:40957-LF:40959-LF: </t>
        </is>
      </c>
      <c r="D335" s="4" t="inlineStr">
        <is>
          <t>:6P:6M:6N:</t>
        </is>
      </c>
      <c r="E335" s="2" t="inlineStr">
        <is>
          <t>BaseplateSteel</t>
        </is>
      </c>
      <c r="F335" s="2" t="inlineStr">
        <is>
          <t>Steel</t>
        </is>
      </c>
      <c r="G335" t="inlineStr">
        <is>
          <t>:404TS:405TS:</t>
        </is>
      </c>
      <c r="H335" t="inlineStr">
        <is>
          <t>Extended Drip Pan</t>
        </is>
      </c>
      <c r="J335" s="80" t="inlineStr">
        <is>
          <t>Woods_Spacer</t>
        </is>
      </c>
      <c r="K335" s="2" t="inlineStr">
        <is>
          <t>RTF</t>
        </is>
      </c>
      <c r="M335" t="inlineStr">
        <is>
          <t>A101142</t>
        </is>
      </c>
      <c r="N335" t="n">
        <v>310</v>
      </c>
      <c r="O335" t="n">
        <v>494</v>
      </c>
      <c r="P335" t="inlineStr">
        <is>
          <t>LT085</t>
        </is>
      </c>
      <c r="Q335" t="n">
        <v>70</v>
      </c>
      <c r="R335" s="4" t="n"/>
      <c r="S335" s="14" t="n"/>
    </row>
    <row r="336" hidden="1">
      <c r="A336" s="22" t="n"/>
      <c r="B336" t="inlineStr">
        <is>
          <t>Price_BOM_L_Baseplates_330</t>
        </is>
      </c>
      <c r="C336" t="inlineStr">
        <is>
          <t xml:space="preserve">:30121-LF:30127-LF:40957-LF:40959-LF: </t>
        </is>
      </c>
      <c r="D336" s="4" t="inlineStr">
        <is>
          <t>:6P:6M:6N:</t>
        </is>
      </c>
      <c r="E336" s="2" t="inlineStr">
        <is>
          <t>BaseplateSteel</t>
        </is>
      </c>
      <c r="F336" s="2" t="inlineStr">
        <is>
          <t>Steel</t>
        </is>
      </c>
      <c r="G336" t="inlineStr">
        <is>
          <t>:404TS:405TS:</t>
        </is>
      </c>
      <c r="H336" t="inlineStr">
        <is>
          <t>Extended Drip Pan</t>
        </is>
      </c>
      <c r="J336" s="80" t="inlineStr">
        <is>
          <t>Falk_Spacer</t>
        </is>
      </c>
      <c r="K336" s="2" t="inlineStr">
        <is>
          <t>RTF</t>
        </is>
      </c>
      <c r="M336" t="inlineStr">
        <is>
          <t>A101143</t>
        </is>
      </c>
      <c r="N336" t="n">
        <v>310</v>
      </c>
      <c r="O336" t="n">
        <v>495</v>
      </c>
      <c r="P336" t="inlineStr">
        <is>
          <t>LT085</t>
        </is>
      </c>
      <c r="Q336" t="n">
        <v>70</v>
      </c>
      <c r="R336" s="4" t="n"/>
      <c r="S336" s="14" t="n"/>
    </row>
    <row r="337" hidden="1">
      <c r="A337" s="22" t="n"/>
      <c r="B337" t="inlineStr">
        <is>
          <t>Price_BOM_L_Baseplates_331</t>
        </is>
      </c>
      <c r="C337" t="inlineStr">
        <is>
          <t xml:space="preserve">:30121-LF:30127-LF:40957-LF:40959-LF: </t>
        </is>
      </c>
      <c r="D337" s="4" t="inlineStr">
        <is>
          <t>:6P:6M:6N:</t>
        </is>
      </c>
      <c r="E337" s="2" t="inlineStr">
        <is>
          <t>BaseplateSteel</t>
        </is>
      </c>
      <c r="F337" s="2" t="inlineStr">
        <is>
          <t>Steel</t>
        </is>
      </c>
      <c r="G337" t="inlineStr">
        <is>
          <t>:444TS:445TS:</t>
        </is>
      </c>
      <c r="H337" t="inlineStr">
        <is>
          <t>Extended Drip Pan</t>
        </is>
      </c>
      <c r="I337" t="n">
        <v>0</v>
      </c>
      <c r="J337" s="80" t="inlineStr">
        <is>
          <t>Woods_Sureflex</t>
        </is>
      </c>
      <c r="K337" s="2" t="inlineStr">
        <is>
          <t>RTF</t>
        </is>
      </c>
      <c r="M337" t="inlineStr">
        <is>
          <t>A101145</t>
        </is>
      </c>
      <c r="N337" t="n">
        <v>350</v>
      </c>
      <c r="O337" t="n">
        <v>497</v>
      </c>
      <c r="P337" t="inlineStr">
        <is>
          <t>LT085</t>
        </is>
      </c>
      <c r="Q337" t="n">
        <v>70</v>
      </c>
      <c r="R337" s="4" t="n"/>
      <c r="S337" s="14" t="n"/>
    </row>
    <row r="338" hidden="1">
      <c r="A338" s="22" t="n"/>
      <c r="B338" t="inlineStr">
        <is>
          <t>Price_BOM_L_Baseplates_332</t>
        </is>
      </c>
      <c r="C338" t="inlineStr">
        <is>
          <t xml:space="preserve">:30121-LF:30127-LF:40957-LF:40959-LF: </t>
        </is>
      </c>
      <c r="D338" s="4" t="inlineStr">
        <is>
          <t>:6P:6M:6N:</t>
        </is>
      </c>
      <c r="E338" s="2" t="inlineStr">
        <is>
          <t>BaseplateSteel</t>
        </is>
      </c>
      <c r="F338" s="2" t="inlineStr">
        <is>
          <t>Steel</t>
        </is>
      </c>
      <c r="G338" t="inlineStr">
        <is>
          <t>:444TS:445TS:</t>
        </is>
      </c>
      <c r="H338" t="inlineStr">
        <is>
          <t>Extended Drip Pan</t>
        </is>
      </c>
      <c r="I338" t="n">
        <v>0</v>
      </c>
      <c r="J338" s="80" t="inlineStr">
        <is>
          <t>Falk_T10_Grid</t>
        </is>
      </c>
      <c r="K338" s="2" t="inlineStr">
        <is>
          <t>RTF</t>
        </is>
      </c>
      <c r="M338" t="inlineStr">
        <is>
          <t>A101146</t>
        </is>
      </c>
      <c r="N338" t="n">
        <v>350</v>
      </c>
      <c r="O338" t="n">
        <v>498</v>
      </c>
      <c r="P338" t="inlineStr">
        <is>
          <t>LT085</t>
        </is>
      </c>
      <c r="Q338" t="n">
        <v>70</v>
      </c>
      <c r="R338" s="4" t="n"/>
      <c r="S338" s="14" t="n"/>
    </row>
    <row r="339" hidden="1">
      <c r="A339" s="22" t="n"/>
      <c r="B339" t="inlineStr">
        <is>
          <t>Price_BOM_L_Baseplates_333</t>
        </is>
      </c>
      <c r="C339" t="inlineStr">
        <is>
          <t xml:space="preserve">:30121-LF:30127-LF:40957-LF:40959-LF: </t>
        </is>
      </c>
      <c r="D339" s="4" t="inlineStr">
        <is>
          <t>:6P:6M:6N:</t>
        </is>
      </c>
      <c r="E339" s="2" t="inlineStr">
        <is>
          <t>BaseplateSteel</t>
        </is>
      </c>
      <c r="F339" s="2" t="inlineStr">
        <is>
          <t>Steel</t>
        </is>
      </c>
      <c r="G339" t="inlineStr">
        <is>
          <t>:444TS:445TS:</t>
        </is>
      </c>
      <c r="H339" t="inlineStr">
        <is>
          <t>Extended Drip Pan</t>
        </is>
      </c>
      <c r="J339" s="80" t="inlineStr">
        <is>
          <t>Woods_Spacer</t>
        </is>
      </c>
      <c r="K339" s="2" t="inlineStr">
        <is>
          <t>RTF</t>
        </is>
      </c>
      <c r="M339" t="inlineStr">
        <is>
          <t>A101148</t>
        </is>
      </c>
      <c r="N339" t="n">
        <v>350</v>
      </c>
      <c r="O339" t="n">
        <v>500</v>
      </c>
      <c r="P339" t="inlineStr">
        <is>
          <t>LT085</t>
        </is>
      </c>
      <c r="Q339" t="n">
        <v>70</v>
      </c>
      <c r="R339" s="4" t="n"/>
      <c r="S339" s="14" t="n"/>
    </row>
    <row r="340" hidden="1">
      <c r="A340" s="22" t="n"/>
      <c r="B340" t="inlineStr">
        <is>
          <t>Price_BOM_L_Baseplates_334</t>
        </is>
      </c>
      <c r="C340" t="inlineStr">
        <is>
          <t xml:space="preserve">:30121-LF:30127-LF:40957-LF:40959-LF: </t>
        </is>
      </c>
      <c r="D340" s="4" t="inlineStr">
        <is>
          <t>:6P:6M:6N:</t>
        </is>
      </c>
      <c r="E340" s="2" t="inlineStr">
        <is>
          <t>BaseplateSteel</t>
        </is>
      </c>
      <c r="F340" s="2" t="inlineStr">
        <is>
          <t>Steel</t>
        </is>
      </c>
      <c r="G340" t="inlineStr">
        <is>
          <t>:444TS:445TS:</t>
        </is>
      </c>
      <c r="H340" t="inlineStr">
        <is>
          <t>Extended Drip Pan</t>
        </is>
      </c>
      <c r="J340" s="80" t="inlineStr">
        <is>
          <t>Falk_Spacer</t>
        </is>
      </c>
      <c r="K340" s="2" t="inlineStr">
        <is>
          <t>RTF</t>
        </is>
      </c>
      <c r="M340" t="inlineStr">
        <is>
          <t>A101149</t>
        </is>
      </c>
      <c r="N340" t="n">
        <v>350</v>
      </c>
      <c r="O340" t="n">
        <v>501</v>
      </c>
      <c r="P340" t="inlineStr">
        <is>
          <t>LT085</t>
        </is>
      </c>
      <c r="Q340" t="n">
        <v>70</v>
      </c>
      <c r="R340" s="4" t="n"/>
      <c r="S340" s="14" t="n"/>
    </row>
    <row r="341" hidden="1">
      <c r="A341" s="22" t="n"/>
      <c r="B341" t="inlineStr">
        <is>
          <t>Price_BOM_L_Baseplates_335</t>
        </is>
      </c>
      <c r="C341" t="inlineStr">
        <is>
          <t>:30157-LF:50123-LF:</t>
        </is>
      </c>
      <c r="D341" s="4" t="inlineStr">
        <is>
          <t>:6P:6M:6N:</t>
        </is>
      </c>
      <c r="E341" s="2" t="inlineStr">
        <is>
          <t>BaseplateSteel</t>
        </is>
      </c>
      <c r="F341" s="2" t="inlineStr">
        <is>
          <t>Steel</t>
        </is>
      </c>
      <c r="G341" t="inlineStr">
        <is>
          <t>:213T:215T:</t>
        </is>
      </c>
      <c r="H341" t="inlineStr">
        <is>
          <t>Extended Drip Pan</t>
        </is>
      </c>
      <c r="I341" t="n">
        <v>0</v>
      </c>
      <c r="J341" s="80" t="inlineStr">
        <is>
          <t>Woods_Sureflex</t>
        </is>
      </c>
      <c r="K341" s="2" t="inlineStr">
        <is>
          <t>RTF</t>
        </is>
      </c>
      <c r="M341" t="inlineStr">
        <is>
          <t>A101151</t>
        </is>
      </c>
      <c r="N341" t="n">
        <v>260</v>
      </c>
      <c r="O341" t="n">
        <v>503</v>
      </c>
      <c r="P341" t="inlineStr">
        <is>
          <t>LT084</t>
        </is>
      </c>
      <c r="Q341" t="n">
        <v>56</v>
      </c>
      <c r="R341" s="4" t="n"/>
      <c r="S341" s="14" t="n"/>
    </row>
    <row r="342" hidden="1">
      <c r="A342" s="22" t="n"/>
      <c r="B342" t="inlineStr">
        <is>
          <t>Price_BOM_L_Baseplates_336</t>
        </is>
      </c>
      <c r="C342" t="inlineStr">
        <is>
          <t>:30157-LF:50123-LF:</t>
        </is>
      </c>
      <c r="D342" s="4" t="inlineStr">
        <is>
          <t>:6P:6M:6N:</t>
        </is>
      </c>
      <c r="E342" s="2" t="inlineStr">
        <is>
          <t>BaseplateSteel</t>
        </is>
      </c>
      <c r="F342" s="2" t="inlineStr">
        <is>
          <t>Steel</t>
        </is>
      </c>
      <c r="G342" t="inlineStr">
        <is>
          <t>:213T:215T:</t>
        </is>
      </c>
      <c r="H342" t="inlineStr">
        <is>
          <t>Extended Drip Pan</t>
        </is>
      </c>
      <c r="I342" t="n">
        <v>0</v>
      </c>
      <c r="J342" s="80" t="inlineStr">
        <is>
          <t>Falk_T10_Grid</t>
        </is>
      </c>
      <c r="K342" s="2" t="inlineStr">
        <is>
          <t>RTF</t>
        </is>
      </c>
      <c r="M342" t="inlineStr">
        <is>
          <t>A101152</t>
        </is>
      </c>
      <c r="N342" t="n">
        <v>260</v>
      </c>
      <c r="O342" t="n">
        <v>504</v>
      </c>
      <c r="P342" t="inlineStr">
        <is>
          <t>LT084</t>
        </is>
      </c>
      <c r="Q342" t="n">
        <v>56</v>
      </c>
      <c r="R342" s="4" t="n"/>
      <c r="S342" s="14" t="n"/>
    </row>
    <row r="343" hidden="1">
      <c r="A343" s="22" t="n"/>
      <c r="B343" t="inlineStr">
        <is>
          <t>Price_BOM_L_Baseplates_337</t>
        </is>
      </c>
      <c r="C343" t="inlineStr">
        <is>
          <t>:30157-LF:50123-LF:</t>
        </is>
      </c>
      <c r="D343" s="4" t="inlineStr">
        <is>
          <t>:6P:6M:6N:</t>
        </is>
      </c>
      <c r="E343" s="2" t="inlineStr">
        <is>
          <t>BaseplateSteel</t>
        </is>
      </c>
      <c r="F343" s="2" t="inlineStr">
        <is>
          <t>Steel</t>
        </is>
      </c>
      <c r="G343" t="inlineStr">
        <is>
          <t>:213T:215T:</t>
        </is>
      </c>
      <c r="H343" t="inlineStr">
        <is>
          <t>Extended Drip Pan</t>
        </is>
      </c>
      <c r="J343" s="80" t="inlineStr">
        <is>
          <t>Woods_Spacer</t>
        </is>
      </c>
      <c r="K343" s="2" t="inlineStr">
        <is>
          <t>RTF</t>
        </is>
      </c>
      <c r="M343" t="inlineStr">
        <is>
          <t>A101154</t>
        </is>
      </c>
      <c r="N343" t="n">
        <v>260</v>
      </c>
      <c r="O343" t="n">
        <v>506</v>
      </c>
      <c r="P343" t="inlineStr">
        <is>
          <t>LT084</t>
        </is>
      </c>
      <c r="Q343" t="n">
        <v>56</v>
      </c>
      <c r="R343" s="4" t="n"/>
      <c r="S343" s="14" t="n"/>
    </row>
    <row r="344" hidden="1">
      <c r="A344" s="22" t="n"/>
      <c r="B344" t="inlineStr">
        <is>
          <t>Price_BOM_L_Baseplates_338</t>
        </is>
      </c>
      <c r="C344" t="inlineStr">
        <is>
          <t>:30157-LF:50123-LF:</t>
        </is>
      </c>
      <c r="D344" s="4" t="inlineStr">
        <is>
          <t>:6P:6M:6N:</t>
        </is>
      </c>
      <c r="E344" s="2" t="inlineStr">
        <is>
          <t>BaseplateSteel</t>
        </is>
      </c>
      <c r="F344" s="2" t="inlineStr">
        <is>
          <t>Steel</t>
        </is>
      </c>
      <c r="G344" t="inlineStr">
        <is>
          <t>:213T:215T:</t>
        </is>
      </c>
      <c r="H344" t="inlineStr">
        <is>
          <t>Extended Drip Pan</t>
        </is>
      </c>
      <c r="J344" s="80" t="inlineStr">
        <is>
          <t>Falk_Spacer</t>
        </is>
      </c>
      <c r="K344" s="2" t="inlineStr">
        <is>
          <t>RTF</t>
        </is>
      </c>
      <c r="M344" t="inlineStr">
        <is>
          <t>A101155</t>
        </is>
      </c>
      <c r="N344" t="n">
        <v>260</v>
      </c>
      <c r="O344" t="n">
        <v>507</v>
      </c>
      <c r="P344" t="inlineStr">
        <is>
          <t>LT084</t>
        </is>
      </c>
      <c r="Q344" t="n">
        <v>56</v>
      </c>
      <c r="R344" s="4" t="n"/>
      <c r="S344" s="14" t="n"/>
    </row>
    <row r="345" hidden="1">
      <c r="A345" s="22" t="n"/>
      <c r="B345" t="inlineStr">
        <is>
          <t>Price_BOM_L_Baseplates_339</t>
        </is>
      </c>
      <c r="C345" t="inlineStr">
        <is>
          <t>:30157-LF:50123-LF:</t>
        </is>
      </c>
      <c r="D345" s="4" t="inlineStr">
        <is>
          <t>:6P:6M:6N:</t>
        </is>
      </c>
      <c r="E345" s="2" t="inlineStr">
        <is>
          <t>BaseplateSteel</t>
        </is>
      </c>
      <c r="F345" s="2" t="inlineStr">
        <is>
          <t>Steel</t>
        </is>
      </c>
      <c r="G345" t="inlineStr">
        <is>
          <t>:254T:256T:</t>
        </is>
      </c>
      <c r="H345" t="inlineStr">
        <is>
          <t>Extended Drip Pan</t>
        </is>
      </c>
      <c r="I345" t="n">
        <v>0</v>
      </c>
      <c r="J345" s="80" t="inlineStr">
        <is>
          <t>Woods_Sureflex</t>
        </is>
      </c>
      <c r="K345" s="2" t="inlineStr">
        <is>
          <t>RTF</t>
        </is>
      </c>
      <c r="M345" t="inlineStr">
        <is>
          <t>A101157</t>
        </is>
      </c>
      <c r="N345" t="n">
        <v>270</v>
      </c>
      <c r="O345" t="n">
        <v>509</v>
      </c>
      <c r="P345" t="inlineStr">
        <is>
          <t>LT084</t>
        </is>
      </c>
      <c r="Q345" t="n">
        <v>56</v>
      </c>
      <c r="R345" s="4" t="n"/>
      <c r="S345" s="14" t="n"/>
    </row>
    <row r="346" hidden="1">
      <c r="A346" s="22" t="n"/>
      <c r="B346" t="inlineStr">
        <is>
          <t>Price_BOM_L_Baseplates_340</t>
        </is>
      </c>
      <c r="C346" t="inlineStr">
        <is>
          <t>:30157-LF:50123-LF:</t>
        </is>
      </c>
      <c r="D346" s="4" t="inlineStr">
        <is>
          <t>:6P:6M:6N:</t>
        </is>
      </c>
      <c r="E346" s="2" t="inlineStr">
        <is>
          <t>BaseplateSteel</t>
        </is>
      </c>
      <c r="F346" s="2" t="inlineStr">
        <is>
          <t>Steel</t>
        </is>
      </c>
      <c r="G346" t="inlineStr">
        <is>
          <t>:254T:256T:</t>
        </is>
      </c>
      <c r="H346" t="inlineStr">
        <is>
          <t>Extended Drip Pan</t>
        </is>
      </c>
      <c r="I346" t="n">
        <v>0</v>
      </c>
      <c r="J346" s="80" t="inlineStr">
        <is>
          <t>Falk_T10_Grid</t>
        </is>
      </c>
      <c r="K346" s="2" t="inlineStr">
        <is>
          <t>RTF</t>
        </is>
      </c>
      <c r="M346" t="inlineStr">
        <is>
          <t>A101158</t>
        </is>
      </c>
      <c r="N346" t="n">
        <v>270</v>
      </c>
      <c r="O346" t="n">
        <v>510</v>
      </c>
      <c r="P346" t="inlineStr">
        <is>
          <t>LT084</t>
        </is>
      </c>
      <c r="Q346" t="n">
        <v>56</v>
      </c>
      <c r="R346" s="4" t="n"/>
      <c r="S346" s="14" t="n"/>
    </row>
    <row r="347" hidden="1">
      <c r="A347" s="22" t="n"/>
      <c r="B347" t="inlineStr">
        <is>
          <t>Price_BOM_L_Baseplates_341</t>
        </is>
      </c>
      <c r="C347" t="inlineStr">
        <is>
          <t>:30157-LF:50123-LF:</t>
        </is>
      </c>
      <c r="D347" s="4" t="inlineStr">
        <is>
          <t>:6P:6M:6N:</t>
        </is>
      </c>
      <c r="E347" s="2" t="inlineStr">
        <is>
          <t>BaseplateSteel</t>
        </is>
      </c>
      <c r="F347" s="2" t="inlineStr">
        <is>
          <t>Steel</t>
        </is>
      </c>
      <c r="G347" t="inlineStr">
        <is>
          <t>:254T:256T:</t>
        </is>
      </c>
      <c r="H347" t="inlineStr">
        <is>
          <t>Extended Drip Pan</t>
        </is>
      </c>
      <c r="J347" s="80" t="inlineStr">
        <is>
          <t>Woods_Spacer</t>
        </is>
      </c>
      <c r="K347" s="2" t="inlineStr">
        <is>
          <t>RTF</t>
        </is>
      </c>
      <c r="M347" t="inlineStr">
        <is>
          <t>A101160</t>
        </is>
      </c>
      <c r="N347" t="n">
        <v>270</v>
      </c>
      <c r="O347" t="n">
        <v>512</v>
      </c>
      <c r="P347" t="inlineStr">
        <is>
          <t>LT084</t>
        </is>
      </c>
      <c r="Q347" t="n">
        <v>56</v>
      </c>
      <c r="R347" s="4" t="n"/>
      <c r="S347" s="14" t="n"/>
    </row>
    <row r="348" hidden="1">
      <c r="A348" s="22" t="n"/>
      <c r="B348" t="inlineStr">
        <is>
          <t>Price_BOM_L_Baseplates_342</t>
        </is>
      </c>
      <c r="C348" t="inlineStr">
        <is>
          <t>:30157-LF:50123-LF:</t>
        </is>
      </c>
      <c r="D348" s="4" t="inlineStr">
        <is>
          <t>:6P:6M:6N:</t>
        </is>
      </c>
      <c r="E348" s="2" t="inlineStr">
        <is>
          <t>BaseplateSteel</t>
        </is>
      </c>
      <c r="F348" s="2" t="inlineStr">
        <is>
          <t>Steel</t>
        </is>
      </c>
      <c r="G348" t="inlineStr">
        <is>
          <t>:254T:256T:</t>
        </is>
      </c>
      <c r="H348" t="inlineStr">
        <is>
          <t>Extended Drip Pan</t>
        </is>
      </c>
      <c r="J348" s="80" t="inlineStr">
        <is>
          <t>Falk_Spacer</t>
        </is>
      </c>
      <c r="K348" s="2" t="inlineStr">
        <is>
          <t>RTF</t>
        </is>
      </c>
      <c r="M348" t="inlineStr">
        <is>
          <t>A101161</t>
        </is>
      </c>
      <c r="N348" t="n">
        <v>270</v>
      </c>
      <c r="O348" t="n">
        <v>513</v>
      </c>
      <c r="P348" t="inlineStr">
        <is>
          <t>LT084</t>
        </is>
      </c>
      <c r="Q348" t="n">
        <v>56</v>
      </c>
      <c r="R348" s="4" t="n"/>
      <c r="S348" s="14" t="n"/>
    </row>
    <row r="349" hidden="1">
      <c r="A349" s="22" t="n"/>
      <c r="B349" t="inlineStr">
        <is>
          <t>Price_BOM_L_Baseplates_343</t>
        </is>
      </c>
      <c r="C349" t="inlineStr">
        <is>
          <t>:30157-LF:50123-LF:</t>
        </is>
      </c>
      <c r="D349" s="4" t="inlineStr">
        <is>
          <t>:6P:6M:6N:</t>
        </is>
      </c>
      <c r="E349" s="2" t="inlineStr">
        <is>
          <t>BaseplateSteel</t>
        </is>
      </c>
      <c r="F349" s="2" t="inlineStr">
        <is>
          <t>Steel</t>
        </is>
      </c>
      <c r="G349" t="inlineStr">
        <is>
          <t>:284T:286T:</t>
        </is>
      </c>
      <c r="H349" t="inlineStr">
        <is>
          <t>Extended Drip Pan</t>
        </is>
      </c>
      <c r="I349" t="n">
        <v>0</v>
      </c>
      <c r="J349" s="80" t="inlineStr">
        <is>
          <t>Woods_Sureflex</t>
        </is>
      </c>
      <c r="K349" s="2" t="inlineStr">
        <is>
          <t>RTF</t>
        </is>
      </c>
      <c r="M349" t="inlineStr">
        <is>
          <t>A101163</t>
        </is>
      </c>
      <c r="N349" t="n">
        <v>280</v>
      </c>
      <c r="O349" t="n">
        <v>515</v>
      </c>
      <c r="P349" t="inlineStr">
        <is>
          <t>LT084</t>
        </is>
      </c>
      <c r="Q349" t="n">
        <v>56</v>
      </c>
      <c r="R349" s="4" t="n"/>
      <c r="S349" s="14" t="n"/>
    </row>
    <row r="350" hidden="1">
      <c r="A350" s="22" t="n"/>
      <c r="B350" t="inlineStr">
        <is>
          <t>Price_BOM_L_Baseplates_344</t>
        </is>
      </c>
      <c r="C350" t="inlineStr">
        <is>
          <t>:30157-LF:50123-LF:</t>
        </is>
      </c>
      <c r="D350" s="4" t="inlineStr">
        <is>
          <t>:6P:6M:6N:</t>
        </is>
      </c>
      <c r="E350" s="2" t="inlineStr">
        <is>
          <t>BaseplateSteel</t>
        </is>
      </c>
      <c r="F350" s="2" t="inlineStr">
        <is>
          <t>Steel</t>
        </is>
      </c>
      <c r="G350" t="inlineStr">
        <is>
          <t>:284T:286T:</t>
        </is>
      </c>
      <c r="H350" t="inlineStr">
        <is>
          <t>Extended Drip Pan</t>
        </is>
      </c>
      <c r="I350" t="n">
        <v>0</v>
      </c>
      <c r="J350" s="80" t="inlineStr">
        <is>
          <t>Falk_T10_Grid</t>
        </is>
      </c>
      <c r="K350" s="2" t="inlineStr">
        <is>
          <t>RTF</t>
        </is>
      </c>
      <c r="M350" t="inlineStr">
        <is>
          <t>A101164</t>
        </is>
      </c>
      <c r="N350" t="n">
        <v>280</v>
      </c>
      <c r="O350" t="n">
        <v>516</v>
      </c>
      <c r="P350" t="inlineStr">
        <is>
          <t>LT084</t>
        </is>
      </c>
      <c r="Q350" t="n">
        <v>56</v>
      </c>
      <c r="R350" s="4" t="n"/>
      <c r="S350" s="14" t="n"/>
    </row>
    <row r="351" hidden="1">
      <c r="A351" s="22" t="n"/>
      <c r="B351" t="inlineStr">
        <is>
          <t>Price_BOM_L_Baseplates_345</t>
        </is>
      </c>
      <c r="C351" t="inlineStr">
        <is>
          <t>:30157-LF:50123-LF:</t>
        </is>
      </c>
      <c r="D351" s="4" t="inlineStr">
        <is>
          <t>:6P:6M:6N:</t>
        </is>
      </c>
      <c r="E351" s="2" t="inlineStr">
        <is>
          <t>BaseplateSteel</t>
        </is>
      </c>
      <c r="F351" s="2" t="inlineStr">
        <is>
          <t>Steel</t>
        </is>
      </c>
      <c r="G351" t="inlineStr">
        <is>
          <t>:284T:286T:</t>
        </is>
      </c>
      <c r="H351" t="inlineStr">
        <is>
          <t>Extended Drip Pan</t>
        </is>
      </c>
      <c r="J351" s="80" t="inlineStr">
        <is>
          <t>Woods_Spacer</t>
        </is>
      </c>
      <c r="K351" s="2" t="inlineStr">
        <is>
          <t>RTF</t>
        </is>
      </c>
      <c r="M351" t="inlineStr">
        <is>
          <t>A101166</t>
        </is>
      </c>
      <c r="N351" t="n">
        <v>280</v>
      </c>
      <c r="O351" t="n">
        <v>518</v>
      </c>
      <c r="P351" t="inlineStr">
        <is>
          <t>LT084</t>
        </is>
      </c>
      <c r="Q351" t="n">
        <v>56</v>
      </c>
      <c r="R351" s="4" t="n"/>
      <c r="S351" s="14" t="n"/>
    </row>
    <row r="352" hidden="1">
      <c r="A352" s="22" t="n"/>
      <c r="B352" t="inlineStr">
        <is>
          <t>Price_BOM_L_Baseplates_346</t>
        </is>
      </c>
      <c r="C352" t="inlineStr">
        <is>
          <t>:30157-LF:50123-LF:</t>
        </is>
      </c>
      <c r="D352" s="4" t="inlineStr">
        <is>
          <t>:6P:6M:6N:</t>
        </is>
      </c>
      <c r="E352" s="2" t="inlineStr">
        <is>
          <t>BaseplateSteel</t>
        </is>
      </c>
      <c r="F352" s="2" t="inlineStr">
        <is>
          <t>Steel</t>
        </is>
      </c>
      <c r="G352" t="inlineStr">
        <is>
          <t>:284T:286T:</t>
        </is>
      </c>
      <c r="H352" t="inlineStr">
        <is>
          <t>Extended Drip Pan</t>
        </is>
      </c>
      <c r="J352" s="80" t="inlineStr">
        <is>
          <t>Falk_Spacer</t>
        </is>
      </c>
      <c r="K352" s="2" t="inlineStr">
        <is>
          <t>RTF</t>
        </is>
      </c>
      <c r="M352" t="inlineStr">
        <is>
          <t>A101167</t>
        </is>
      </c>
      <c r="N352" t="n">
        <v>280</v>
      </c>
      <c r="O352" t="n">
        <v>519</v>
      </c>
      <c r="P352" t="inlineStr">
        <is>
          <t>LT084</t>
        </is>
      </c>
      <c r="Q352" t="n">
        <v>56</v>
      </c>
      <c r="R352" s="4" t="n"/>
      <c r="S352" s="14" t="n"/>
    </row>
    <row r="353" hidden="1">
      <c r="A353" s="22" t="n"/>
      <c r="B353" t="inlineStr">
        <is>
          <t>Price_BOM_L_Baseplates_347</t>
        </is>
      </c>
      <c r="C353" t="inlineStr">
        <is>
          <t>:30157-LF:50123-LF:</t>
        </is>
      </c>
      <c r="D353" s="4" t="inlineStr">
        <is>
          <t>:6P:6M:6N:</t>
        </is>
      </c>
      <c r="E353" s="2" t="inlineStr">
        <is>
          <t>BaseplateSteel</t>
        </is>
      </c>
      <c r="F353" s="2" t="inlineStr">
        <is>
          <t>Steel</t>
        </is>
      </c>
      <c r="G353" t="inlineStr">
        <is>
          <t>:284TS:286TS:</t>
        </is>
      </c>
      <c r="H353" t="inlineStr">
        <is>
          <t>Extended Drip Pan</t>
        </is>
      </c>
      <c r="I353" t="n">
        <v>0</v>
      </c>
      <c r="J353" s="80" t="inlineStr">
        <is>
          <t>Woods_Sureflex</t>
        </is>
      </c>
      <c r="K353" s="2" t="inlineStr">
        <is>
          <t>RTF</t>
        </is>
      </c>
      <c r="M353" t="inlineStr">
        <is>
          <t>A101169</t>
        </is>
      </c>
      <c r="N353" t="n">
        <v>280</v>
      </c>
      <c r="O353" t="n">
        <v>521</v>
      </c>
      <c r="P353" t="inlineStr">
        <is>
          <t>LT084</t>
        </is>
      </c>
      <c r="Q353" t="n">
        <v>56</v>
      </c>
      <c r="R353" s="4" t="n"/>
      <c r="S353" s="14" t="n"/>
    </row>
    <row r="354" hidden="1">
      <c r="A354" s="22" t="n"/>
      <c r="B354" t="inlineStr">
        <is>
          <t>Price_BOM_L_Baseplates_348</t>
        </is>
      </c>
      <c r="C354" t="inlineStr">
        <is>
          <t>:30157-LF:50123-LF:</t>
        </is>
      </c>
      <c r="D354" s="4" t="inlineStr">
        <is>
          <t>:6P:6M:6N:</t>
        </is>
      </c>
      <c r="E354" s="2" t="inlineStr">
        <is>
          <t>BaseplateSteel</t>
        </is>
      </c>
      <c r="F354" s="2" t="inlineStr">
        <is>
          <t>Steel</t>
        </is>
      </c>
      <c r="G354" t="inlineStr">
        <is>
          <t>:284TS:286TS:</t>
        </is>
      </c>
      <c r="H354" t="inlineStr">
        <is>
          <t>Extended Drip Pan</t>
        </is>
      </c>
      <c r="I354" t="n">
        <v>0</v>
      </c>
      <c r="J354" s="80" t="inlineStr">
        <is>
          <t>Falk_T10_Grid</t>
        </is>
      </c>
      <c r="K354" s="2" t="inlineStr">
        <is>
          <t>RTF</t>
        </is>
      </c>
      <c r="M354" t="inlineStr">
        <is>
          <t>A101170</t>
        </is>
      </c>
      <c r="N354" t="n">
        <v>280</v>
      </c>
      <c r="O354" t="n">
        <v>522</v>
      </c>
      <c r="P354" t="inlineStr">
        <is>
          <t>LT084</t>
        </is>
      </c>
      <c r="Q354" t="n">
        <v>56</v>
      </c>
      <c r="R354" s="4" t="n"/>
      <c r="S354" s="14" t="n"/>
    </row>
    <row r="355" hidden="1">
      <c r="A355" s="22" t="n"/>
      <c r="B355" t="inlineStr">
        <is>
          <t>Price_BOM_L_Baseplates_349</t>
        </is>
      </c>
      <c r="C355" t="inlineStr">
        <is>
          <t>:30157-LF:50123-LF:</t>
        </is>
      </c>
      <c r="D355" s="4" t="inlineStr">
        <is>
          <t>:6P:6M:6N:</t>
        </is>
      </c>
      <c r="E355" s="2" t="inlineStr">
        <is>
          <t>BaseplateSteel</t>
        </is>
      </c>
      <c r="F355" s="2" t="inlineStr">
        <is>
          <t>Steel</t>
        </is>
      </c>
      <c r="G355" t="inlineStr">
        <is>
          <t>:284TS:286TS:</t>
        </is>
      </c>
      <c r="H355" t="inlineStr">
        <is>
          <t>Extended Drip Pan</t>
        </is>
      </c>
      <c r="J355" s="80" t="inlineStr">
        <is>
          <t>Woods_Spacer</t>
        </is>
      </c>
      <c r="K355" s="2" t="inlineStr">
        <is>
          <t>RTF</t>
        </is>
      </c>
      <c r="M355" t="inlineStr">
        <is>
          <t>A101172</t>
        </is>
      </c>
      <c r="N355" t="n">
        <v>280</v>
      </c>
      <c r="O355" t="n">
        <v>524</v>
      </c>
      <c r="P355" t="inlineStr">
        <is>
          <t>LT084</t>
        </is>
      </c>
      <c r="Q355" t="n">
        <v>56</v>
      </c>
      <c r="R355" s="4" t="n"/>
      <c r="S355" s="14" t="n"/>
    </row>
    <row r="356" hidden="1">
      <c r="A356" s="22" t="n"/>
      <c r="B356" t="inlineStr">
        <is>
          <t>Price_BOM_L_Baseplates_350</t>
        </is>
      </c>
      <c r="C356" t="inlineStr">
        <is>
          <t>:30157-LF:50123-LF:</t>
        </is>
      </c>
      <c r="D356" s="4" t="inlineStr">
        <is>
          <t>:6P:6M:6N:</t>
        </is>
      </c>
      <c r="E356" s="2" t="inlineStr">
        <is>
          <t>BaseplateSteel</t>
        </is>
      </c>
      <c r="F356" s="2" t="inlineStr">
        <is>
          <t>Steel</t>
        </is>
      </c>
      <c r="G356" t="inlineStr">
        <is>
          <t>:284TS:286TS:</t>
        </is>
      </c>
      <c r="H356" t="inlineStr">
        <is>
          <t>Extended Drip Pan</t>
        </is>
      </c>
      <c r="J356" s="80" t="inlineStr">
        <is>
          <t>Falk_Spacer</t>
        </is>
      </c>
      <c r="K356" s="2" t="inlineStr">
        <is>
          <t>RTF</t>
        </is>
      </c>
      <c r="M356" t="inlineStr">
        <is>
          <t>A101173</t>
        </is>
      </c>
      <c r="N356" t="n">
        <v>280</v>
      </c>
      <c r="O356" t="n">
        <v>525</v>
      </c>
      <c r="P356" t="inlineStr">
        <is>
          <t>LT084</t>
        </is>
      </c>
      <c r="Q356" t="n">
        <v>56</v>
      </c>
      <c r="R356" s="4" t="n"/>
      <c r="S356" s="14" t="n"/>
    </row>
    <row r="357" hidden="1">
      <c r="A357" s="22" t="n"/>
      <c r="B357" t="inlineStr">
        <is>
          <t>Price_BOM_L_Baseplates_351</t>
        </is>
      </c>
      <c r="C357" t="inlineStr">
        <is>
          <t>:30157-LF:50123-LF:</t>
        </is>
      </c>
      <c r="D357" s="4" t="inlineStr">
        <is>
          <t>:6P:6M:6N:</t>
        </is>
      </c>
      <c r="E357" s="2" t="inlineStr">
        <is>
          <t>BaseplateSteel</t>
        </is>
      </c>
      <c r="F357" s="2" t="inlineStr">
        <is>
          <t>Steel</t>
        </is>
      </c>
      <c r="G357" t="inlineStr">
        <is>
          <t>:324T:326T:</t>
        </is>
      </c>
      <c r="H357" t="inlineStr">
        <is>
          <t>Extended Drip Pan</t>
        </is>
      </c>
      <c r="I357" t="n">
        <v>0</v>
      </c>
      <c r="J357" s="80" t="inlineStr">
        <is>
          <t>Woods_Sureflex</t>
        </is>
      </c>
      <c r="K357" s="2" t="inlineStr">
        <is>
          <t>RTF</t>
        </is>
      </c>
      <c r="M357" t="inlineStr">
        <is>
          <t>A101175</t>
        </is>
      </c>
      <c r="N357" t="n">
        <v>300</v>
      </c>
      <c r="O357" t="n">
        <v>527</v>
      </c>
      <c r="P357" t="inlineStr">
        <is>
          <t>LT084</t>
        </is>
      </c>
      <c r="Q357" t="n">
        <v>56</v>
      </c>
      <c r="R357" s="4" t="n"/>
      <c r="S357" s="14" t="n"/>
    </row>
    <row r="358" hidden="1">
      <c r="A358" s="22" t="n"/>
      <c r="B358" t="inlineStr">
        <is>
          <t>Price_BOM_L_Baseplates_352</t>
        </is>
      </c>
      <c r="C358" t="inlineStr">
        <is>
          <t>:30157-LF:50123-LF:</t>
        </is>
      </c>
      <c r="D358" s="4" t="inlineStr">
        <is>
          <t>:6P:6M:6N:</t>
        </is>
      </c>
      <c r="E358" s="2" t="inlineStr">
        <is>
          <t>BaseplateSteel</t>
        </is>
      </c>
      <c r="F358" s="2" t="inlineStr">
        <is>
          <t>Steel</t>
        </is>
      </c>
      <c r="G358" t="inlineStr">
        <is>
          <t>:324T:326T:</t>
        </is>
      </c>
      <c r="H358" t="inlineStr">
        <is>
          <t>Extended Drip Pan</t>
        </is>
      </c>
      <c r="I358" t="n">
        <v>0</v>
      </c>
      <c r="J358" s="80" t="inlineStr">
        <is>
          <t>Falk_T10_Grid</t>
        </is>
      </c>
      <c r="K358" s="2" t="inlineStr">
        <is>
          <t>RTF</t>
        </is>
      </c>
      <c r="M358" t="inlineStr">
        <is>
          <t>A101176</t>
        </is>
      </c>
      <c r="N358" t="n">
        <v>300</v>
      </c>
      <c r="O358" t="n">
        <v>528</v>
      </c>
      <c r="P358" t="inlineStr">
        <is>
          <t>LT084</t>
        </is>
      </c>
      <c r="Q358" t="n">
        <v>56</v>
      </c>
      <c r="R358" s="4" t="n"/>
      <c r="S358" s="14" t="n"/>
    </row>
    <row r="359" hidden="1">
      <c r="A359" s="22" t="n"/>
      <c r="B359" t="inlineStr">
        <is>
          <t>Price_BOM_L_Baseplates_353</t>
        </is>
      </c>
      <c r="C359" t="inlineStr">
        <is>
          <t>:30157-LF:50123-LF:</t>
        </is>
      </c>
      <c r="D359" s="4" t="inlineStr">
        <is>
          <t>:6P:6M:6N:</t>
        </is>
      </c>
      <c r="E359" s="2" t="inlineStr">
        <is>
          <t>BaseplateSteel</t>
        </is>
      </c>
      <c r="F359" s="2" t="inlineStr">
        <is>
          <t>Steel</t>
        </is>
      </c>
      <c r="G359" t="inlineStr">
        <is>
          <t>:324T:326T:</t>
        </is>
      </c>
      <c r="H359" t="inlineStr">
        <is>
          <t>Extended Drip Pan</t>
        </is>
      </c>
      <c r="J359" s="80" t="inlineStr">
        <is>
          <t>Woods_Spacer</t>
        </is>
      </c>
      <c r="K359" s="2" t="inlineStr">
        <is>
          <t>RTF</t>
        </is>
      </c>
      <c r="M359" t="inlineStr">
        <is>
          <t>A101178</t>
        </is>
      </c>
      <c r="N359" t="n">
        <v>300</v>
      </c>
      <c r="O359" t="n">
        <v>530</v>
      </c>
      <c r="P359" t="inlineStr">
        <is>
          <t>LT084</t>
        </is>
      </c>
      <c r="Q359" t="n">
        <v>56</v>
      </c>
      <c r="R359" s="4" t="n"/>
      <c r="S359" s="14" t="n"/>
    </row>
    <row r="360" hidden="1">
      <c r="A360" s="22" t="n"/>
      <c r="B360" t="inlineStr">
        <is>
          <t>Price_BOM_L_Baseplates_354</t>
        </is>
      </c>
      <c r="C360" t="inlineStr">
        <is>
          <t>:30157-LF:50123-LF:</t>
        </is>
      </c>
      <c r="D360" s="4" t="inlineStr">
        <is>
          <t>:6P:6M:6N:</t>
        </is>
      </c>
      <c r="E360" s="2" t="inlineStr">
        <is>
          <t>BaseplateSteel</t>
        </is>
      </c>
      <c r="F360" s="2" t="inlineStr">
        <is>
          <t>Steel</t>
        </is>
      </c>
      <c r="G360" t="inlineStr">
        <is>
          <t>:324T:326T:</t>
        </is>
      </c>
      <c r="H360" t="inlineStr">
        <is>
          <t>Extended Drip Pan</t>
        </is>
      </c>
      <c r="J360" s="80" t="inlineStr">
        <is>
          <t>Falk_Spacer</t>
        </is>
      </c>
      <c r="K360" s="2" t="inlineStr">
        <is>
          <t>RTF</t>
        </is>
      </c>
      <c r="M360" t="inlineStr">
        <is>
          <t>A101179</t>
        </is>
      </c>
      <c r="N360" t="n">
        <v>300</v>
      </c>
      <c r="O360" t="n">
        <v>531</v>
      </c>
      <c r="P360" t="inlineStr">
        <is>
          <t>LT084</t>
        </is>
      </c>
      <c r="Q360" t="n">
        <v>56</v>
      </c>
      <c r="R360" s="4" t="n"/>
      <c r="S360" s="14" t="n"/>
    </row>
    <row r="361" hidden="1">
      <c r="A361" s="22" t="n"/>
      <c r="B361" t="inlineStr">
        <is>
          <t>Price_BOM_L_Baseplates_355</t>
        </is>
      </c>
      <c r="C361" t="inlineStr">
        <is>
          <t>:30157-LF:50123-LF:</t>
        </is>
      </c>
      <c r="D361" s="4" t="inlineStr">
        <is>
          <t>:6P:6M:6N:</t>
        </is>
      </c>
      <c r="E361" s="2" t="inlineStr">
        <is>
          <t>BaseplateSteel</t>
        </is>
      </c>
      <c r="F361" s="2" t="inlineStr">
        <is>
          <t>Steel</t>
        </is>
      </c>
      <c r="G361" t="inlineStr">
        <is>
          <t>:324TS:326TS:</t>
        </is>
      </c>
      <c r="H361" t="inlineStr">
        <is>
          <t>Extended Drip Pan</t>
        </is>
      </c>
      <c r="I361" t="n">
        <v>0</v>
      </c>
      <c r="J361" s="80" t="inlineStr">
        <is>
          <t>Woods_Sureflex</t>
        </is>
      </c>
      <c r="K361" s="2" t="inlineStr">
        <is>
          <t>RTF</t>
        </is>
      </c>
      <c r="M361" t="inlineStr">
        <is>
          <t>A101181</t>
        </is>
      </c>
      <c r="N361" t="n">
        <v>300</v>
      </c>
      <c r="O361" t="n">
        <v>533</v>
      </c>
      <c r="P361" t="inlineStr">
        <is>
          <t>LT084</t>
        </is>
      </c>
      <c r="Q361" t="n">
        <v>56</v>
      </c>
      <c r="R361" s="4" t="n"/>
      <c r="S361" s="14" t="n"/>
    </row>
    <row r="362" hidden="1">
      <c r="A362" s="22" t="n"/>
      <c r="B362" t="inlineStr">
        <is>
          <t>Price_BOM_L_Baseplates_356</t>
        </is>
      </c>
      <c r="C362" t="inlineStr">
        <is>
          <t>:30157-LF:50123-LF:</t>
        </is>
      </c>
      <c r="D362" s="4" t="inlineStr">
        <is>
          <t>:6P:6M:6N:</t>
        </is>
      </c>
      <c r="E362" s="2" t="inlineStr">
        <is>
          <t>BaseplateSteel</t>
        </is>
      </c>
      <c r="F362" s="2" t="inlineStr">
        <is>
          <t>Steel</t>
        </is>
      </c>
      <c r="G362" t="inlineStr">
        <is>
          <t>:324TS:326TS:</t>
        </is>
      </c>
      <c r="H362" t="inlineStr">
        <is>
          <t>Extended Drip Pan</t>
        </is>
      </c>
      <c r="I362" t="n">
        <v>0</v>
      </c>
      <c r="J362" s="80" t="inlineStr">
        <is>
          <t>Falk_T10_Grid</t>
        </is>
      </c>
      <c r="K362" s="2" t="inlineStr">
        <is>
          <t>RTF</t>
        </is>
      </c>
      <c r="M362" t="inlineStr">
        <is>
          <t>A101182</t>
        </is>
      </c>
      <c r="N362" t="n">
        <v>300</v>
      </c>
      <c r="O362" t="n">
        <v>534</v>
      </c>
      <c r="P362" t="inlineStr">
        <is>
          <t>LT084</t>
        </is>
      </c>
      <c r="Q362" t="n">
        <v>56</v>
      </c>
      <c r="R362" s="4" t="n"/>
      <c r="S362" s="14" t="n"/>
    </row>
    <row r="363" hidden="1">
      <c r="A363" s="22" t="n"/>
      <c r="B363" t="inlineStr">
        <is>
          <t>Price_BOM_L_Baseplates_357</t>
        </is>
      </c>
      <c r="C363" t="inlineStr">
        <is>
          <t>:30157-LF:50123-LF:</t>
        </is>
      </c>
      <c r="D363" s="4" t="inlineStr">
        <is>
          <t>:6P:6M:6N:</t>
        </is>
      </c>
      <c r="E363" s="2" t="inlineStr">
        <is>
          <t>BaseplateSteel</t>
        </is>
      </c>
      <c r="F363" s="2" t="inlineStr">
        <is>
          <t>Steel</t>
        </is>
      </c>
      <c r="G363" t="inlineStr">
        <is>
          <t>:324TS:326TS:</t>
        </is>
      </c>
      <c r="H363" t="inlineStr">
        <is>
          <t>Extended Drip Pan</t>
        </is>
      </c>
      <c r="J363" s="80" t="inlineStr">
        <is>
          <t>Woods_Spacer</t>
        </is>
      </c>
      <c r="K363" s="2" t="inlineStr">
        <is>
          <t>RTF</t>
        </is>
      </c>
      <c r="M363" t="inlineStr">
        <is>
          <t>A101184</t>
        </is>
      </c>
      <c r="N363" t="n">
        <v>300</v>
      </c>
      <c r="O363" t="n">
        <v>536</v>
      </c>
      <c r="P363" t="inlineStr">
        <is>
          <t>LT084</t>
        </is>
      </c>
      <c r="Q363" t="n">
        <v>56</v>
      </c>
      <c r="R363" s="4" t="n"/>
      <c r="S363" s="14" t="n"/>
    </row>
    <row r="364" hidden="1">
      <c r="A364" s="22" t="n"/>
      <c r="B364" t="inlineStr">
        <is>
          <t>Price_BOM_L_Baseplates_358</t>
        </is>
      </c>
      <c r="C364" t="inlineStr">
        <is>
          <t>:30157-LF:50123-LF:</t>
        </is>
      </c>
      <c r="D364" s="4" t="inlineStr">
        <is>
          <t>:6P:6M:6N:</t>
        </is>
      </c>
      <c r="E364" s="2" t="inlineStr">
        <is>
          <t>BaseplateSteel</t>
        </is>
      </c>
      <c r="F364" s="2" t="inlineStr">
        <is>
          <t>Steel</t>
        </is>
      </c>
      <c r="G364" t="inlineStr">
        <is>
          <t>:324TS:326TS:</t>
        </is>
      </c>
      <c r="H364" t="inlineStr">
        <is>
          <t>Extended Drip Pan</t>
        </is>
      </c>
      <c r="J364" s="80" t="inlineStr">
        <is>
          <t>Falk_Spacer</t>
        </is>
      </c>
      <c r="K364" s="2" t="inlineStr">
        <is>
          <t>RTF</t>
        </is>
      </c>
      <c r="M364" t="inlineStr">
        <is>
          <t>A101185</t>
        </is>
      </c>
      <c r="N364" t="n">
        <v>300</v>
      </c>
      <c r="O364" t="n">
        <v>537</v>
      </c>
      <c r="P364" t="inlineStr">
        <is>
          <t>LT084</t>
        </is>
      </c>
      <c r="Q364" t="n">
        <v>56</v>
      </c>
      <c r="R364" s="4" t="n"/>
      <c r="S364" s="14" t="n"/>
    </row>
    <row r="365" hidden="1">
      <c r="A365" s="22" t="n"/>
      <c r="B365" t="inlineStr">
        <is>
          <t>Price_BOM_L_Baseplates_359</t>
        </is>
      </c>
      <c r="C365" t="inlineStr">
        <is>
          <t>:30157-LF:50123-LF:</t>
        </is>
      </c>
      <c r="D365" s="4" t="inlineStr">
        <is>
          <t>:6P:6M:6N:</t>
        </is>
      </c>
      <c r="E365" s="2" t="inlineStr">
        <is>
          <t>BaseplateSteel</t>
        </is>
      </c>
      <c r="F365" s="2" t="inlineStr">
        <is>
          <t>Steel</t>
        </is>
      </c>
      <c r="G365" t="inlineStr">
        <is>
          <t>:364T:365T:</t>
        </is>
      </c>
      <c r="H365" t="inlineStr">
        <is>
          <t>Extended Drip Pan</t>
        </is>
      </c>
      <c r="I365" t="n">
        <v>0</v>
      </c>
      <c r="J365" s="80" t="inlineStr">
        <is>
          <t>Woods_Sureflex</t>
        </is>
      </c>
      <c r="K365" s="2" t="inlineStr">
        <is>
          <t>RTF</t>
        </is>
      </c>
      <c r="M365" t="inlineStr">
        <is>
          <t>A101187</t>
        </is>
      </c>
      <c r="N365" t="n">
        <v>320</v>
      </c>
      <c r="O365" t="n">
        <v>539</v>
      </c>
      <c r="P365" t="inlineStr">
        <is>
          <t>LT084</t>
        </is>
      </c>
      <c r="Q365" t="n">
        <v>56</v>
      </c>
      <c r="R365" s="4" t="n"/>
      <c r="S365" s="14" t="n"/>
    </row>
    <row r="366" hidden="1">
      <c r="A366" s="22" t="n"/>
      <c r="B366" t="inlineStr">
        <is>
          <t>Price_BOM_L_Baseplates_360</t>
        </is>
      </c>
      <c r="C366" t="inlineStr">
        <is>
          <t>:30157-LF:50123-LF:</t>
        </is>
      </c>
      <c r="D366" s="4" t="inlineStr">
        <is>
          <t>:6P:6M:6N:</t>
        </is>
      </c>
      <c r="E366" s="2" t="inlineStr">
        <is>
          <t>BaseplateSteel</t>
        </is>
      </c>
      <c r="F366" s="2" t="inlineStr">
        <is>
          <t>Steel</t>
        </is>
      </c>
      <c r="G366" t="inlineStr">
        <is>
          <t>:364T:365T:</t>
        </is>
      </c>
      <c r="H366" t="inlineStr">
        <is>
          <t>Extended Drip Pan</t>
        </is>
      </c>
      <c r="I366" t="n">
        <v>0</v>
      </c>
      <c r="J366" s="80" t="inlineStr">
        <is>
          <t>Falk_T10_Grid</t>
        </is>
      </c>
      <c r="K366" s="2" t="inlineStr">
        <is>
          <t>RTF</t>
        </is>
      </c>
      <c r="M366" t="inlineStr">
        <is>
          <t>A101188</t>
        </is>
      </c>
      <c r="N366" t="n">
        <v>320</v>
      </c>
      <c r="O366" t="n">
        <v>540</v>
      </c>
      <c r="P366" t="inlineStr">
        <is>
          <t>LT084</t>
        </is>
      </c>
      <c r="Q366" t="n">
        <v>56</v>
      </c>
      <c r="R366" s="4" t="n"/>
      <c r="S366" s="14" t="n"/>
    </row>
    <row r="367" hidden="1">
      <c r="A367" s="22" t="n"/>
      <c r="B367" t="inlineStr">
        <is>
          <t>Price_BOM_L_Baseplates_361</t>
        </is>
      </c>
      <c r="C367" t="inlineStr">
        <is>
          <t>:30157-LF:50123-LF:</t>
        </is>
      </c>
      <c r="D367" s="4" t="inlineStr">
        <is>
          <t>:6P:6M:6N:</t>
        </is>
      </c>
      <c r="E367" s="2" t="inlineStr">
        <is>
          <t>BaseplateSteel</t>
        </is>
      </c>
      <c r="F367" s="2" t="inlineStr">
        <is>
          <t>Steel</t>
        </is>
      </c>
      <c r="G367" t="inlineStr">
        <is>
          <t>:364T:365T:</t>
        </is>
      </c>
      <c r="H367" t="inlineStr">
        <is>
          <t>Extended Drip Pan</t>
        </is>
      </c>
      <c r="J367" s="80" t="inlineStr">
        <is>
          <t>Woods_Spacer</t>
        </is>
      </c>
      <c r="K367" s="2" t="inlineStr">
        <is>
          <t>RTF</t>
        </is>
      </c>
      <c r="M367" t="inlineStr">
        <is>
          <t>A101190</t>
        </is>
      </c>
      <c r="N367" t="n">
        <v>320</v>
      </c>
      <c r="O367" t="n">
        <v>542</v>
      </c>
      <c r="P367" t="inlineStr">
        <is>
          <t>LT084</t>
        </is>
      </c>
      <c r="Q367" t="n">
        <v>56</v>
      </c>
      <c r="R367" s="4" t="n"/>
      <c r="S367" s="14" t="n"/>
    </row>
    <row r="368" hidden="1">
      <c r="A368" s="22" t="n"/>
      <c r="B368" t="inlineStr">
        <is>
          <t>Price_BOM_L_Baseplates_362</t>
        </is>
      </c>
      <c r="C368" t="inlineStr">
        <is>
          <t>:30157-LF:50123-LF:</t>
        </is>
      </c>
      <c r="D368" s="4" t="inlineStr">
        <is>
          <t>:6P:6M:6N:</t>
        </is>
      </c>
      <c r="E368" s="2" t="inlineStr">
        <is>
          <t>BaseplateSteel</t>
        </is>
      </c>
      <c r="F368" s="2" t="inlineStr">
        <is>
          <t>Steel</t>
        </is>
      </c>
      <c r="G368" t="inlineStr">
        <is>
          <t>:364T:365T:</t>
        </is>
      </c>
      <c r="H368" t="inlineStr">
        <is>
          <t>Extended Drip Pan</t>
        </is>
      </c>
      <c r="J368" s="80" t="inlineStr">
        <is>
          <t>Falk_Spacer</t>
        </is>
      </c>
      <c r="K368" s="2" t="inlineStr">
        <is>
          <t>RTF</t>
        </is>
      </c>
      <c r="M368" t="inlineStr">
        <is>
          <t>A101191</t>
        </is>
      </c>
      <c r="N368" t="n">
        <v>320</v>
      </c>
      <c r="O368" t="n">
        <v>543</v>
      </c>
      <c r="P368" t="inlineStr">
        <is>
          <t>LT084</t>
        </is>
      </c>
      <c r="Q368" t="n">
        <v>56</v>
      </c>
      <c r="R368" s="4" t="n"/>
      <c r="S368" s="14" t="n"/>
    </row>
    <row r="369" hidden="1">
      <c r="A369" s="22" t="n"/>
      <c r="B369" t="inlineStr">
        <is>
          <t>Price_BOM_L_Baseplates_363</t>
        </is>
      </c>
      <c r="C369" t="inlineStr">
        <is>
          <t>:30157-LF:50123-LF:</t>
        </is>
      </c>
      <c r="D369" s="4" t="inlineStr">
        <is>
          <t>:6P:6M:6N:</t>
        </is>
      </c>
      <c r="E369" s="2" t="inlineStr">
        <is>
          <t>BaseplateSteel</t>
        </is>
      </c>
      <c r="F369" s="2" t="inlineStr">
        <is>
          <t>Steel</t>
        </is>
      </c>
      <c r="G369" t="inlineStr">
        <is>
          <t>:364TS:365TS:</t>
        </is>
      </c>
      <c r="H369" t="inlineStr">
        <is>
          <t>Extended Drip Pan</t>
        </is>
      </c>
      <c r="I369" t="n">
        <v>0</v>
      </c>
      <c r="J369" s="80" t="inlineStr">
        <is>
          <t>Woods_Sureflex</t>
        </is>
      </c>
      <c r="K369" s="2" t="inlineStr">
        <is>
          <t>RTF</t>
        </is>
      </c>
      <c r="M369" t="inlineStr">
        <is>
          <t>A101193</t>
        </is>
      </c>
      <c r="N369" t="n">
        <v>320</v>
      </c>
      <c r="O369" t="n">
        <v>545</v>
      </c>
      <c r="P369" t="inlineStr">
        <is>
          <t>LT084</t>
        </is>
      </c>
      <c r="Q369" t="n">
        <v>56</v>
      </c>
      <c r="R369" s="4" t="n"/>
      <c r="S369" s="14" t="n"/>
    </row>
    <row r="370" hidden="1">
      <c r="A370" s="22" t="n"/>
      <c r="B370" t="inlineStr">
        <is>
          <t>Price_BOM_L_Baseplates_364</t>
        </is>
      </c>
      <c r="C370" t="inlineStr">
        <is>
          <t>:30157-LF:50123-LF:</t>
        </is>
      </c>
      <c r="D370" s="4" t="inlineStr">
        <is>
          <t>:6P:6M:6N:</t>
        </is>
      </c>
      <c r="E370" s="2" t="inlineStr">
        <is>
          <t>BaseplateSteel</t>
        </is>
      </c>
      <c r="F370" s="2" t="inlineStr">
        <is>
          <t>Steel</t>
        </is>
      </c>
      <c r="G370" t="inlineStr">
        <is>
          <t>:364TS:365TS:</t>
        </is>
      </c>
      <c r="H370" t="inlineStr">
        <is>
          <t>Extended Drip Pan</t>
        </is>
      </c>
      <c r="I370" t="n">
        <v>0</v>
      </c>
      <c r="J370" s="80" t="inlineStr">
        <is>
          <t>Falk_T10_Grid</t>
        </is>
      </c>
      <c r="K370" s="2" t="inlineStr">
        <is>
          <t>RTF</t>
        </is>
      </c>
      <c r="M370" t="inlineStr">
        <is>
          <t>A101194</t>
        </is>
      </c>
      <c r="N370" t="n">
        <v>320</v>
      </c>
      <c r="O370" t="n">
        <v>546</v>
      </c>
      <c r="P370" t="inlineStr">
        <is>
          <t>LT084</t>
        </is>
      </c>
      <c r="Q370" t="n">
        <v>56</v>
      </c>
      <c r="R370" s="4" t="n"/>
      <c r="S370" s="14" t="n"/>
    </row>
    <row r="371" hidden="1">
      <c r="A371" s="22" t="n"/>
      <c r="B371" t="inlineStr">
        <is>
          <t>Price_BOM_L_Baseplates_365</t>
        </is>
      </c>
      <c r="C371" t="inlineStr">
        <is>
          <t>:30157-LF:50123-LF:</t>
        </is>
      </c>
      <c r="D371" s="4" t="inlineStr">
        <is>
          <t>:6P:6M:6N:</t>
        </is>
      </c>
      <c r="E371" s="2" t="inlineStr">
        <is>
          <t>BaseplateSteel</t>
        </is>
      </c>
      <c r="F371" s="2" t="inlineStr">
        <is>
          <t>Steel</t>
        </is>
      </c>
      <c r="G371" t="inlineStr">
        <is>
          <t>:364TS:365TS:</t>
        </is>
      </c>
      <c r="H371" t="inlineStr">
        <is>
          <t>Extended Drip Pan</t>
        </is>
      </c>
      <c r="J371" s="80" t="inlineStr">
        <is>
          <t>Woods_Spacer</t>
        </is>
      </c>
      <c r="K371" s="2" t="inlineStr">
        <is>
          <t>RTF</t>
        </is>
      </c>
      <c r="M371" t="inlineStr">
        <is>
          <t>A101196</t>
        </is>
      </c>
      <c r="N371" t="n">
        <v>320</v>
      </c>
      <c r="O371" t="n">
        <v>548</v>
      </c>
      <c r="P371" t="inlineStr">
        <is>
          <t>LT084</t>
        </is>
      </c>
      <c r="Q371" t="n">
        <v>56</v>
      </c>
      <c r="R371" s="4" t="n"/>
      <c r="S371" s="14" t="n"/>
    </row>
    <row r="372" hidden="1">
      <c r="A372" s="22" t="n"/>
      <c r="B372" t="inlineStr">
        <is>
          <t>Price_BOM_L_Baseplates_366</t>
        </is>
      </c>
      <c r="C372" t="inlineStr">
        <is>
          <t>:30157-LF:50123-LF:</t>
        </is>
      </c>
      <c r="D372" s="4" t="inlineStr">
        <is>
          <t>:6P:6M:6N:</t>
        </is>
      </c>
      <c r="E372" s="2" t="inlineStr">
        <is>
          <t>BaseplateSteel</t>
        </is>
      </c>
      <c r="F372" s="2" t="inlineStr">
        <is>
          <t>Steel</t>
        </is>
      </c>
      <c r="G372" t="inlineStr">
        <is>
          <t>:364TS:365TS:</t>
        </is>
      </c>
      <c r="H372" t="inlineStr">
        <is>
          <t>Extended Drip Pan</t>
        </is>
      </c>
      <c r="J372" s="80" t="inlineStr">
        <is>
          <t>Falk_Spacer</t>
        </is>
      </c>
      <c r="K372" s="2" t="inlineStr">
        <is>
          <t>RTF</t>
        </is>
      </c>
      <c r="M372" t="inlineStr">
        <is>
          <t>A101197</t>
        </is>
      </c>
      <c r="N372" t="n">
        <v>320</v>
      </c>
      <c r="O372" t="n">
        <v>549</v>
      </c>
      <c r="P372" t="inlineStr">
        <is>
          <t>LT084</t>
        </is>
      </c>
      <c r="Q372" t="n">
        <v>56</v>
      </c>
      <c r="R372" s="4" t="n"/>
      <c r="S372" s="14" t="n"/>
    </row>
    <row r="373" hidden="1">
      <c r="A373" s="22" t="n"/>
      <c r="B373" t="inlineStr">
        <is>
          <t>Price_BOM_L_Baseplates_367</t>
        </is>
      </c>
      <c r="C373" t="inlineStr">
        <is>
          <t>:4012A-LF:40129-LF:50957-LF:</t>
        </is>
      </c>
      <c r="D373" s="4" t="inlineStr">
        <is>
          <t>:6P:6M:6N:</t>
        </is>
      </c>
      <c r="E373" s="2" t="inlineStr">
        <is>
          <t>BaseplateSteel</t>
        </is>
      </c>
      <c r="F373" s="2" t="inlineStr">
        <is>
          <t>Steel</t>
        </is>
      </c>
      <c r="G373" t="inlineStr">
        <is>
          <t>:213T:215T:</t>
        </is>
      </c>
      <c r="H373" t="inlineStr">
        <is>
          <t>Extended Drip Pan</t>
        </is>
      </c>
      <c r="I373" t="n">
        <v>0</v>
      </c>
      <c r="J373" s="80" t="inlineStr">
        <is>
          <t>Woods_Sureflex</t>
        </is>
      </c>
      <c r="K373" s="2" t="inlineStr">
        <is>
          <t>RTF</t>
        </is>
      </c>
      <c r="M373" t="inlineStr">
        <is>
          <t>A101199</t>
        </is>
      </c>
      <c r="N373" t="n">
        <v>270</v>
      </c>
      <c r="O373" t="n">
        <v>551</v>
      </c>
      <c r="P373" t="inlineStr">
        <is>
          <t>LT084</t>
        </is>
      </c>
      <c r="Q373" t="n">
        <v>56</v>
      </c>
      <c r="R373" s="4" t="n"/>
      <c r="S373" s="14" t="n"/>
    </row>
    <row r="374" hidden="1">
      <c r="A374" s="22" t="n"/>
      <c r="B374" t="inlineStr">
        <is>
          <t>Price_BOM_L_Baseplates_368</t>
        </is>
      </c>
      <c r="C374" t="inlineStr">
        <is>
          <t>:4012A-LF:40129-LF:50957-LF:</t>
        </is>
      </c>
      <c r="D374" s="4" t="inlineStr">
        <is>
          <t>:6P:6M:6N:</t>
        </is>
      </c>
      <c r="E374" s="2" t="inlineStr">
        <is>
          <t>BaseplateSteel</t>
        </is>
      </c>
      <c r="F374" s="2" t="inlineStr">
        <is>
          <t>Steel</t>
        </is>
      </c>
      <c r="G374" t="inlineStr">
        <is>
          <t>:213T:215T:</t>
        </is>
      </c>
      <c r="H374" t="inlineStr">
        <is>
          <t>Extended Drip Pan</t>
        </is>
      </c>
      <c r="I374" t="n">
        <v>0</v>
      </c>
      <c r="J374" s="80" t="inlineStr">
        <is>
          <t>Falk_T10_Grid</t>
        </is>
      </c>
      <c r="K374" s="2" t="inlineStr">
        <is>
          <t>RTF</t>
        </is>
      </c>
      <c r="M374" t="inlineStr">
        <is>
          <t>A101200</t>
        </is>
      </c>
      <c r="N374" t="n">
        <v>270</v>
      </c>
      <c r="O374" t="n">
        <v>552</v>
      </c>
      <c r="P374" t="inlineStr">
        <is>
          <t>LT084</t>
        </is>
      </c>
      <c r="Q374" t="n">
        <v>56</v>
      </c>
      <c r="R374" s="4" t="n"/>
      <c r="S374" s="14" t="n"/>
    </row>
    <row r="375" hidden="1">
      <c r="A375" s="22" t="n"/>
      <c r="B375" t="inlineStr">
        <is>
          <t>Price_BOM_L_Baseplates_369</t>
        </is>
      </c>
      <c r="C375" t="inlineStr">
        <is>
          <t>:4012A-LF:40129-LF:50957-LF:</t>
        </is>
      </c>
      <c r="D375" s="4" t="inlineStr">
        <is>
          <t>:6P:6M:6N:</t>
        </is>
      </c>
      <c r="E375" s="2" t="inlineStr">
        <is>
          <t>BaseplateSteel</t>
        </is>
      </c>
      <c r="F375" s="2" t="inlineStr">
        <is>
          <t>Steel</t>
        </is>
      </c>
      <c r="G375" t="inlineStr">
        <is>
          <t>:213T:215T:</t>
        </is>
      </c>
      <c r="H375" t="inlineStr">
        <is>
          <t>Extended Drip Pan</t>
        </is>
      </c>
      <c r="J375" s="80" t="inlineStr">
        <is>
          <t>Woods_Spacer</t>
        </is>
      </c>
      <c r="K375" s="2" t="inlineStr">
        <is>
          <t>RTF</t>
        </is>
      </c>
      <c r="M375" t="inlineStr">
        <is>
          <t>A101202</t>
        </is>
      </c>
      <c r="N375" t="n">
        <v>270</v>
      </c>
      <c r="O375" t="n">
        <v>554</v>
      </c>
      <c r="P375" t="inlineStr">
        <is>
          <t>LT084</t>
        </is>
      </c>
      <c r="Q375" t="n">
        <v>56</v>
      </c>
      <c r="R375" s="4" t="n"/>
      <c r="S375" s="14" t="n"/>
    </row>
    <row r="376" hidden="1">
      <c r="A376" s="22" t="n"/>
      <c r="B376" t="inlineStr">
        <is>
          <t>Price_BOM_L_Baseplates_370</t>
        </is>
      </c>
      <c r="C376" t="inlineStr">
        <is>
          <t>:4012A-LF:40129-LF:50957-LF:</t>
        </is>
      </c>
      <c r="D376" s="4" t="inlineStr">
        <is>
          <t>:6P:6M:6N:</t>
        </is>
      </c>
      <c r="E376" s="2" t="inlineStr">
        <is>
          <t>BaseplateSteel</t>
        </is>
      </c>
      <c r="F376" s="2" t="inlineStr">
        <is>
          <t>Steel</t>
        </is>
      </c>
      <c r="G376" t="inlineStr">
        <is>
          <t>:213T:215T:</t>
        </is>
      </c>
      <c r="H376" t="inlineStr">
        <is>
          <t>Extended Drip Pan</t>
        </is>
      </c>
      <c r="J376" s="80" t="inlineStr">
        <is>
          <t>Falk_Spacer</t>
        </is>
      </c>
      <c r="K376" s="2" t="inlineStr">
        <is>
          <t>RTF</t>
        </is>
      </c>
      <c r="M376" t="inlineStr">
        <is>
          <t>A101203</t>
        </is>
      </c>
      <c r="N376" t="n">
        <v>270</v>
      </c>
      <c r="O376" t="n">
        <v>555</v>
      </c>
      <c r="P376" t="inlineStr">
        <is>
          <t>LT084</t>
        </is>
      </c>
      <c r="Q376" t="n">
        <v>56</v>
      </c>
      <c r="R376" s="4" t="n"/>
      <c r="S376" s="14" t="n"/>
    </row>
    <row r="377" hidden="1">
      <c r="A377" s="22" t="n"/>
      <c r="B377" t="inlineStr">
        <is>
          <t>Price_BOM_L_Baseplates_371</t>
        </is>
      </c>
      <c r="C377" t="inlineStr">
        <is>
          <t>:4012A-LF:40129-LF:50957-LF:</t>
        </is>
      </c>
      <c r="D377" s="4" t="inlineStr">
        <is>
          <t>:6P:6M:6N:</t>
        </is>
      </c>
      <c r="E377" s="2" t="inlineStr">
        <is>
          <t>BaseplateSteel</t>
        </is>
      </c>
      <c r="F377" s="2" t="inlineStr">
        <is>
          <t>Steel</t>
        </is>
      </c>
      <c r="G377" t="inlineStr">
        <is>
          <t>:254T:256T:</t>
        </is>
      </c>
      <c r="H377" t="inlineStr">
        <is>
          <t>Extended Drip Pan</t>
        </is>
      </c>
      <c r="I377" t="n">
        <v>0</v>
      </c>
      <c r="J377" s="80" t="inlineStr">
        <is>
          <t>Woods_Sureflex</t>
        </is>
      </c>
      <c r="K377" s="2" t="inlineStr">
        <is>
          <t>RTF</t>
        </is>
      </c>
      <c r="M377" t="inlineStr">
        <is>
          <t>A101205</t>
        </is>
      </c>
      <c r="N377" t="n">
        <v>270</v>
      </c>
      <c r="O377" t="n">
        <v>557</v>
      </c>
      <c r="P377" t="inlineStr">
        <is>
          <t>LT084</t>
        </is>
      </c>
      <c r="Q377" t="n">
        <v>56</v>
      </c>
      <c r="R377" s="4" t="n"/>
      <c r="S377" s="14" t="n"/>
    </row>
    <row r="378" hidden="1">
      <c r="A378" s="22" t="n"/>
      <c r="B378" t="inlineStr">
        <is>
          <t>Price_BOM_L_Baseplates_372</t>
        </is>
      </c>
      <c r="C378" t="inlineStr">
        <is>
          <t>:4012A-LF:40129-LF:50957-LF:</t>
        </is>
      </c>
      <c r="D378" s="4" t="inlineStr">
        <is>
          <t>:6P:6M:6N:</t>
        </is>
      </c>
      <c r="E378" s="2" t="inlineStr">
        <is>
          <t>BaseplateSteel</t>
        </is>
      </c>
      <c r="F378" s="2" t="inlineStr">
        <is>
          <t>Steel</t>
        </is>
      </c>
      <c r="G378" t="inlineStr">
        <is>
          <t>:254T:256T:</t>
        </is>
      </c>
      <c r="H378" t="inlineStr">
        <is>
          <t>Extended Drip Pan</t>
        </is>
      </c>
      <c r="I378" t="n">
        <v>0</v>
      </c>
      <c r="J378" s="80" t="inlineStr">
        <is>
          <t>Falk_T10_Grid</t>
        </is>
      </c>
      <c r="K378" s="2" t="inlineStr">
        <is>
          <t>RTF</t>
        </is>
      </c>
      <c r="M378" t="inlineStr">
        <is>
          <t>A101206</t>
        </is>
      </c>
      <c r="N378" t="n">
        <v>270</v>
      </c>
      <c r="O378" t="n">
        <v>558</v>
      </c>
      <c r="P378" t="inlineStr">
        <is>
          <t>LT084</t>
        </is>
      </c>
      <c r="Q378" t="n">
        <v>56</v>
      </c>
      <c r="R378" s="4" t="n"/>
      <c r="S378" s="14" t="n"/>
    </row>
    <row r="379" hidden="1">
      <c r="A379" s="22" t="n"/>
      <c r="B379" t="inlineStr">
        <is>
          <t>Price_BOM_L_Baseplates_373</t>
        </is>
      </c>
      <c r="C379" t="inlineStr">
        <is>
          <t>:4012A-LF:40129-LF:50957-LF:</t>
        </is>
      </c>
      <c r="D379" s="4" t="inlineStr">
        <is>
          <t>:6P:6M:6N:</t>
        </is>
      </c>
      <c r="E379" s="2" t="inlineStr">
        <is>
          <t>BaseplateSteel</t>
        </is>
      </c>
      <c r="F379" s="2" t="inlineStr">
        <is>
          <t>Steel</t>
        </is>
      </c>
      <c r="G379" t="inlineStr">
        <is>
          <t>:254T:256T:</t>
        </is>
      </c>
      <c r="H379" t="inlineStr">
        <is>
          <t>Extended Drip Pan</t>
        </is>
      </c>
      <c r="J379" s="80" t="inlineStr">
        <is>
          <t>Woods_Spacer</t>
        </is>
      </c>
      <c r="K379" s="2" t="inlineStr">
        <is>
          <t>RTF</t>
        </is>
      </c>
      <c r="M379" t="inlineStr">
        <is>
          <t>A101208</t>
        </is>
      </c>
      <c r="N379" t="n">
        <v>270</v>
      </c>
      <c r="O379" t="n">
        <v>560</v>
      </c>
      <c r="P379" t="inlineStr">
        <is>
          <t>LT084</t>
        </is>
      </c>
      <c r="Q379" t="n">
        <v>56</v>
      </c>
      <c r="R379" s="4" t="n"/>
      <c r="S379" s="14" t="n"/>
    </row>
    <row r="380" hidden="1">
      <c r="A380" s="22" t="n"/>
      <c r="B380" t="inlineStr">
        <is>
          <t>Price_BOM_L_Baseplates_374</t>
        </is>
      </c>
      <c r="C380" t="inlineStr">
        <is>
          <t>:4012A-LF:40129-LF:50957-LF:</t>
        </is>
      </c>
      <c r="D380" s="4" t="inlineStr">
        <is>
          <t>:6P:6M:6N:</t>
        </is>
      </c>
      <c r="E380" s="2" t="inlineStr">
        <is>
          <t>BaseplateSteel</t>
        </is>
      </c>
      <c r="F380" s="2" t="inlineStr">
        <is>
          <t>Steel</t>
        </is>
      </c>
      <c r="G380" t="inlineStr">
        <is>
          <t>:254T:256T:</t>
        </is>
      </c>
      <c r="H380" t="inlineStr">
        <is>
          <t>Extended Drip Pan</t>
        </is>
      </c>
      <c r="J380" s="80" t="inlineStr">
        <is>
          <t>Falk_Spacer</t>
        </is>
      </c>
      <c r="K380" s="2" t="inlineStr">
        <is>
          <t>RTF</t>
        </is>
      </c>
      <c r="M380" t="inlineStr">
        <is>
          <t>A101209</t>
        </is>
      </c>
      <c r="N380" t="n">
        <v>270</v>
      </c>
      <c r="O380" t="n">
        <v>561</v>
      </c>
      <c r="P380" t="inlineStr">
        <is>
          <t>LT084</t>
        </is>
      </c>
      <c r="Q380" t="n">
        <v>56</v>
      </c>
      <c r="R380" s="4" t="n"/>
      <c r="S380" s="14" t="n"/>
    </row>
    <row r="381" hidden="1">
      <c r="A381" s="22" t="n"/>
      <c r="B381" t="inlineStr">
        <is>
          <t>Price_BOM_L_Baseplates_375</t>
        </is>
      </c>
      <c r="C381" t="inlineStr">
        <is>
          <t>:4012A-LF:40129-LF:50957-LF:</t>
        </is>
      </c>
      <c r="D381" s="4" t="inlineStr">
        <is>
          <t>:6P:6M:6N:</t>
        </is>
      </c>
      <c r="E381" s="2" t="inlineStr">
        <is>
          <t>BaseplateSteel</t>
        </is>
      </c>
      <c r="F381" s="2" t="inlineStr">
        <is>
          <t>Steel</t>
        </is>
      </c>
      <c r="G381" t="inlineStr">
        <is>
          <t>:284T:286T:</t>
        </is>
      </c>
      <c r="H381" t="inlineStr">
        <is>
          <t>Extended Drip Pan</t>
        </is>
      </c>
      <c r="I381" t="n">
        <v>0</v>
      </c>
      <c r="J381" s="80" t="inlineStr">
        <is>
          <t>Woods_Sureflex</t>
        </is>
      </c>
      <c r="K381" s="2" t="inlineStr">
        <is>
          <t>RTF</t>
        </is>
      </c>
      <c r="M381" t="inlineStr">
        <is>
          <t>A101211</t>
        </is>
      </c>
      <c r="N381" t="n">
        <v>290</v>
      </c>
      <c r="O381" t="n">
        <v>563</v>
      </c>
      <c r="P381" t="inlineStr">
        <is>
          <t>LT084</t>
        </is>
      </c>
      <c r="Q381" t="n">
        <v>56</v>
      </c>
      <c r="R381" s="4" t="n"/>
      <c r="S381" s="14" t="n"/>
    </row>
    <row r="382" hidden="1">
      <c r="A382" s="22" t="n"/>
      <c r="B382" t="inlineStr">
        <is>
          <t>Price_BOM_L_Baseplates_376</t>
        </is>
      </c>
      <c r="C382" t="inlineStr">
        <is>
          <t>:4012A-LF:40129-LF:50957-LF:</t>
        </is>
      </c>
      <c r="D382" s="4" t="inlineStr">
        <is>
          <t>:6P:6M:6N:</t>
        </is>
      </c>
      <c r="E382" s="2" t="inlineStr">
        <is>
          <t>BaseplateSteel</t>
        </is>
      </c>
      <c r="F382" s="2" t="inlineStr">
        <is>
          <t>Steel</t>
        </is>
      </c>
      <c r="G382" t="inlineStr">
        <is>
          <t>:284T:286T:</t>
        </is>
      </c>
      <c r="H382" t="inlineStr">
        <is>
          <t>Extended Drip Pan</t>
        </is>
      </c>
      <c r="I382" t="n">
        <v>0</v>
      </c>
      <c r="J382" s="80" t="inlineStr">
        <is>
          <t>Falk_T10_Grid</t>
        </is>
      </c>
      <c r="K382" s="2" t="inlineStr">
        <is>
          <t>RTF</t>
        </is>
      </c>
      <c r="M382" t="inlineStr">
        <is>
          <t>A101212</t>
        </is>
      </c>
      <c r="N382" t="n">
        <v>290</v>
      </c>
      <c r="O382" t="n">
        <v>564</v>
      </c>
      <c r="P382" t="inlineStr">
        <is>
          <t>LT084</t>
        </is>
      </c>
      <c r="Q382" t="n">
        <v>56</v>
      </c>
      <c r="R382" s="4" t="n"/>
      <c r="S382" s="14" t="n"/>
    </row>
    <row r="383" hidden="1">
      <c r="A383" s="22" t="n"/>
      <c r="B383" t="inlineStr">
        <is>
          <t>Price_BOM_L_Baseplates_377</t>
        </is>
      </c>
      <c r="C383" t="inlineStr">
        <is>
          <t>:4012A-LF:40129-LF:50957-LF:</t>
        </is>
      </c>
      <c r="D383" s="4" t="inlineStr">
        <is>
          <t>:6P:6M:6N:</t>
        </is>
      </c>
      <c r="E383" s="2" t="inlineStr">
        <is>
          <t>BaseplateSteel</t>
        </is>
      </c>
      <c r="F383" s="2" t="inlineStr">
        <is>
          <t>Steel</t>
        </is>
      </c>
      <c r="G383" t="inlineStr">
        <is>
          <t>:284T:286T:</t>
        </is>
      </c>
      <c r="H383" t="inlineStr">
        <is>
          <t>Extended Drip Pan</t>
        </is>
      </c>
      <c r="J383" s="80" t="inlineStr">
        <is>
          <t>Woods_Spacer</t>
        </is>
      </c>
      <c r="K383" s="2" t="inlineStr">
        <is>
          <t>RTF</t>
        </is>
      </c>
      <c r="M383" t="inlineStr">
        <is>
          <t>A101214</t>
        </is>
      </c>
      <c r="N383" t="n">
        <v>290</v>
      </c>
      <c r="O383" t="n">
        <v>566</v>
      </c>
      <c r="P383" t="inlineStr">
        <is>
          <t>LT084</t>
        </is>
      </c>
      <c r="Q383" t="n">
        <v>56</v>
      </c>
      <c r="R383" s="4" t="n"/>
      <c r="S383" s="14" t="n"/>
    </row>
    <row r="384" hidden="1">
      <c r="A384" s="22" t="n"/>
      <c r="B384" t="inlineStr">
        <is>
          <t>Price_BOM_L_Baseplates_378</t>
        </is>
      </c>
      <c r="C384" t="inlineStr">
        <is>
          <t>:4012A-LF:40129-LF:50957-LF:</t>
        </is>
      </c>
      <c r="D384" s="4" t="inlineStr">
        <is>
          <t>:6P:6M:6N:</t>
        </is>
      </c>
      <c r="E384" s="2" t="inlineStr">
        <is>
          <t>BaseplateSteel</t>
        </is>
      </c>
      <c r="F384" s="2" t="inlineStr">
        <is>
          <t>Steel</t>
        </is>
      </c>
      <c r="G384" t="inlineStr">
        <is>
          <t>:284T:286T:</t>
        </is>
      </c>
      <c r="H384" t="inlineStr">
        <is>
          <t>Extended Drip Pan</t>
        </is>
      </c>
      <c r="J384" s="80" t="inlineStr">
        <is>
          <t>Falk_Spacer</t>
        </is>
      </c>
      <c r="K384" s="2" t="inlineStr">
        <is>
          <t>RTF</t>
        </is>
      </c>
      <c r="M384" t="inlineStr">
        <is>
          <t>A101215</t>
        </is>
      </c>
      <c r="N384" t="n">
        <v>290</v>
      </c>
      <c r="O384" t="n">
        <v>567</v>
      </c>
      <c r="P384" t="inlineStr">
        <is>
          <t>LT084</t>
        </is>
      </c>
      <c r="Q384" t="n">
        <v>56</v>
      </c>
      <c r="R384" s="4" t="n"/>
      <c r="S384" s="14" t="n"/>
    </row>
    <row r="385" hidden="1">
      <c r="A385" s="22" t="n"/>
      <c r="B385" t="inlineStr">
        <is>
          <t>Price_BOM_L_Baseplates_379</t>
        </is>
      </c>
      <c r="C385" t="inlineStr">
        <is>
          <t>:4012A-LF:40129-LF:50957-LF:</t>
        </is>
      </c>
      <c r="D385" s="4" t="inlineStr">
        <is>
          <t>:6P:6M:6N:</t>
        </is>
      </c>
      <c r="E385" s="2" t="inlineStr">
        <is>
          <t>BaseplateSteel</t>
        </is>
      </c>
      <c r="F385" s="2" t="inlineStr">
        <is>
          <t>Steel</t>
        </is>
      </c>
      <c r="G385" t="inlineStr">
        <is>
          <t>:284TS:286TS:</t>
        </is>
      </c>
      <c r="H385" t="inlineStr">
        <is>
          <t>Extended Drip Pan</t>
        </is>
      </c>
      <c r="I385" t="n">
        <v>0</v>
      </c>
      <c r="J385" s="80" t="inlineStr">
        <is>
          <t>Woods_Sureflex</t>
        </is>
      </c>
      <c r="K385" s="2" t="inlineStr">
        <is>
          <t>RTF</t>
        </is>
      </c>
      <c r="M385" t="inlineStr">
        <is>
          <t>A101217</t>
        </is>
      </c>
      <c r="N385" t="n">
        <v>290</v>
      </c>
      <c r="O385" t="n">
        <v>569</v>
      </c>
      <c r="P385" t="inlineStr">
        <is>
          <t>LT084</t>
        </is>
      </c>
      <c r="Q385" t="n">
        <v>56</v>
      </c>
      <c r="R385" s="4" t="n"/>
      <c r="S385" s="14" t="n"/>
    </row>
    <row r="386" hidden="1">
      <c r="A386" s="22" t="n"/>
      <c r="B386" t="inlineStr">
        <is>
          <t>Price_BOM_L_Baseplates_380</t>
        </is>
      </c>
      <c r="C386" t="inlineStr">
        <is>
          <t>:4012A-LF:40129-LF:50957-LF:</t>
        </is>
      </c>
      <c r="D386" s="4" t="inlineStr">
        <is>
          <t>:6P:6M:6N:</t>
        </is>
      </c>
      <c r="E386" s="2" t="inlineStr">
        <is>
          <t>BaseplateSteel</t>
        </is>
      </c>
      <c r="F386" s="2" t="inlineStr">
        <is>
          <t>Steel</t>
        </is>
      </c>
      <c r="G386" t="inlineStr">
        <is>
          <t>:284TS:286TS:</t>
        </is>
      </c>
      <c r="H386" t="inlineStr">
        <is>
          <t>Extended Drip Pan</t>
        </is>
      </c>
      <c r="I386" t="n">
        <v>0</v>
      </c>
      <c r="J386" s="80" t="inlineStr">
        <is>
          <t>Falk_T10_Grid</t>
        </is>
      </c>
      <c r="K386" s="2" t="inlineStr">
        <is>
          <t>RTF</t>
        </is>
      </c>
      <c r="M386" t="inlineStr">
        <is>
          <t>A101218</t>
        </is>
      </c>
      <c r="N386" t="n">
        <v>290</v>
      </c>
      <c r="O386" t="n">
        <v>570</v>
      </c>
      <c r="P386" t="inlineStr">
        <is>
          <t>LT084</t>
        </is>
      </c>
      <c r="Q386" t="n">
        <v>56</v>
      </c>
      <c r="R386" s="4" t="n"/>
      <c r="S386" s="14" t="n"/>
    </row>
    <row r="387" hidden="1">
      <c r="A387" s="22" t="n"/>
      <c r="B387" t="inlineStr">
        <is>
          <t>Price_BOM_L_Baseplates_381</t>
        </is>
      </c>
      <c r="C387" t="inlineStr">
        <is>
          <t>:4012A-LF:40129-LF:50957-LF:</t>
        </is>
      </c>
      <c r="D387" s="4" t="inlineStr">
        <is>
          <t>:6P:6M:6N:</t>
        </is>
      </c>
      <c r="E387" s="2" t="inlineStr">
        <is>
          <t>BaseplateSteel</t>
        </is>
      </c>
      <c r="F387" s="2" t="inlineStr">
        <is>
          <t>Steel</t>
        </is>
      </c>
      <c r="G387" t="inlineStr">
        <is>
          <t>:284TS:286TS:</t>
        </is>
      </c>
      <c r="H387" t="inlineStr">
        <is>
          <t>Extended Drip Pan</t>
        </is>
      </c>
      <c r="J387" s="80" t="inlineStr">
        <is>
          <t>Woods_Spacer</t>
        </is>
      </c>
      <c r="K387" s="2" t="inlineStr">
        <is>
          <t>RTF</t>
        </is>
      </c>
      <c r="M387" t="inlineStr">
        <is>
          <t>A101220</t>
        </is>
      </c>
      <c r="N387" t="n">
        <v>290</v>
      </c>
      <c r="O387" t="n">
        <v>572</v>
      </c>
      <c r="P387" t="inlineStr">
        <is>
          <t>LT084</t>
        </is>
      </c>
      <c r="Q387" t="n">
        <v>56</v>
      </c>
      <c r="R387" s="4" t="n"/>
      <c r="S387" s="14" t="n"/>
    </row>
    <row r="388" hidden="1">
      <c r="A388" s="22" t="n"/>
      <c r="B388" t="inlineStr">
        <is>
          <t>Price_BOM_L_Baseplates_382</t>
        </is>
      </c>
      <c r="C388" t="inlineStr">
        <is>
          <t>:4012A-LF:40129-LF:50957-LF:</t>
        </is>
      </c>
      <c r="D388" s="4" t="inlineStr">
        <is>
          <t>:6P:6M:6N:</t>
        </is>
      </c>
      <c r="E388" s="2" t="inlineStr">
        <is>
          <t>BaseplateSteel</t>
        </is>
      </c>
      <c r="F388" s="2" t="inlineStr">
        <is>
          <t>Steel</t>
        </is>
      </c>
      <c r="G388" t="inlineStr">
        <is>
          <t>:284TS:286TS:</t>
        </is>
      </c>
      <c r="H388" t="inlineStr">
        <is>
          <t>Extended Drip Pan</t>
        </is>
      </c>
      <c r="J388" s="80" t="inlineStr">
        <is>
          <t>Falk_Spacer</t>
        </is>
      </c>
      <c r="K388" s="2" t="inlineStr">
        <is>
          <t>RTF</t>
        </is>
      </c>
      <c r="M388" t="inlineStr">
        <is>
          <t>A101221</t>
        </is>
      </c>
      <c r="N388" t="n">
        <v>290</v>
      </c>
      <c r="O388" t="n">
        <v>573</v>
      </c>
      <c r="P388" t="inlineStr">
        <is>
          <t>LT084</t>
        </is>
      </c>
      <c r="Q388" t="n">
        <v>56</v>
      </c>
      <c r="R388" s="4" t="n"/>
      <c r="S388" s="14" t="n"/>
    </row>
    <row r="389" hidden="1">
      <c r="A389" s="22" t="n"/>
      <c r="B389" t="inlineStr">
        <is>
          <t>Price_BOM_L_Baseplates_383</t>
        </is>
      </c>
      <c r="C389" t="inlineStr">
        <is>
          <t>:4012A-LF:40129-LF:50957-LF:</t>
        </is>
      </c>
      <c r="D389" s="4" t="inlineStr">
        <is>
          <t>:6P:6M:6N:</t>
        </is>
      </c>
      <c r="E389" s="2" t="inlineStr">
        <is>
          <t>BaseplateSteel</t>
        </is>
      </c>
      <c r="F389" s="2" t="inlineStr">
        <is>
          <t>Steel</t>
        </is>
      </c>
      <c r="G389" t="inlineStr">
        <is>
          <t>:324T:326T:</t>
        </is>
      </c>
      <c r="H389" t="inlineStr">
        <is>
          <t>Extended Drip Pan</t>
        </is>
      </c>
      <c r="I389" t="n">
        <v>0</v>
      </c>
      <c r="J389" s="80" t="inlineStr">
        <is>
          <t>Woods_Sureflex</t>
        </is>
      </c>
      <c r="K389" s="2" t="inlineStr">
        <is>
          <t>RTF</t>
        </is>
      </c>
      <c r="M389" t="inlineStr">
        <is>
          <t>A101223</t>
        </is>
      </c>
      <c r="N389" t="n">
        <v>310</v>
      </c>
      <c r="O389" t="n">
        <v>575</v>
      </c>
      <c r="P389" t="inlineStr">
        <is>
          <t>LT084</t>
        </is>
      </c>
      <c r="Q389" t="n">
        <v>56</v>
      </c>
      <c r="R389" s="4" t="n"/>
      <c r="S389" s="14" t="n"/>
    </row>
    <row r="390" hidden="1">
      <c r="A390" s="22" t="n"/>
      <c r="B390" t="inlineStr">
        <is>
          <t>Price_BOM_L_Baseplates_384</t>
        </is>
      </c>
      <c r="C390" t="inlineStr">
        <is>
          <t>:4012A-LF:40129-LF:50957-LF:</t>
        </is>
      </c>
      <c r="D390" s="4" t="inlineStr">
        <is>
          <t>:6P:6M:6N:</t>
        </is>
      </c>
      <c r="E390" s="2" t="inlineStr">
        <is>
          <t>BaseplateSteel</t>
        </is>
      </c>
      <c r="F390" s="2" t="inlineStr">
        <is>
          <t>Steel</t>
        </is>
      </c>
      <c r="G390" t="inlineStr">
        <is>
          <t>:324T:326T:</t>
        </is>
      </c>
      <c r="H390" t="inlineStr">
        <is>
          <t>Extended Drip Pan</t>
        </is>
      </c>
      <c r="I390" t="n">
        <v>0</v>
      </c>
      <c r="J390" s="80" t="inlineStr">
        <is>
          <t>Falk_T10_Grid</t>
        </is>
      </c>
      <c r="K390" s="2" t="inlineStr">
        <is>
          <t>RTF</t>
        </is>
      </c>
      <c r="M390" t="inlineStr">
        <is>
          <t>A101224</t>
        </is>
      </c>
      <c r="N390" t="n">
        <v>310</v>
      </c>
      <c r="O390" t="n">
        <v>576</v>
      </c>
      <c r="P390" t="inlineStr">
        <is>
          <t>LT084</t>
        </is>
      </c>
      <c r="Q390" t="n">
        <v>56</v>
      </c>
      <c r="R390" s="4" t="n"/>
      <c r="S390" s="14" t="n"/>
    </row>
    <row r="391" hidden="1">
      <c r="A391" s="22" t="n"/>
      <c r="B391" t="inlineStr">
        <is>
          <t>Price_BOM_L_Baseplates_385</t>
        </is>
      </c>
      <c r="C391" t="inlineStr">
        <is>
          <t>:4012A-LF:40129-LF:50957-LF:</t>
        </is>
      </c>
      <c r="D391" s="4" t="inlineStr">
        <is>
          <t>:6P:6M:6N:</t>
        </is>
      </c>
      <c r="E391" s="2" t="inlineStr">
        <is>
          <t>BaseplateSteel</t>
        </is>
      </c>
      <c r="F391" s="2" t="inlineStr">
        <is>
          <t>Steel</t>
        </is>
      </c>
      <c r="G391" t="inlineStr">
        <is>
          <t>:324T:326T:</t>
        </is>
      </c>
      <c r="H391" t="inlineStr">
        <is>
          <t>Extended Drip Pan</t>
        </is>
      </c>
      <c r="J391" s="80" t="inlineStr">
        <is>
          <t>Woods_Spacer</t>
        </is>
      </c>
      <c r="K391" s="2" t="inlineStr">
        <is>
          <t>RTF</t>
        </is>
      </c>
      <c r="M391" t="inlineStr">
        <is>
          <t>A101226</t>
        </is>
      </c>
      <c r="N391" t="n">
        <v>310</v>
      </c>
      <c r="O391" t="n">
        <v>578</v>
      </c>
      <c r="P391" t="inlineStr">
        <is>
          <t>LT084</t>
        </is>
      </c>
      <c r="Q391" t="n">
        <v>56</v>
      </c>
      <c r="R391" s="4" t="n"/>
      <c r="S391" s="14" t="n"/>
    </row>
    <row r="392" hidden="1">
      <c r="A392" s="22" t="n"/>
      <c r="B392" t="inlineStr">
        <is>
          <t>Price_BOM_L_Baseplates_386</t>
        </is>
      </c>
      <c r="C392" t="inlineStr">
        <is>
          <t>:4012A-LF:40129-LF:50957-LF:</t>
        </is>
      </c>
      <c r="D392" s="4" t="inlineStr">
        <is>
          <t>:6P:6M:6N:</t>
        </is>
      </c>
      <c r="E392" s="2" t="inlineStr">
        <is>
          <t>BaseplateSteel</t>
        </is>
      </c>
      <c r="F392" s="2" t="inlineStr">
        <is>
          <t>Steel</t>
        </is>
      </c>
      <c r="G392" t="inlineStr">
        <is>
          <t>:324T:326T:</t>
        </is>
      </c>
      <c r="H392" t="inlineStr">
        <is>
          <t>Extended Drip Pan</t>
        </is>
      </c>
      <c r="J392" s="80" t="inlineStr">
        <is>
          <t>Falk_Spacer</t>
        </is>
      </c>
      <c r="K392" s="2" t="inlineStr">
        <is>
          <t>RTF</t>
        </is>
      </c>
      <c r="M392" t="inlineStr">
        <is>
          <t>A101227</t>
        </is>
      </c>
      <c r="N392" t="n">
        <v>310</v>
      </c>
      <c r="O392" t="n">
        <v>579</v>
      </c>
      <c r="P392" t="inlineStr">
        <is>
          <t>LT084</t>
        </is>
      </c>
      <c r="Q392" t="n">
        <v>56</v>
      </c>
      <c r="R392" s="4" t="n"/>
      <c r="S392" s="14" t="n"/>
    </row>
    <row r="393" hidden="1">
      <c r="A393" s="22" t="n"/>
      <c r="B393" t="inlineStr">
        <is>
          <t>Price_BOM_L_Baseplates_387</t>
        </is>
      </c>
      <c r="C393" t="inlineStr">
        <is>
          <t>:4012A-LF:40129-LF:50957-LF:</t>
        </is>
      </c>
      <c r="D393" s="4" t="inlineStr">
        <is>
          <t>:6P:6M:6N:</t>
        </is>
      </c>
      <c r="E393" s="2" t="inlineStr">
        <is>
          <t>BaseplateSteel</t>
        </is>
      </c>
      <c r="F393" s="2" t="inlineStr">
        <is>
          <t>Steel</t>
        </is>
      </c>
      <c r="G393" t="inlineStr">
        <is>
          <t>:324TS:326TS:</t>
        </is>
      </c>
      <c r="H393" t="inlineStr">
        <is>
          <t>Extended Drip Pan</t>
        </is>
      </c>
      <c r="I393" t="n">
        <v>0</v>
      </c>
      <c r="J393" s="80" t="inlineStr">
        <is>
          <t>Woods_Sureflex</t>
        </is>
      </c>
      <c r="K393" s="2" t="inlineStr">
        <is>
          <t>RTF</t>
        </is>
      </c>
      <c r="M393" t="inlineStr">
        <is>
          <t>A101229</t>
        </is>
      </c>
      <c r="N393" t="n">
        <v>310</v>
      </c>
      <c r="O393" t="n">
        <v>581</v>
      </c>
      <c r="P393" t="inlineStr">
        <is>
          <t>LT084</t>
        </is>
      </c>
      <c r="Q393" t="n">
        <v>56</v>
      </c>
      <c r="R393" s="4" t="n"/>
      <c r="S393" s="14" t="n"/>
    </row>
    <row r="394" hidden="1">
      <c r="A394" s="22" t="n"/>
      <c r="B394" t="inlineStr">
        <is>
          <t>Price_BOM_L_Baseplates_388</t>
        </is>
      </c>
      <c r="C394" t="inlineStr">
        <is>
          <t>:4012A-LF:40129-LF:50957-LF:</t>
        </is>
      </c>
      <c r="D394" s="4" t="inlineStr">
        <is>
          <t>:6P:6M:6N:</t>
        </is>
      </c>
      <c r="E394" s="2" t="inlineStr">
        <is>
          <t>BaseplateSteel</t>
        </is>
      </c>
      <c r="F394" s="2" t="inlineStr">
        <is>
          <t>Steel</t>
        </is>
      </c>
      <c r="G394" t="inlineStr">
        <is>
          <t>:324TS:326TS:</t>
        </is>
      </c>
      <c r="H394" t="inlineStr">
        <is>
          <t>Extended Drip Pan</t>
        </is>
      </c>
      <c r="I394" t="n">
        <v>0</v>
      </c>
      <c r="J394" s="80" t="inlineStr">
        <is>
          <t>Falk_T10_Grid</t>
        </is>
      </c>
      <c r="K394" s="2" t="inlineStr">
        <is>
          <t>RTF</t>
        </is>
      </c>
      <c r="M394" t="inlineStr">
        <is>
          <t>A101230</t>
        </is>
      </c>
      <c r="N394" t="n">
        <v>310</v>
      </c>
      <c r="O394" t="n">
        <v>582</v>
      </c>
      <c r="P394" t="inlineStr">
        <is>
          <t>LT084</t>
        </is>
      </c>
      <c r="Q394" t="n">
        <v>56</v>
      </c>
      <c r="R394" s="4" t="n"/>
      <c r="S394" s="14" t="n"/>
    </row>
    <row r="395" hidden="1">
      <c r="A395" s="22" t="n"/>
      <c r="B395" t="inlineStr">
        <is>
          <t>Price_BOM_L_Baseplates_389</t>
        </is>
      </c>
      <c r="C395" t="inlineStr">
        <is>
          <t>:4012A-LF:40129-LF:50957-LF:</t>
        </is>
      </c>
      <c r="D395" s="4" t="inlineStr">
        <is>
          <t>:6P:6M:6N:</t>
        </is>
      </c>
      <c r="E395" s="2" t="inlineStr">
        <is>
          <t>BaseplateSteel</t>
        </is>
      </c>
      <c r="F395" s="2" t="inlineStr">
        <is>
          <t>Steel</t>
        </is>
      </c>
      <c r="G395" t="inlineStr">
        <is>
          <t>:324TS:326TS:</t>
        </is>
      </c>
      <c r="H395" t="inlineStr">
        <is>
          <t>Extended Drip Pan</t>
        </is>
      </c>
      <c r="J395" s="80" t="inlineStr">
        <is>
          <t>Woods_Spacer</t>
        </is>
      </c>
      <c r="K395" s="2" t="inlineStr">
        <is>
          <t>RTF</t>
        </is>
      </c>
      <c r="M395" t="inlineStr">
        <is>
          <t>A101232</t>
        </is>
      </c>
      <c r="N395" t="n">
        <v>310</v>
      </c>
      <c r="O395" t="n">
        <v>584</v>
      </c>
      <c r="P395" t="inlineStr">
        <is>
          <t>LT084</t>
        </is>
      </c>
      <c r="Q395" t="n">
        <v>56</v>
      </c>
      <c r="R395" s="4" t="n"/>
      <c r="S395" s="14" t="n"/>
    </row>
    <row r="396" hidden="1">
      <c r="A396" s="22" t="n"/>
      <c r="B396" t="inlineStr">
        <is>
          <t>Price_BOM_L_Baseplates_390</t>
        </is>
      </c>
      <c r="C396" t="inlineStr">
        <is>
          <t>:4012A-LF:40129-LF:50957-LF:</t>
        </is>
      </c>
      <c r="D396" s="4" t="inlineStr">
        <is>
          <t>:6P:6M:6N:</t>
        </is>
      </c>
      <c r="E396" s="2" t="inlineStr">
        <is>
          <t>BaseplateSteel</t>
        </is>
      </c>
      <c r="F396" s="2" t="inlineStr">
        <is>
          <t>Steel</t>
        </is>
      </c>
      <c r="G396" t="inlineStr">
        <is>
          <t>:324TS:326TS:</t>
        </is>
      </c>
      <c r="H396" t="inlineStr">
        <is>
          <t>Extended Drip Pan</t>
        </is>
      </c>
      <c r="J396" s="80" t="inlineStr">
        <is>
          <t>Falk_Spacer</t>
        </is>
      </c>
      <c r="K396" s="2" t="inlineStr">
        <is>
          <t>RTF</t>
        </is>
      </c>
      <c r="M396" t="inlineStr">
        <is>
          <t>A101233</t>
        </is>
      </c>
      <c r="N396" t="n">
        <v>310</v>
      </c>
      <c r="O396" t="n">
        <v>585</v>
      </c>
      <c r="P396" t="inlineStr">
        <is>
          <t>LT084</t>
        </is>
      </c>
      <c r="Q396" t="n">
        <v>56</v>
      </c>
      <c r="R396" s="4" t="n"/>
      <c r="S396" s="14" t="n"/>
    </row>
    <row r="397" hidden="1">
      <c r="A397" s="22" t="n"/>
      <c r="B397" t="inlineStr">
        <is>
          <t>Price_BOM_L_Baseplates_391</t>
        </is>
      </c>
      <c r="C397" t="inlineStr">
        <is>
          <t>:4012A-LF:40129-LF:50957-LF:</t>
        </is>
      </c>
      <c r="D397" s="4" t="inlineStr">
        <is>
          <t>:6P:6M:6N:</t>
        </is>
      </c>
      <c r="E397" s="2" t="inlineStr">
        <is>
          <t>BaseplateSteel</t>
        </is>
      </c>
      <c r="F397" s="2" t="inlineStr">
        <is>
          <t>Steel</t>
        </is>
      </c>
      <c r="G397" t="inlineStr">
        <is>
          <t>:364T:365T:</t>
        </is>
      </c>
      <c r="H397" t="inlineStr">
        <is>
          <t>Extended Drip Pan</t>
        </is>
      </c>
      <c r="I397" t="n">
        <v>0</v>
      </c>
      <c r="J397" s="80" t="inlineStr">
        <is>
          <t>Woods_Sureflex</t>
        </is>
      </c>
      <c r="K397" s="2" t="inlineStr">
        <is>
          <t>RTF</t>
        </is>
      </c>
      <c r="M397" t="inlineStr">
        <is>
          <t>A101235</t>
        </is>
      </c>
      <c r="N397" t="n">
        <v>330</v>
      </c>
      <c r="O397" t="n">
        <v>587</v>
      </c>
      <c r="P397" t="inlineStr">
        <is>
          <t>LT084</t>
        </is>
      </c>
      <c r="Q397" t="n">
        <v>56</v>
      </c>
      <c r="R397" s="4" t="n"/>
      <c r="S397" s="14" t="n"/>
    </row>
    <row r="398" hidden="1">
      <c r="A398" s="22" t="n"/>
      <c r="B398" t="inlineStr">
        <is>
          <t>Price_BOM_L_Baseplates_392</t>
        </is>
      </c>
      <c r="C398" t="inlineStr">
        <is>
          <t>:4012A-LF:40129-LF:50957-LF:</t>
        </is>
      </c>
      <c r="D398" s="4" t="inlineStr">
        <is>
          <t>:6P:6M:6N:</t>
        </is>
      </c>
      <c r="E398" s="2" t="inlineStr">
        <is>
          <t>BaseplateSteel</t>
        </is>
      </c>
      <c r="F398" s="2" t="inlineStr">
        <is>
          <t>Steel</t>
        </is>
      </c>
      <c r="G398" t="inlineStr">
        <is>
          <t>:364T:365T:</t>
        </is>
      </c>
      <c r="H398" t="inlineStr">
        <is>
          <t>Extended Drip Pan</t>
        </is>
      </c>
      <c r="I398" t="n">
        <v>0</v>
      </c>
      <c r="J398" s="80" t="inlineStr">
        <is>
          <t>Falk_T10_Grid</t>
        </is>
      </c>
      <c r="K398" s="2" t="inlineStr">
        <is>
          <t>RTF</t>
        </is>
      </c>
      <c r="M398" t="inlineStr">
        <is>
          <t>A101236</t>
        </is>
      </c>
      <c r="N398" t="n">
        <v>330</v>
      </c>
      <c r="O398" t="n">
        <v>588</v>
      </c>
      <c r="P398" t="inlineStr">
        <is>
          <t>LT084</t>
        </is>
      </c>
      <c r="Q398" t="n">
        <v>56</v>
      </c>
      <c r="R398" s="4" t="n"/>
      <c r="S398" s="14" t="n"/>
    </row>
    <row r="399" hidden="1">
      <c r="A399" s="22" t="n"/>
      <c r="B399" t="inlineStr">
        <is>
          <t>Price_BOM_L_Baseplates_393</t>
        </is>
      </c>
      <c r="C399" t="inlineStr">
        <is>
          <t>:4012A-LF:40129-LF:50957-LF:</t>
        </is>
      </c>
      <c r="D399" s="4" t="inlineStr">
        <is>
          <t>:6P:6M:6N:</t>
        </is>
      </c>
      <c r="E399" s="2" t="inlineStr">
        <is>
          <t>BaseplateSteel</t>
        </is>
      </c>
      <c r="F399" s="2" t="inlineStr">
        <is>
          <t>Steel</t>
        </is>
      </c>
      <c r="G399" t="inlineStr">
        <is>
          <t>:364T:365T:</t>
        </is>
      </c>
      <c r="H399" t="inlineStr">
        <is>
          <t>Extended Drip Pan</t>
        </is>
      </c>
      <c r="J399" s="80" t="inlineStr">
        <is>
          <t>Woods_Spacer</t>
        </is>
      </c>
      <c r="K399" s="2" t="inlineStr">
        <is>
          <t>RTF</t>
        </is>
      </c>
      <c r="M399" t="inlineStr">
        <is>
          <t>A101238</t>
        </is>
      </c>
      <c r="N399" t="n">
        <v>330</v>
      </c>
      <c r="O399" t="n">
        <v>590</v>
      </c>
      <c r="P399" t="inlineStr">
        <is>
          <t>LT084</t>
        </is>
      </c>
      <c r="Q399" t="n">
        <v>56</v>
      </c>
      <c r="R399" s="4" t="n"/>
      <c r="S399" s="14" t="n"/>
    </row>
    <row r="400" hidden="1">
      <c r="A400" s="22" t="n"/>
      <c r="B400" t="inlineStr">
        <is>
          <t>Price_BOM_L_Baseplates_394</t>
        </is>
      </c>
      <c r="C400" t="inlineStr">
        <is>
          <t>:4012A-LF:40129-LF:50957-LF:</t>
        </is>
      </c>
      <c r="D400" s="4" t="inlineStr">
        <is>
          <t>:6P:6M:6N:</t>
        </is>
      </c>
      <c r="E400" s="2" t="inlineStr">
        <is>
          <t>BaseplateSteel</t>
        </is>
      </c>
      <c r="F400" s="2" t="inlineStr">
        <is>
          <t>Steel</t>
        </is>
      </c>
      <c r="G400" t="inlineStr">
        <is>
          <t>:364T:365T:</t>
        </is>
      </c>
      <c r="H400" t="inlineStr">
        <is>
          <t>Extended Drip Pan</t>
        </is>
      </c>
      <c r="J400" s="80" t="inlineStr">
        <is>
          <t>Falk_Spacer</t>
        </is>
      </c>
      <c r="K400" s="2" t="inlineStr">
        <is>
          <t>RTF</t>
        </is>
      </c>
      <c r="M400" t="inlineStr">
        <is>
          <t>A101239</t>
        </is>
      </c>
      <c r="N400" t="n">
        <v>330</v>
      </c>
      <c r="O400" t="n">
        <v>591</v>
      </c>
      <c r="P400" t="inlineStr">
        <is>
          <t>LT084</t>
        </is>
      </c>
      <c r="Q400" t="n">
        <v>56</v>
      </c>
      <c r="R400" s="4" t="n"/>
      <c r="S400" s="14" t="n"/>
    </row>
    <row r="401" hidden="1">
      <c r="A401" s="22" t="n"/>
      <c r="B401" t="inlineStr">
        <is>
          <t>Price_BOM_L_Baseplates_395</t>
        </is>
      </c>
      <c r="C401" t="inlineStr">
        <is>
          <t>:4012A-LF:40129-LF:50957-LF:</t>
        </is>
      </c>
      <c r="D401" s="4" t="inlineStr">
        <is>
          <t>:6P:6M:6N:</t>
        </is>
      </c>
      <c r="E401" s="2" t="inlineStr">
        <is>
          <t>BaseplateSteel</t>
        </is>
      </c>
      <c r="F401" s="2" t="inlineStr">
        <is>
          <t>Steel</t>
        </is>
      </c>
      <c r="G401" t="inlineStr">
        <is>
          <t>:364TS:365TS:</t>
        </is>
      </c>
      <c r="H401" t="inlineStr">
        <is>
          <t>Extended Drip Pan</t>
        </is>
      </c>
      <c r="I401" t="n">
        <v>0</v>
      </c>
      <c r="J401" s="80" t="inlineStr">
        <is>
          <t>Woods_Sureflex</t>
        </is>
      </c>
      <c r="K401" s="2" t="inlineStr">
        <is>
          <t>RTF</t>
        </is>
      </c>
      <c r="M401" t="inlineStr">
        <is>
          <t>A101241</t>
        </is>
      </c>
      <c r="N401" t="n">
        <v>330</v>
      </c>
      <c r="O401" t="n">
        <v>593</v>
      </c>
      <c r="P401" t="inlineStr">
        <is>
          <t>LT084</t>
        </is>
      </c>
      <c r="Q401" t="n">
        <v>56</v>
      </c>
      <c r="R401" s="4" t="n"/>
      <c r="S401" s="14" t="n"/>
    </row>
    <row r="402" hidden="1">
      <c r="A402" s="22" t="n"/>
      <c r="B402" t="inlineStr">
        <is>
          <t>Price_BOM_L_Baseplates_396</t>
        </is>
      </c>
      <c r="C402" t="inlineStr">
        <is>
          <t>:4012A-LF:40129-LF:50957-LF:</t>
        </is>
      </c>
      <c r="D402" s="4" t="inlineStr">
        <is>
          <t>:6P:6M:6N:</t>
        </is>
      </c>
      <c r="E402" s="2" t="inlineStr">
        <is>
          <t>BaseplateSteel</t>
        </is>
      </c>
      <c r="F402" s="2" t="inlineStr">
        <is>
          <t>Steel</t>
        </is>
      </c>
      <c r="G402" t="inlineStr">
        <is>
          <t>:364TS:365TS:</t>
        </is>
      </c>
      <c r="H402" t="inlineStr">
        <is>
          <t>Extended Drip Pan</t>
        </is>
      </c>
      <c r="I402" t="n">
        <v>0</v>
      </c>
      <c r="J402" s="80" t="inlineStr">
        <is>
          <t>Falk_T10_Grid</t>
        </is>
      </c>
      <c r="K402" s="2" t="inlineStr">
        <is>
          <t>RTF</t>
        </is>
      </c>
      <c r="M402" t="inlineStr">
        <is>
          <t>A101242</t>
        </is>
      </c>
      <c r="N402" t="n">
        <v>330</v>
      </c>
      <c r="O402" t="n">
        <v>594</v>
      </c>
      <c r="P402" t="inlineStr">
        <is>
          <t>LT084</t>
        </is>
      </c>
      <c r="Q402" t="n">
        <v>56</v>
      </c>
      <c r="R402" s="4" t="n"/>
      <c r="S402" s="14" t="n"/>
    </row>
    <row r="403" hidden="1">
      <c r="A403" s="22" t="n"/>
      <c r="B403" t="inlineStr">
        <is>
          <t>Price_BOM_L_Baseplates_397</t>
        </is>
      </c>
      <c r="C403" t="inlineStr">
        <is>
          <t>:4012A-LF:40129-LF:50957-LF:</t>
        </is>
      </c>
      <c r="D403" s="4" t="inlineStr">
        <is>
          <t>:6P:6M:6N:</t>
        </is>
      </c>
      <c r="E403" s="2" t="inlineStr">
        <is>
          <t>BaseplateSteel</t>
        </is>
      </c>
      <c r="F403" s="2" t="inlineStr">
        <is>
          <t>Steel</t>
        </is>
      </c>
      <c r="G403" t="inlineStr">
        <is>
          <t>:364TS:365TS:</t>
        </is>
      </c>
      <c r="H403" t="inlineStr">
        <is>
          <t>Extended Drip Pan</t>
        </is>
      </c>
      <c r="J403" s="80" t="inlineStr">
        <is>
          <t>Woods_Spacer</t>
        </is>
      </c>
      <c r="K403" s="2" t="inlineStr">
        <is>
          <t>RTF</t>
        </is>
      </c>
      <c r="M403" t="inlineStr">
        <is>
          <t>A101244</t>
        </is>
      </c>
      <c r="N403" t="n">
        <v>330</v>
      </c>
      <c r="O403" t="n">
        <v>596</v>
      </c>
      <c r="P403" t="inlineStr">
        <is>
          <t>LT084</t>
        </is>
      </c>
      <c r="Q403" t="n">
        <v>56</v>
      </c>
      <c r="R403" s="4" t="n"/>
      <c r="S403" s="14" t="n"/>
    </row>
    <row r="404" hidden="1">
      <c r="A404" s="22" t="n"/>
      <c r="B404" t="inlineStr">
        <is>
          <t>Price_BOM_L_Baseplates_398</t>
        </is>
      </c>
      <c r="C404" t="inlineStr">
        <is>
          <t>:4012A-LF:40129-LF:50957-LF:</t>
        </is>
      </c>
      <c r="D404" s="4" t="inlineStr">
        <is>
          <t>:6P:6M:6N:</t>
        </is>
      </c>
      <c r="E404" s="2" t="inlineStr">
        <is>
          <t>BaseplateSteel</t>
        </is>
      </c>
      <c r="F404" s="2" t="inlineStr">
        <is>
          <t>Steel</t>
        </is>
      </c>
      <c r="G404" t="inlineStr">
        <is>
          <t>:364TS:365TS:</t>
        </is>
      </c>
      <c r="H404" t="inlineStr">
        <is>
          <t>Extended Drip Pan</t>
        </is>
      </c>
      <c r="J404" s="80" t="inlineStr">
        <is>
          <t>Falk_Spacer</t>
        </is>
      </c>
      <c r="K404" s="2" t="inlineStr">
        <is>
          <t>RTF</t>
        </is>
      </c>
      <c r="M404" t="inlineStr">
        <is>
          <t>A101245</t>
        </is>
      </c>
      <c r="N404" t="n">
        <v>330</v>
      </c>
      <c r="O404" t="n">
        <v>597</v>
      </c>
      <c r="P404" t="inlineStr">
        <is>
          <t>LT084</t>
        </is>
      </c>
      <c r="Q404" t="n">
        <v>56</v>
      </c>
      <c r="R404" s="4" t="n"/>
      <c r="S404" s="14" t="n"/>
    </row>
    <row r="405" hidden="1">
      <c r="A405" s="22" t="n"/>
      <c r="B405" t="inlineStr">
        <is>
          <t>Price_BOM_L_Baseplates_399</t>
        </is>
      </c>
      <c r="C405" t="inlineStr">
        <is>
          <t>:40157-LF:60951-LF:</t>
        </is>
      </c>
      <c r="D405" s="4" t="inlineStr">
        <is>
          <t>:6P:6M:6N:</t>
        </is>
      </c>
      <c r="E405" s="2" t="inlineStr">
        <is>
          <t>BaseplateSteel</t>
        </is>
      </c>
      <c r="F405" s="2" t="inlineStr">
        <is>
          <t>Steel</t>
        </is>
      </c>
      <c r="G405" t="inlineStr">
        <is>
          <t>:213T:215T:</t>
        </is>
      </c>
      <c r="H405" t="inlineStr">
        <is>
          <t>Extended Drip Pan</t>
        </is>
      </c>
      <c r="I405" t="n">
        <v>0</v>
      </c>
      <c r="J405" s="80" t="inlineStr">
        <is>
          <t>Woods_Sureflex</t>
        </is>
      </c>
      <c r="K405" s="2" t="inlineStr">
        <is>
          <t>RTF</t>
        </is>
      </c>
      <c r="M405" t="inlineStr">
        <is>
          <t>A101247</t>
        </is>
      </c>
      <c r="N405" t="n">
        <v>280</v>
      </c>
      <c r="O405" t="n">
        <v>599</v>
      </c>
      <c r="P405" t="inlineStr">
        <is>
          <t>LT084</t>
        </is>
      </c>
      <c r="Q405" t="n">
        <v>56</v>
      </c>
      <c r="R405" s="4" t="n"/>
      <c r="S405" s="14" t="n"/>
    </row>
    <row r="406" hidden="1">
      <c r="A406" s="22" t="n"/>
      <c r="B406" t="inlineStr">
        <is>
          <t>Price_BOM_L_Baseplates_400</t>
        </is>
      </c>
      <c r="C406" t="inlineStr">
        <is>
          <t>:40157-LF:60951-LF:</t>
        </is>
      </c>
      <c r="D406" s="4" t="inlineStr">
        <is>
          <t>:6P:6M:6N:</t>
        </is>
      </c>
      <c r="E406" s="2" t="inlineStr">
        <is>
          <t>BaseplateSteel</t>
        </is>
      </c>
      <c r="F406" s="2" t="inlineStr">
        <is>
          <t>Steel</t>
        </is>
      </c>
      <c r="G406" t="inlineStr">
        <is>
          <t>:213T:215T:</t>
        </is>
      </c>
      <c r="H406" t="inlineStr">
        <is>
          <t>Extended Drip Pan</t>
        </is>
      </c>
      <c r="I406" t="n">
        <v>0</v>
      </c>
      <c r="J406" s="80" t="inlineStr">
        <is>
          <t>Falk_T10_Grid</t>
        </is>
      </c>
      <c r="K406" s="2" t="inlineStr">
        <is>
          <t>RTF</t>
        </is>
      </c>
      <c r="M406" t="inlineStr">
        <is>
          <t>A101248</t>
        </is>
      </c>
      <c r="N406" t="n">
        <v>280</v>
      </c>
      <c r="O406" t="n">
        <v>600</v>
      </c>
      <c r="P406" t="inlineStr">
        <is>
          <t>LT084</t>
        </is>
      </c>
      <c r="Q406" t="n">
        <v>56</v>
      </c>
      <c r="R406" s="4" t="n"/>
      <c r="S406" s="14" t="n"/>
    </row>
    <row r="407" hidden="1">
      <c r="A407" s="22" t="n"/>
      <c r="B407" t="inlineStr">
        <is>
          <t>Price_BOM_L_Baseplates_401</t>
        </is>
      </c>
      <c r="C407" t="inlineStr">
        <is>
          <t>:40157-LF:60951-LF:</t>
        </is>
      </c>
      <c r="D407" s="4" t="inlineStr">
        <is>
          <t>:6P:6M:6N:</t>
        </is>
      </c>
      <c r="E407" s="2" t="inlineStr">
        <is>
          <t>BaseplateSteel</t>
        </is>
      </c>
      <c r="F407" s="2" t="inlineStr">
        <is>
          <t>Steel</t>
        </is>
      </c>
      <c r="G407" t="inlineStr">
        <is>
          <t>:213T:215T:</t>
        </is>
      </c>
      <c r="H407" t="inlineStr">
        <is>
          <t>Extended Drip Pan</t>
        </is>
      </c>
      <c r="J407" s="80" t="inlineStr">
        <is>
          <t>Woods_Spacer</t>
        </is>
      </c>
      <c r="K407" s="2" t="inlineStr">
        <is>
          <t>RTF</t>
        </is>
      </c>
      <c r="M407" t="inlineStr">
        <is>
          <t>A101250</t>
        </is>
      </c>
      <c r="N407" t="n">
        <v>280</v>
      </c>
      <c r="O407" t="n">
        <v>602</v>
      </c>
      <c r="P407" t="inlineStr">
        <is>
          <t>LT084</t>
        </is>
      </c>
      <c r="Q407" t="n">
        <v>56</v>
      </c>
      <c r="R407" s="4" t="n"/>
      <c r="S407" s="14" t="n"/>
    </row>
    <row r="408" hidden="1">
      <c r="A408" s="22" t="n"/>
      <c r="B408" t="inlineStr">
        <is>
          <t>Price_BOM_L_Baseplates_402</t>
        </is>
      </c>
      <c r="C408" t="inlineStr">
        <is>
          <t>:40157-LF:60951-LF:</t>
        </is>
      </c>
      <c r="D408" s="4" t="inlineStr">
        <is>
          <t>:6P:6M:6N:</t>
        </is>
      </c>
      <c r="E408" s="2" t="inlineStr">
        <is>
          <t>BaseplateSteel</t>
        </is>
      </c>
      <c r="F408" s="2" t="inlineStr">
        <is>
          <t>Steel</t>
        </is>
      </c>
      <c r="G408" t="inlineStr">
        <is>
          <t>:213T:215T:</t>
        </is>
      </c>
      <c r="H408" t="inlineStr">
        <is>
          <t>Extended Drip Pan</t>
        </is>
      </c>
      <c r="J408" s="80" t="inlineStr">
        <is>
          <t>Falk_Spacer</t>
        </is>
      </c>
      <c r="K408" s="2" t="inlineStr">
        <is>
          <t>RTF</t>
        </is>
      </c>
      <c r="M408" t="inlineStr">
        <is>
          <t>A101251</t>
        </is>
      </c>
      <c r="N408" t="n">
        <v>280</v>
      </c>
      <c r="O408" t="n">
        <v>603</v>
      </c>
      <c r="P408" t="inlineStr">
        <is>
          <t>LT084</t>
        </is>
      </c>
      <c r="Q408" t="n">
        <v>56</v>
      </c>
      <c r="R408" s="4" t="n"/>
      <c r="S408" s="14" t="n"/>
    </row>
    <row r="409" hidden="1">
      <c r="A409" s="22" t="n"/>
      <c r="B409" t="inlineStr">
        <is>
          <t>Price_BOM_L_Baseplates_403</t>
        </is>
      </c>
      <c r="C409" t="inlineStr">
        <is>
          <t>:40157-LF:60951-LF:</t>
        </is>
      </c>
      <c r="D409" s="4" t="inlineStr">
        <is>
          <t>:6P:6M:6N:</t>
        </is>
      </c>
      <c r="E409" s="2" t="inlineStr">
        <is>
          <t>BaseplateSteel</t>
        </is>
      </c>
      <c r="F409" s="2" t="inlineStr">
        <is>
          <t>Steel</t>
        </is>
      </c>
      <c r="G409" t="inlineStr">
        <is>
          <t>:254T:256T:</t>
        </is>
      </c>
      <c r="H409" t="inlineStr">
        <is>
          <t>Extended Drip Pan</t>
        </is>
      </c>
      <c r="I409" t="n">
        <v>0</v>
      </c>
      <c r="J409" s="80" t="inlineStr">
        <is>
          <t>Woods_Sureflex</t>
        </is>
      </c>
      <c r="K409" s="2" t="inlineStr">
        <is>
          <t>RTF</t>
        </is>
      </c>
      <c r="M409" t="inlineStr">
        <is>
          <t>A101253</t>
        </is>
      </c>
      <c r="N409" t="n">
        <v>280</v>
      </c>
      <c r="O409" t="n">
        <v>605</v>
      </c>
      <c r="P409" t="inlineStr">
        <is>
          <t>LT084</t>
        </is>
      </c>
      <c r="Q409" t="n">
        <v>56</v>
      </c>
      <c r="R409" s="4" t="n"/>
      <c r="S409" s="14" t="n"/>
    </row>
    <row r="410" hidden="1">
      <c r="A410" s="22" t="n"/>
      <c r="B410" t="inlineStr">
        <is>
          <t>Price_BOM_L_Baseplates_404</t>
        </is>
      </c>
      <c r="C410" t="inlineStr">
        <is>
          <t>:40157-LF:60951-LF:</t>
        </is>
      </c>
      <c r="D410" s="4" t="inlineStr">
        <is>
          <t>:6P:6M:6N:</t>
        </is>
      </c>
      <c r="E410" s="2" t="inlineStr">
        <is>
          <t>BaseplateSteel</t>
        </is>
      </c>
      <c r="F410" s="2" t="inlineStr">
        <is>
          <t>Steel</t>
        </is>
      </c>
      <c r="G410" t="inlineStr">
        <is>
          <t>:254T:256T:</t>
        </is>
      </c>
      <c r="H410" t="inlineStr">
        <is>
          <t>Extended Drip Pan</t>
        </is>
      </c>
      <c r="I410" t="n">
        <v>0</v>
      </c>
      <c r="J410" s="80" t="inlineStr">
        <is>
          <t>Falk_T10_Grid</t>
        </is>
      </c>
      <c r="K410" s="2" t="inlineStr">
        <is>
          <t>RTF</t>
        </is>
      </c>
      <c r="M410" t="inlineStr">
        <is>
          <t>A101254</t>
        </is>
      </c>
      <c r="N410" t="n">
        <v>280</v>
      </c>
      <c r="O410" t="n">
        <v>606</v>
      </c>
      <c r="P410" t="inlineStr">
        <is>
          <t>LT084</t>
        </is>
      </c>
      <c r="Q410" t="n">
        <v>56</v>
      </c>
      <c r="R410" s="4" t="n"/>
      <c r="S410" s="14" t="n"/>
    </row>
    <row r="411" hidden="1">
      <c r="A411" s="22" t="n"/>
      <c r="B411" t="inlineStr">
        <is>
          <t>Price_BOM_L_Baseplates_405</t>
        </is>
      </c>
      <c r="C411" t="inlineStr">
        <is>
          <t>:40157-LF:60951-LF:</t>
        </is>
      </c>
      <c r="D411" s="4" t="inlineStr">
        <is>
          <t>:6P:6M:6N:</t>
        </is>
      </c>
      <c r="E411" s="2" t="inlineStr">
        <is>
          <t>BaseplateSteel</t>
        </is>
      </c>
      <c r="F411" s="2" t="inlineStr">
        <is>
          <t>Steel</t>
        </is>
      </c>
      <c r="G411" t="inlineStr">
        <is>
          <t>:254T:256T:</t>
        </is>
      </c>
      <c r="H411" t="inlineStr">
        <is>
          <t>Extended Drip Pan</t>
        </is>
      </c>
      <c r="J411" s="80" t="inlineStr">
        <is>
          <t>Woods_Spacer</t>
        </is>
      </c>
      <c r="K411" s="2" t="inlineStr">
        <is>
          <t>RTF</t>
        </is>
      </c>
      <c r="M411" t="inlineStr">
        <is>
          <t>A101256</t>
        </is>
      </c>
      <c r="N411" t="n">
        <v>280</v>
      </c>
      <c r="O411" t="n">
        <v>608</v>
      </c>
      <c r="P411" t="inlineStr">
        <is>
          <t>LT084</t>
        </is>
      </c>
      <c r="Q411" t="n">
        <v>56</v>
      </c>
      <c r="R411" s="4" t="n"/>
      <c r="S411" s="14" t="n"/>
    </row>
    <row r="412" hidden="1">
      <c r="A412" s="22" t="n"/>
      <c r="B412" t="inlineStr">
        <is>
          <t>Price_BOM_L_Baseplates_406</t>
        </is>
      </c>
      <c r="C412" t="inlineStr">
        <is>
          <t>:40157-LF:60951-LF:</t>
        </is>
      </c>
      <c r="D412" s="4" t="inlineStr">
        <is>
          <t>:6P:6M:6N:</t>
        </is>
      </c>
      <c r="E412" s="2" t="inlineStr">
        <is>
          <t>BaseplateSteel</t>
        </is>
      </c>
      <c r="F412" s="2" t="inlineStr">
        <is>
          <t>Steel</t>
        </is>
      </c>
      <c r="G412" t="inlineStr">
        <is>
          <t>:254T:256T:</t>
        </is>
      </c>
      <c r="H412" t="inlineStr">
        <is>
          <t>Extended Drip Pan</t>
        </is>
      </c>
      <c r="J412" s="80" t="inlineStr">
        <is>
          <t>Falk_Spacer</t>
        </is>
      </c>
      <c r="K412" s="2" t="inlineStr">
        <is>
          <t>RTF</t>
        </is>
      </c>
      <c r="M412" t="inlineStr">
        <is>
          <t>A101257</t>
        </is>
      </c>
      <c r="N412" t="n">
        <v>280</v>
      </c>
      <c r="O412" t="n">
        <v>609</v>
      </c>
      <c r="P412" t="inlineStr">
        <is>
          <t>LT084</t>
        </is>
      </c>
      <c r="Q412" t="n">
        <v>56</v>
      </c>
      <c r="R412" s="4" t="n"/>
      <c r="S412" s="14" t="n"/>
    </row>
    <row r="413" hidden="1">
      <c r="A413" s="22" t="n"/>
      <c r="B413" t="inlineStr">
        <is>
          <t>Price_BOM_L_Baseplates_407</t>
        </is>
      </c>
      <c r="C413" t="inlineStr">
        <is>
          <t>:40157-LF:60951-LF:</t>
        </is>
      </c>
      <c r="D413" s="4" t="inlineStr">
        <is>
          <t>:6P:6M:6N:</t>
        </is>
      </c>
      <c r="E413" s="2" t="inlineStr">
        <is>
          <t>BaseplateSteel</t>
        </is>
      </c>
      <c r="F413" s="2" t="inlineStr">
        <is>
          <t>Steel</t>
        </is>
      </c>
      <c r="G413" t="inlineStr">
        <is>
          <t>:284T:286T:</t>
        </is>
      </c>
      <c r="H413" t="inlineStr">
        <is>
          <t>Extended Drip Pan</t>
        </is>
      </c>
      <c r="I413" t="n">
        <v>0</v>
      </c>
      <c r="J413" s="80" t="inlineStr">
        <is>
          <t>Woods_Sureflex</t>
        </is>
      </c>
      <c r="K413" s="2" t="inlineStr">
        <is>
          <t>RTF</t>
        </is>
      </c>
      <c r="M413" t="inlineStr">
        <is>
          <t>A101259</t>
        </is>
      </c>
      <c r="N413" t="n">
        <v>300</v>
      </c>
      <c r="O413" t="n">
        <v>611</v>
      </c>
      <c r="P413" t="inlineStr">
        <is>
          <t>LT084</t>
        </is>
      </c>
      <c r="Q413" t="n">
        <v>56</v>
      </c>
      <c r="R413" s="4" t="n"/>
      <c r="S413" s="14" t="n"/>
    </row>
    <row r="414" hidden="1">
      <c r="A414" s="22" t="n"/>
      <c r="B414" t="inlineStr">
        <is>
          <t>Price_BOM_L_Baseplates_408</t>
        </is>
      </c>
      <c r="C414" t="inlineStr">
        <is>
          <t>:40157-LF:60951-LF:</t>
        </is>
      </c>
      <c r="D414" s="4" t="inlineStr">
        <is>
          <t>:6P:6M:6N:</t>
        </is>
      </c>
      <c r="E414" s="2" t="inlineStr">
        <is>
          <t>BaseplateSteel</t>
        </is>
      </c>
      <c r="F414" s="2" t="inlineStr">
        <is>
          <t>Steel</t>
        </is>
      </c>
      <c r="G414" t="inlineStr">
        <is>
          <t>:284T:286T:</t>
        </is>
      </c>
      <c r="H414" t="inlineStr">
        <is>
          <t>Extended Drip Pan</t>
        </is>
      </c>
      <c r="I414" t="n">
        <v>0</v>
      </c>
      <c r="J414" s="80" t="inlineStr">
        <is>
          <t>Falk_T10_Grid</t>
        </is>
      </c>
      <c r="K414" s="2" t="inlineStr">
        <is>
          <t>RTF</t>
        </is>
      </c>
      <c r="M414" t="inlineStr">
        <is>
          <t>A101260</t>
        </is>
      </c>
      <c r="N414" t="n">
        <v>300</v>
      </c>
      <c r="O414" t="n">
        <v>612</v>
      </c>
      <c r="P414" t="inlineStr">
        <is>
          <t>LT084</t>
        </is>
      </c>
      <c r="Q414" t="n">
        <v>56</v>
      </c>
      <c r="R414" s="4" t="n"/>
      <c r="S414" s="14" t="n"/>
    </row>
    <row r="415" hidden="1">
      <c r="A415" s="22" t="n"/>
      <c r="B415" t="inlineStr">
        <is>
          <t>Price_BOM_L_Baseplates_409</t>
        </is>
      </c>
      <c r="C415" t="inlineStr">
        <is>
          <t>:40157-LF:60951-LF:</t>
        </is>
      </c>
      <c r="D415" s="4" t="inlineStr">
        <is>
          <t>:6P:6M:6N:</t>
        </is>
      </c>
      <c r="E415" s="2" t="inlineStr">
        <is>
          <t>BaseplateSteel</t>
        </is>
      </c>
      <c r="F415" s="2" t="inlineStr">
        <is>
          <t>Steel</t>
        </is>
      </c>
      <c r="G415" t="inlineStr">
        <is>
          <t>:284T:286T:</t>
        </is>
      </c>
      <c r="H415" t="inlineStr">
        <is>
          <t>Extended Drip Pan</t>
        </is>
      </c>
      <c r="J415" s="80" t="inlineStr">
        <is>
          <t>Woods_Spacer</t>
        </is>
      </c>
      <c r="K415" s="2" t="inlineStr">
        <is>
          <t>RTF</t>
        </is>
      </c>
      <c r="M415" t="inlineStr">
        <is>
          <t>A101262</t>
        </is>
      </c>
      <c r="N415" t="n">
        <v>300</v>
      </c>
      <c r="O415" t="n">
        <v>614</v>
      </c>
      <c r="P415" t="inlineStr">
        <is>
          <t>LT084</t>
        </is>
      </c>
      <c r="Q415" t="n">
        <v>56</v>
      </c>
      <c r="R415" s="4" t="n"/>
      <c r="S415" s="14" t="n"/>
    </row>
    <row r="416" hidden="1">
      <c r="A416" s="22" t="n"/>
      <c r="B416" t="inlineStr">
        <is>
          <t>Price_BOM_L_Baseplates_410</t>
        </is>
      </c>
      <c r="C416" t="inlineStr">
        <is>
          <t>:40157-LF:60951-LF:</t>
        </is>
      </c>
      <c r="D416" s="4" t="inlineStr">
        <is>
          <t>:6P:6M:6N:</t>
        </is>
      </c>
      <c r="E416" s="2" t="inlineStr">
        <is>
          <t>BaseplateSteel</t>
        </is>
      </c>
      <c r="F416" s="2" t="inlineStr">
        <is>
          <t>Steel</t>
        </is>
      </c>
      <c r="G416" t="inlineStr">
        <is>
          <t>:284T:286T:</t>
        </is>
      </c>
      <c r="H416" t="inlineStr">
        <is>
          <t>Extended Drip Pan</t>
        </is>
      </c>
      <c r="J416" s="80" t="inlineStr">
        <is>
          <t>Falk_Spacer</t>
        </is>
      </c>
      <c r="K416" s="2" t="inlineStr">
        <is>
          <t>RTF</t>
        </is>
      </c>
      <c r="M416" t="inlineStr">
        <is>
          <t>A101263</t>
        </is>
      </c>
      <c r="N416" t="n">
        <v>300</v>
      </c>
      <c r="O416" t="n">
        <v>615</v>
      </c>
      <c r="P416" t="inlineStr">
        <is>
          <t>LT084</t>
        </is>
      </c>
      <c r="Q416" t="n">
        <v>56</v>
      </c>
      <c r="R416" s="4" t="n"/>
      <c r="S416" s="14" t="n"/>
    </row>
    <row r="417" hidden="1">
      <c r="A417" s="22" t="n"/>
      <c r="B417" t="inlineStr">
        <is>
          <t>Price_BOM_L_Baseplates_411</t>
        </is>
      </c>
      <c r="C417" t="inlineStr">
        <is>
          <t>:40157-LF:60951-LF:</t>
        </is>
      </c>
      <c r="D417" s="4" t="inlineStr">
        <is>
          <t>:6P:6M:6N:</t>
        </is>
      </c>
      <c r="E417" s="2" t="inlineStr">
        <is>
          <t>BaseplateSteel</t>
        </is>
      </c>
      <c r="F417" s="2" t="inlineStr">
        <is>
          <t>Steel</t>
        </is>
      </c>
      <c r="G417" t="inlineStr">
        <is>
          <t>:284TS:286TS:</t>
        </is>
      </c>
      <c r="H417" t="inlineStr">
        <is>
          <t>Extended Drip Pan</t>
        </is>
      </c>
      <c r="I417" t="n">
        <v>0</v>
      </c>
      <c r="J417" s="80" t="inlineStr">
        <is>
          <t>Woods_Sureflex</t>
        </is>
      </c>
      <c r="K417" s="2" t="inlineStr">
        <is>
          <t>RTF</t>
        </is>
      </c>
      <c r="M417" t="inlineStr">
        <is>
          <t>A101265</t>
        </is>
      </c>
      <c r="N417" t="n">
        <v>300</v>
      </c>
      <c r="O417" t="n">
        <v>617</v>
      </c>
      <c r="P417" t="inlineStr">
        <is>
          <t>LT084</t>
        </is>
      </c>
      <c r="Q417" t="n">
        <v>56</v>
      </c>
      <c r="R417" s="4" t="n"/>
      <c r="S417" s="14" t="n"/>
    </row>
    <row r="418" hidden="1">
      <c r="A418" s="22" t="n"/>
      <c r="B418" t="inlineStr">
        <is>
          <t>Price_BOM_L_Baseplates_412</t>
        </is>
      </c>
      <c r="C418" t="inlineStr">
        <is>
          <t>:40157-LF:60951-LF:</t>
        </is>
      </c>
      <c r="D418" s="4" t="inlineStr">
        <is>
          <t>:6P:6M:6N:</t>
        </is>
      </c>
      <c r="E418" s="2" t="inlineStr">
        <is>
          <t>BaseplateSteel</t>
        </is>
      </c>
      <c r="F418" s="2" t="inlineStr">
        <is>
          <t>Steel</t>
        </is>
      </c>
      <c r="G418" t="inlineStr">
        <is>
          <t>:284TS:286TS:</t>
        </is>
      </c>
      <c r="H418" t="inlineStr">
        <is>
          <t>Extended Drip Pan</t>
        </is>
      </c>
      <c r="I418" t="n">
        <v>0</v>
      </c>
      <c r="J418" s="80" t="inlineStr">
        <is>
          <t>Falk_T10_Grid</t>
        </is>
      </c>
      <c r="K418" s="2" t="inlineStr">
        <is>
          <t>RTF</t>
        </is>
      </c>
      <c r="M418" t="inlineStr">
        <is>
          <t>A101266</t>
        </is>
      </c>
      <c r="N418" t="n">
        <v>300</v>
      </c>
      <c r="O418" t="n">
        <v>618</v>
      </c>
      <c r="P418" t="inlineStr">
        <is>
          <t>LT084</t>
        </is>
      </c>
      <c r="Q418" t="n">
        <v>56</v>
      </c>
      <c r="R418" s="4" t="n"/>
      <c r="S418" s="14" t="n"/>
    </row>
    <row r="419" hidden="1">
      <c r="A419" s="22" t="n"/>
      <c r="B419" t="inlineStr">
        <is>
          <t>Price_BOM_L_Baseplates_413</t>
        </is>
      </c>
      <c r="C419" t="inlineStr">
        <is>
          <t>:40157-LF:60951-LF:</t>
        </is>
      </c>
      <c r="D419" s="4" t="inlineStr">
        <is>
          <t>:6P:6M:6N:</t>
        </is>
      </c>
      <c r="E419" s="2" t="inlineStr">
        <is>
          <t>BaseplateSteel</t>
        </is>
      </c>
      <c r="F419" s="2" t="inlineStr">
        <is>
          <t>Steel</t>
        </is>
      </c>
      <c r="G419" t="inlineStr">
        <is>
          <t>:284TS:286TS:</t>
        </is>
      </c>
      <c r="H419" t="inlineStr">
        <is>
          <t>Extended Drip Pan</t>
        </is>
      </c>
      <c r="J419" s="80" t="inlineStr">
        <is>
          <t>Woods_Spacer</t>
        </is>
      </c>
      <c r="K419" s="2" t="inlineStr">
        <is>
          <t>RTF</t>
        </is>
      </c>
      <c r="M419" t="inlineStr">
        <is>
          <t>A101268</t>
        </is>
      </c>
      <c r="N419" t="n">
        <v>300</v>
      </c>
      <c r="O419" t="n">
        <v>620</v>
      </c>
      <c r="P419" t="inlineStr">
        <is>
          <t>LT084</t>
        </is>
      </c>
      <c r="Q419" t="n">
        <v>56</v>
      </c>
      <c r="R419" s="4" t="n"/>
      <c r="S419" s="14" t="n"/>
    </row>
    <row r="420" hidden="1">
      <c r="A420" s="22" t="n"/>
      <c r="B420" t="inlineStr">
        <is>
          <t>Price_BOM_L_Baseplates_414</t>
        </is>
      </c>
      <c r="C420" t="inlineStr">
        <is>
          <t>:40157-LF:60951-LF:</t>
        </is>
      </c>
      <c r="D420" s="4" t="inlineStr">
        <is>
          <t>:6P:6M:6N:</t>
        </is>
      </c>
      <c r="E420" s="2" t="inlineStr">
        <is>
          <t>BaseplateSteel</t>
        </is>
      </c>
      <c r="F420" s="2" t="inlineStr">
        <is>
          <t>Steel</t>
        </is>
      </c>
      <c r="G420" t="inlineStr">
        <is>
          <t>:284TS:286TS:</t>
        </is>
      </c>
      <c r="H420" t="inlineStr">
        <is>
          <t>Extended Drip Pan</t>
        </is>
      </c>
      <c r="J420" s="80" t="inlineStr">
        <is>
          <t>Falk_Spacer</t>
        </is>
      </c>
      <c r="K420" s="2" t="inlineStr">
        <is>
          <t>RTF</t>
        </is>
      </c>
      <c r="M420" t="inlineStr">
        <is>
          <t>A101269</t>
        </is>
      </c>
      <c r="N420" t="n">
        <v>300</v>
      </c>
      <c r="O420" t="n">
        <v>621</v>
      </c>
      <c r="P420" t="inlineStr">
        <is>
          <t>LT084</t>
        </is>
      </c>
      <c r="Q420" t="n">
        <v>56</v>
      </c>
      <c r="R420" s="4" t="n"/>
      <c r="S420" s="14" t="n"/>
    </row>
    <row r="421" hidden="1">
      <c r="A421" s="22" t="n"/>
      <c r="B421" t="inlineStr">
        <is>
          <t>Price_BOM_L_Baseplates_415</t>
        </is>
      </c>
      <c r="C421" t="inlineStr">
        <is>
          <t>:40157-LF:60951-LF:</t>
        </is>
      </c>
      <c r="D421" s="4" t="inlineStr">
        <is>
          <t>:6P:6M:6N:</t>
        </is>
      </c>
      <c r="E421" s="2" t="inlineStr">
        <is>
          <t>BaseplateSteel</t>
        </is>
      </c>
      <c r="F421" s="2" t="inlineStr">
        <is>
          <t>Steel</t>
        </is>
      </c>
      <c r="G421" t="inlineStr">
        <is>
          <t>:324T:326T:</t>
        </is>
      </c>
      <c r="H421" t="inlineStr">
        <is>
          <t>Extended Drip Pan</t>
        </is>
      </c>
      <c r="I421" t="n">
        <v>0</v>
      </c>
      <c r="J421" s="80" t="inlineStr">
        <is>
          <t>Woods_Sureflex</t>
        </is>
      </c>
      <c r="K421" s="2" t="inlineStr">
        <is>
          <t>RTF</t>
        </is>
      </c>
      <c r="M421" t="inlineStr">
        <is>
          <t>A101271</t>
        </is>
      </c>
      <c r="N421" t="n">
        <v>320</v>
      </c>
      <c r="O421" t="n">
        <v>623</v>
      </c>
      <c r="P421" t="inlineStr">
        <is>
          <t>LT084</t>
        </is>
      </c>
      <c r="Q421" t="n">
        <v>56</v>
      </c>
      <c r="R421" s="4" t="n"/>
      <c r="S421" s="14" t="n"/>
    </row>
    <row r="422" hidden="1">
      <c r="A422" s="22" t="n"/>
      <c r="B422" t="inlineStr">
        <is>
          <t>Price_BOM_L_Baseplates_416</t>
        </is>
      </c>
      <c r="C422" t="inlineStr">
        <is>
          <t>:40157-LF:60951-LF:</t>
        </is>
      </c>
      <c r="D422" s="4" t="inlineStr">
        <is>
          <t>:6P:6M:6N:</t>
        </is>
      </c>
      <c r="E422" s="2" t="inlineStr">
        <is>
          <t>BaseplateSteel</t>
        </is>
      </c>
      <c r="F422" s="2" t="inlineStr">
        <is>
          <t>Steel</t>
        </is>
      </c>
      <c r="G422" t="inlineStr">
        <is>
          <t>:324T:326T:</t>
        </is>
      </c>
      <c r="H422" t="inlineStr">
        <is>
          <t>Extended Drip Pan</t>
        </is>
      </c>
      <c r="I422" t="n">
        <v>0</v>
      </c>
      <c r="J422" s="80" t="inlineStr">
        <is>
          <t>Falk_T10_Grid</t>
        </is>
      </c>
      <c r="K422" s="2" t="inlineStr">
        <is>
          <t>RTF</t>
        </is>
      </c>
      <c r="M422" t="inlineStr">
        <is>
          <t>A101272</t>
        </is>
      </c>
      <c r="N422" t="n">
        <v>320</v>
      </c>
      <c r="O422" t="n">
        <v>624</v>
      </c>
      <c r="P422" t="inlineStr">
        <is>
          <t>LT084</t>
        </is>
      </c>
      <c r="Q422" t="n">
        <v>56</v>
      </c>
      <c r="R422" s="4" t="n"/>
      <c r="S422" s="14" t="n"/>
    </row>
    <row r="423" hidden="1">
      <c r="A423" s="22" t="n"/>
      <c r="B423" t="inlineStr">
        <is>
          <t>Price_BOM_L_Baseplates_417</t>
        </is>
      </c>
      <c r="C423" t="inlineStr">
        <is>
          <t>:40157-LF:60951-LF:</t>
        </is>
      </c>
      <c r="D423" s="4" t="inlineStr">
        <is>
          <t>:6P:6M:6N:</t>
        </is>
      </c>
      <c r="E423" s="2" t="inlineStr">
        <is>
          <t>BaseplateSteel</t>
        </is>
      </c>
      <c r="F423" s="2" t="inlineStr">
        <is>
          <t>Steel</t>
        </is>
      </c>
      <c r="G423" t="inlineStr">
        <is>
          <t>:324T:326T:</t>
        </is>
      </c>
      <c r="H423" t="inlineStr">
        <is>
          <t>Extended Drip Pan</t>
        </is>
      </c>
      <c r="J423" s="80" t="inlineStr">
        <is>
          <t>Woods_Spacer</t>
        </is>
      </c>
      <c r="K423" s="2" t="inlineStr">
        <is>
          <t>RTF</t>
        </is>
      </c>
      <c r="M423" t="inlineStr">
        <is>
          <t>A101274</t>
        </is>
      </c>
      <c r="N423" t="n">
        <v>320</v>
      </c>
      <c r="O423" t="n">
        <v>626</v>
      </c>
      <c r="P423" t="inlineStr">
        <is>
          <t>LT084</t>
        </is>
      </c>
      <c r="Q423" t="n">
        <v>56</v>
      </c>
      <c r="R423" s="4" t="n"/>
      <c r="S423" s="14" t="n"/>
    </row>
    <row r="424" hidden="1">
      <c r="A424" s="22" t="n"/>
      <c r="B424" t="inlineStr">
        <is>
          <t>Price_BOM_L_Baseplates_418</t>
        </is>
      </c>
      <c r="C424" t="inlineStr">
        <is>
          <t>:40157-LF:60951-LF:</t>
        </is>
      </c>
      <c r="D424" s="4" t="inlineStr">
        <is>
          <t>:6P:6M:6N:</t>
        </is>
      </c>
      <c r="E424" s="2" t="inlineStr">
        <is>
          <t>BaseplateSteel</t>
        </is>
      </c>
      <c r="F424" s="2" t="inlineStr">
        <is>
          <t>Steel</t>
        </is>
      </c>
      <c r="G424" t="inlineStr">
        <is>
          <t>:324T:326T:</t>
        </is>
      </c>
      <c r="H424" t="inlineStr">
        <is>
          <t>Extended Drip Pan</t>
        </is>
      </c>
      <c r="J424" s="80" t="inlineStr">
        <is>
          <t>Falk_Spacer</t>
        </is>
      </c>
      <c r="K424" s="2" t="inlineStr">
        <is>
          <t>RTF</t>
        </is>
      </c>
      <c r="M424" t="inlineStr">
        <is>
          <t>A101275</t>
        </is>
      </c>
      <c r="N424" t="n">
        <v>320</v>
      </c>
      <c r="O424" t="n">
        <v>627</v>
      </c>
      <c r="P424" t="inlineStr">
        <is>
          <t>LT084</t>
        </is>
      </c>
      <c r="Q424" t="n">
        <v>56</v>
      </c>
      <c r="R424" s="4" t="n"/>
      <c r="S424" s="14" t="n"/>
    </row>
    <row r="425" hidden="1">
      <c r="A425" s="22" t="n"/>
      <c r="B425" t="inlineStr">
        <is>
          <t>Price_BOM_L_Baseplates_419</t>
        </is>
      </c>
      <c r="C425" t="inlineStr">
        <is>
          <t>:40157-LF:60951-LF:</t>
        </is>
      </c>
      <c r="D425" s="4" t="inlineStr">
        <is>
          <t>:6P:6M:6N:</t>
        </is>
      </c>
      <c r="E425" s="2" t="inlineStr">
        <is>
          <t>BaseplateSteel</t>
        </is>
      </c>
      <c r="F425" s="2" t="inlineStr">
        <is>
          <t>Steel</t>
        </is>
      </c>
      <c r="G425" t="inlineStr">
        <is>
          <t>:324TS:326TS:</t>
        </is>
      </c>
      <c r="H425" t="inlineStr">
        <is>
          <t>Extended Drip Pan</t>
        </is>
      </c>
      <c r="I425" t="n">
        <v>0</v>
      </c>
      <c r="J425" s="80" t="inlineStr">
        <is>
          <t>Woods_Sureflex</t>
        </is>
      </c>
      <c r="K425" s="2" t="inlineStr">
        <is>
          <t>RTF</t>
        </is>
      </c>
      <c r="M425" t="inlineStr">
        <is>
          <t>A101277</t>
        </is>
      </c>
      <c r="N425" t="n">
        <v>320</v>
      </c>
      <c r="O425" t="n">
        <v>629</v>
      </c>
      <c r="P425" t="inlineStr">
        <is>
          <t>LT084</t>
        </is>
      </c>
      <c r="Q425" t="n">
        <v>56</v>
      </c>
      <c r="R425" s="4" t="n"/>
      <c r="S425" s="14" t="n"/>
    </row>
    <row r="426" hidden="1">
      <c r="A426" s="22" t="n"/>
      <c r="B426" t="inlineStr">
        <is>
          <t>Price_BOM_L_Baseplates_420</t>
        </is>
      </c>
      <c r="C426" t="inlineStr">
        <is>
          <t>:40157-LF:60951-LF:</t>
        </is>
      </c>
      <c r="D426" s="4" t="inlineStr">
        <is>
          <t>:6P:6M:6N:</t>
        </is>
      </c>
      <c r="E426" s="2" t="inlineStr">
        <is>
          <t>BaseplateSteel</t>
        </is>
      </c>
      <c r="F426" s="2" t="inlineStr">
        <is>
          <t>Steel</t>
        </is>
      </c>
      <c r="G426" t="inlineStr">
        <is>
          <t>:324TS:326TS:</t>
        </is>
      </c>
      <c r="H426" t="inlineStr">
        <is>
          <t>Extended Drip Pan</t>
        </is>
      </c>
      <c r="I426" t="n">
        <v>0</v>
      </c>
      <c r="J426" s="80" t="inlineStr">
        <is>
          <t>Falk_T10_Grid</t>
        </is>
      </c>
      <c r="K426" s="2" t="inlineStr">
        <is>
          <t>RTF</t>
        </is>
      </c>
      <c r="M426" t="inlineStr">
        <is>
          <t>A101278</t>
        </is>
      </c>
      <c r="N426" t="n">
        <v>320</v>
      </c>
      <c r="O426" t="n">
        <v>630</v>
      </c>
      <c r="P426" t="inlineStr">
        <is>
          <t>LT084</t>
        </is>
      </c>
      <c r="Q426" t="n">
        <v>56</v>
      </c>
      <c r="R426" s="4" t="n"/>
      <c r="S426" s="14" t="n"/>
    </row>
    <row r="427" hidden="1">
      <c r="A427" s="22" t="n"/>
      <c r="B427" t="inlineStr">
        <is>
          <t>Price_BOM_L_Baseplates_421</t>
        </is>
      </c>
      <c r="C427" t="inlineStr">
        <is>
          <t>:40157-LF:60951-LF:</t>
        </is>
      </c>
      <c r="D427" s="4" t="inlineStr">
        <is>
          <t>:6P:6M:6N:</t>
        </is>
      </c>
      <c r="E427" s="2" t="inlineStr">
        <is>
          <t>BaseplateSteel</t>
        </is>
      </c>
      <c r="F427" s="2" t="inlineStr">
        <is>
          <t>Steel</t>
        </is>
      </c>
      <c r="G427" t="inlineStr">
        <is>
          <t>:324TS:326TS:</t>
        </is>
      </c>
      <c r="H427" t="inlineStr">
        <is>
          <t>Extended Drip Pan</t>
        </is>
      </c>
      <c r="J427" s="80" t="inlineStr">
        <is>
          <t>Woods_Spacer</t>
        </is>
      </c>
      <c r="K427" s="2" t="inlineStr">
        <is>
          <t>RTF</t>
        </is>
      </c>
      <c r="M427" t="inlineStr">
        <is>
          <t>A101280</t>
        </is>
      </c>
      <c r="N427" t="n">
        <v>320</v>
      </c>
      <c r="O427" t="n">
        <v>632</v>
      </c>
      <c r="P427" t="inlineStr">
        <is>
          <t>LT084</t>
        </is>
      </c>
      <c r="Q427" t="n">
        <v>56</v>
      </c>
      <c r="R427" s="4" t="n"/>
      <c r="S427" s="14" t="n"/>
    </row>
    <row r="428" hidden="1">
      <c r="A428" s="22" t="n"/>
      <c r="B428" t="inlineStr">
        <is>
          <t>Price_BOM_L_Baseplates_422</t>
        </is>
      </c>
      <c r="C428" t="inlineStr">
        <is>
          <t>:40157-LF:60951-LF:</t>
        </is>
      </c>
      <c r="D428" s="4" t="inlineStr">
        <is>
          <t>:6P:6M:6N:</t>
        </is>
      </c>
      <c r="E428" s="2" t="inlineStr">
        <is>
          <t>BaseplateSteel</t>
        </is>
      </c>
      <c r="F428" s="2" t="inlineStr">
        <is>
          <t>Steel</t>
        </is>
      </c>
      <c r="G428" t="inlineStr">
        <is>
          <t>:324TS:326TS:</t>
        </is>
      </c>
      <c r="H428" t="inlineStr">
        <is>
          <t>Extended Drip Pan</t>
        </is>
      </c>
      <c r="J428" s="80" t="inlineStr">
        <is>
          <t>Falk_Spacer</t>
        </is>
      </c>
      <c r="K428" s="2" t="inlineStr">
        <is>
          <t>RTF</t>
        </is>
      </c>
      <c r="M428" t="inlineStr">
        <is>
          <t>A101281</t>
        </is>
      </c>
      <c r="N428" t="n">
        <v>320</v>
      </c>
      <c r="O428" t="n">
        <v>633</v>
      </c>
      <c r="P428" t="inlineStr">
        <is>
          <t>LT084</t>
        </is>
      </c>
      <c r="Q428" t="n">
        <v>56</v>
      </c>
      <c r="R428" s="4" t="n"/>
      <c r="S428" s="14" t="n"/>
    </row>
    <row r="429" hidden="1">
      <c r="A429" s="22" t="n"/>
      <c r="B429" t="inlineStr">
        <is>
          <t>Price_BOM_L_Baseplates_423</t>
        </is>
      </c>
      <c r="C429" t="inlineStr">
        <is>
          <t>:40157-LF:60951-LF:</t>
        </is>
      </c>
      <c r="D429" s="4" t="inlineStr">
        <is>
          <t>:6P:6M:6N:</t>
        </is>
      </c>
      <c r="E429" s="2" t="inlineStr">
        <is>
          <t>BaseplateSteel</t>
        </is>
      </c>
      <c r="F429" s="2" t="inlineStr">
        <is>
          <t>Steel</t>
        </is>
      </c>
      <c r="G429" t="inlineStr">
        <is>
          <t>:364T:365T:</t>
        </is>
      </c>
      <c r="H429" t="inlineStr">
        <is>
          <t>Extended Drip Pan</t>
        </is>
      </c>
      <c r="I429" t="n">
        <v>0</v>
      </c>
      <c r="J429" s="80" t="inlineStr">
        <is>
          <t>Woods_Sureflex</t>
        </is>
      </c>
      <c r="K429" s="2" t="inlineStr">
        <is>
          <t>RTF</t>
        </is>
      </c>
      <c r="M429" t="inlineStr">
        <is>
          <t>A101283</t>
        </is>
      </c>
      <c r="N429" t="n">
        <v>340</v>
      </c>
      <c r="O429" t="n">
        <v>635</v>
      </c>
      <c r="P429" t="inlineStr">
        <is>
          <t>LT084</t>
        </is>
      </c>
      <c r="Q429" t="n">
        <v>56</v>
      </c>
      <c r="R429" s="4" t="n"/>
      <c r="S429" s="14" t="n"/>
    </row>
    <row r="430" hidden="1">
      <c r="A430" s="22" t="n"/>
      <c r="B430" t="inlineStr">
        <is>
          <t>Price_BOM_L_Baseplates_424</t>
        </is>
      </c>
      <c r="C430" t="inlineStr">
        <is>
          <t>:40157-LF:60951-LF:</t>
        </is>
      </c>
      <c r="D430" s="4" t="inlineStr">
        <is>
          <t>:6P:6M:6N:</t>
        </is>
      </c>
      <c r="E430" s="2" t="inlineStr">
        <is>
          <t>BaseplateSteel</t>
        </is>
      </c>
      <c r="F430" s="2" t="inlineStr">
        <is>
          <t>Steel</t>
        </is>
      </c>
      <c r="G430" t="inlineStr">
        <is>
          <t>:364T:365T:</t>
        </is>
      </c>
      <c r="H430" t="inlineStr">
        <is>
          <t>Extended Drip Pan</t>
        </is>
      </c>
      <c r="I430" t="n">
        <v>0</v>
      </c>
      <c r="J430" s="80" t="inlineStr">
        <is>
          <t>Falk_T10_Grid</t>
        </is>
      </c>
      <c r="K430" s="2" t="inlineStr">
        <is>
          <t>RTF</t>
        </is>
      </c>
      <c r="M430" t="inlineStr">
        <is>
          <t>A101284</t>
        </is>
      </c>
      <c r="N430" t="n">
        <v>340</v>
      </c>
      <c r="O430" t="n">
        <v>636</v>
      </c>
      <c r="P430" t="inlineStr">
        <is>
          <t>LT084</t>
        </is>
      </c>
      <c r="Q430" t="n">
        <v>56</v>
      </c>
      <c r="R430" s="4" t="n"/>
      <c r="S430" s="14" t="n"/>
    </row>
    <row r="431" hidden="1">
      <c r="A431" s="22" t="n"/>
      <c r="B431" t="inlineStr">
        <is>
          <t>Price_BOM_L_Baseplates_425</t>
        </is>
      </c>
      <c r="C431" t="inlineStr">
        <is>
          <t>:40157-LF:60951-LF:</t>
        </is>
      </c>
      <c r="D431" s="4" t="inlineStr">
        <is>
          <t>:6P:6M:6N:</t>
        </is>
      </c>
      <c r="E431" s="2" t="inlineStr">
        <is>
          <t>BaseplateSteel</t>
        </is>
      </c>
      <c r="F431" s="2" t="inlineStr">
        <is>
          <t>Steel</t>
        </is>
      </c>
      <c r="G431" t="inlineStr">
        <is>
          <t>:364T:365T:</t>
        </is>
      </c>
      <c r="H431" t="inlineStr">
        <is>
          <t>Extended Drip Pan</t>
        </is>
      </c>
      <c r="J431" s="80" t="inlineStr">
        <is>
          <t>Woods_Spacer</t>
        </is>
      </c>
      <c r="K431" s="2" t="inlineStr">
        <is>
          <t>RTF</t>
        </is>
      </c>
      <c r="M431" t="inlineStr">
        <is>
          <t>A101286</t>
        </is>
      </c>
      <c r="N431" t="n">
        <v>340</v>
      </c>
      <c r="O431" t="n">
        <v>638</v>
      </c>
      <c r="P431" t="inlineStr">
        <is>
          <t>LT084</t>
        </is>
      </c>
      <c r="Q431" t="n">
        <v>56</v>
      </c>
      <c r="R431" s="4" t="n"/>
      <c r="S431" s="14" t="n"/>
    </row>
    <row r="432" hidden="1">
      <c r="A432" s="22" t="n"/>
      <c r="B432" t="inlineStr">
        <is>
          <t>Price_BOM_L_Baseplates_426</t>
        </is>
      </c>
      <c r="C432" t="inlineStr">
        <is>
          <t>:40157-LF:60951-LF:</t>
        </is>
      </c>
      <c r="D432" s="4" t="inlineStr">
        <is>
          <t>:6P:6M:6N:</t>
        </is>
      </c>
      <c r="E432" s="2" t="inlineStr">
        <is>
          <t>BaseplateSteel</t>
        </is>
      </c>
      <c r="F432" s="2" t="inlineStr">
        <is>
          <t>Steel</t>
        </is>
      </c>
      <c r="G432" t="inlineStr">
        <is>
          <t>:364T:365T:</t>
        </is>
      </c>
      <c r="H432" t="inlineStr">
        <is>
          <t>Extended Drip Pan</t>
        </is>
      </c>
      <c r="J432" s="80" t="inlineStr">
        <is>
          <t>Falk_Spacer</t>
        </is>
      </c>
      <c r="K432" s="2" t="inlineStr">
        <is>
          <t>RTF</t>
        </is>
      </c>
      <c r="M432" t="inlineStr">
        <is>
          <t>A101287</t>
        </is>
      </c>
      <c r="N432" t="n">
        <v>340</v>
      </c>
      <c r="O432" t="n">
        <v>639</v>
      </c>
      <c r="P432" t="inlineStr">
        <is>
          <t>LT084</t>
        </is>
      </c>
      <c r="Q432" t="n">
        <v>56</v>
      </c>
      <c r="R432" s="4" t="n"/>
      <c r="S432" s="14" t="n"/>
    </row>
    <row r="433" hidden="1">
      <c r="A433" s="22" t="n"/>
      <c r="B433" t="inlineStr">
        <is>
          <t>Price_BOM_L_Baseplates_427</t>
        </is>
      </c>
      <c r="C433" t="inlineStr">
        <is>
          <t>:40157-LF:60951-LF:</t>
        </is>
      </c>
      <c r="D433" s="4" t="inlineStr">
        <is>
          <t>:6P:6M:6N:</t>
        </is>
      </c>
      <c r="E433" s="2" t="inlineStr">
        <is>
          <t>BaseplateSteel</t>
        </is>
      </c>
      <c r="F433" s="2" t="inlineStr">
        <is>
          <t>Steel</t>
        </is>
      </c>
      <c r="G433" t="inlineStr">
        <is>
          <t>:364TS:365TS:</t>
        </is>
      </c>
      <c r="H433" t="inlineStr">
        <is>
          <t>Extended Drip Pan</t>
        </is>
      </c>
      <c r="I433" t="n">
        <v>0</v>
      </c>
      <c r="J433" s="80" t="inlineStr">
        <is>
          <t>Woods_Sureflex</t>
        </is>
      </c>
      <c r="K433" s="2" t="inlineStr">
        <is>
          <t>RTF</t>
        </is>
      </c>
      <c r="M433" t="inlineStr">
        <is>
          <t>A101289</t>
        </is>
      </c>
      <c r="N433" t="n">
        <v>340</v>
      </c>
      <c r="O433" t="n">
        <v>641</v>
      </c>
      <c r="P433" t="inlineStr">
        <is>
          <t>LT084</t>
        </is>
      </c>
      <c r="Q433" t="n">
        <v>56</v>
      </c>
      <c r="R433" s="4" t="n"/>
      <c r="S433" s="14" t="n"/>
    </row>
    <row r="434" hidden="1">
      <c r="A434" s="22" t="n"/>
      <c r="B434" t="inlineStr">
        <is>
          <t>Price_BOM_L_Baseplates_428</t>
        </is>
      </c>
      <c r="C434" t="inlineStr">
        <is>
          <t>:40157-LF:60951-LF:</t>
        </is>
      </c>
      <c r="D434" s="4" t="inlineStr">
        <is>
          <t>:6P:6M:6N:</t>
        </is>
      </c>
      <c r="E434" s="2" t="inlineStr">
        <is>
          <t>BaseplateSteel</t>
        </is>
      </c>
      <c r="F434" s="2" t="inlineStr">
        <is>
          <t>Steel</t>
        </is>
      </c>
      <c r="G434" t="inlineStr">
        <is>
          <t>:364TS:365TS:</t>
        </is>
      </c>
      <c r="H434" t="inlineStr">
        <is>
          <t>Extended Drip Pan</t>
        </is>
      </c>
      <c r="I434" t="n">
        <v>0</v>
      </c>
      <c r="J434" s="80" t="inlineStr">
        <is>
          <t>Falk_T10_Grid</t>
        </is>
      </c>
      <c r="K434" s="2" t="inlineStr">
        <is>
          <t>RTF</t>
        </is>
      </c>
      <c r="M434" t="inlineStr">
        <is>
          <t>A101290</t>
        </is>
      </c>
      <c r="N434" t="n">
        <v>340</v>
      </c>
      <c r="O434" t="n">
        <v>642</v>
      </c>
      <c r="P434" t="inlineStr">
        <is>
          <t>LT084</t>
        </is>
      </c>
      <c r="Q434" t="n">
        <v>56</v>
      </c>
      <c r="R434" s="4" t="n"/>
      <c r="S434" s="14" t="n"/>
    </row>
    <row r="435" hidden="1">
      <c r="A435" s="22" t="n"/>
      <c r="B435" t="inlineStr">
        <is>
          <t>Price_BOM_L_Baseplates_429</t>
        </is>
      </c>
      <c r="C435" t="inlineStr">
        <is>
          <t>:40157-LF:60951-LF:</t>
        </is>
      </c>
      <c r="D435" s="4" t="inlineStr">
        <is>
          <t>:6P:6M:6N:</t>
        </is>
      </c>
      <c r="E435" s="2" t="inlineStr">
        <is>
          <t>BaseplateSteel</t>
        </is>
      </c>
      <c r="F435" s="2" t="inlineStr">
        <is>
          <t>Steel</t>
        </is>
      </c>
      <c r="G435" t="inlineStr">
        <is>
          <t>:364TS:365TS:</t>
        </is>
      </c>
      <c r="H435" t="inlineStr">
        <is>
          <t>Extended Drip Pan</t>
        </is>
      </c>
      <c r="J435" s="80" t="inlineStr">
        <is>
          <t>Woods_Spacer</t>
        </is>
      </c>
      <c r="K435" s="2" t="inlineStr">
        <is>
          <t>RTF</t>
        </is>
      </c>
      <c r="M435" t="inlineStr">
        <is>
          <t>A101292</t>
        </is>
      </c>
      <c r="N435" t="n">
        <v>340</v>
      </c>
      <c r="O435" t="n">
        <v>644</v>
      </c>
      <c r="P435" t="inlineStr">
        <is>
          <t>LT084</t>
        </is>
      </c>
      <c r="Q435" t="n">
        <v>56</v>
      </c>
      <c r="R435" s="4" t="n"/>
      <c r="S435" s="14" t="n"/>
    </row>
    <row r="436" hidden="1">
      <c r="A436" s="22" t="n"/>
      <c r="B436" t="inlineStr">
        <is>
          <t>Price_BOM_L_Baseplates_430</t>
        </is>
      </c>
      <c r="C436" t="inlineStr">
        <is>
          <t>:40157-LF:60951-LF:</t>
        </is>
      </c>
      <c r="D436" s="4" t="inlineStr">
        <is>
          <t>:6P:6M:6N:</t>
        </is>
      </c>
      <c r="E436" s="2" t="inlineStr">
        <is>
          <t>BaseplateSteel</t>
        </is>
      </c>
      <c r="F436" s="2" t="inlineStr">
        <is>
          <t>Steel</t>
        </is>
      </c>
      <c r="G436" t="inlineStr">
        <is>
          <t>:364TS:365TS:</t>
        </is>
      </c>
      <c r="H436" t="inlineStr">
        <is>
          <t>Extended Drip Pan</t>
        </is>
      </c>
      <c r="J436" s="80" t="inlineStr">
        <is>
          <t>Falk_Spacer</t>
        </is>
      </c>
      <c r="K436" s="2" t="inlineStr">
        <is>
          <t>RTF</t>
        </is>
      </c>
      <c r="M436" t="inlineStr">
        <is>
          <t>A101293</t>
        </is>
      </c>
      <c r="N436" t="n">
        <v>340</v>
      </c>
      <c r="O436" t="n">
        <v>645</v>
      </c>
      <c r="P436" t="inlineStr">
        <is>
          <t>LT084</t>
        </is>
      </c>
      <c r="Q436" t="n">
        <v>56</v>
      </c>
      <c r="R436" s="4" t="n"/>
      <c r="S436" s="14" t="n"/>
    </row>
    <row r="437" hidden="1">
      <c r="A437" s="22" t="n"/>
      <c r="B437" t="inlineStr">
        <is>
          <t>Price_BOM_L_Baseplates_431</t>
        </is>
      </c>
      <c r="C437" t="inlineStr">
        <is>
          <t>:60123-LF:</t>
        </is>
      </c>
      <c r="D437" s="4" t="inlineStr">
        <is>
          <t>:6P:6M:6N:</t>
        </is>
      </c>
      <c r="E437" s="2" t="inlineStr">
        <is>
          <t>BaseplateSteel</t>
        </is>
      </c>
      <c r="F437" s="2" t="inlineStr">
        <is>
          <t>Steel</t>
        </is>
      </c>
      <c r="G437" t="inlineStr">
        <is>
          <t>:254T:256T:</t>
        </is>
      </c>
      <c r="H437" t="inlineStr">
        <is>
          <t>Extended Drip Pan</t>
        </is>
      </c>
      <c r="I437" t="n">
        <v>0</v>
      </c>
      <c r="J437" s="80" t="inlineStr">
        <is>
          <t>Woods_Sureflex</t>
        </is>
      </c>
      <c r="K437" s="2" t="inlineStr">
        <is>
          <t>RTF</t>
        </is>
      </c>
      <c r="M437" t="inlineStr">
        <is>
          <t>A101295</t>
        </is>
      </c>
      <c r="N437" t="n">
        <v>290</v>
      </c>
      <c r="O437" t="n">
        <v>647</v>
      </c>
      <c r="P437" t="inlineStr">
        <is>
          <t>LT084</t>
        </is>
      </c>
      <c r="Q437" t="n">
        <v>56</v>
      </c>
      <c r="R437" s="4" t="n"/>
      <c r="S437" s="14" t="n"/>
    </row>
    <row r="438" hidden="1">
      <c r="A438" s="22" t="n"/>
      <c r="B438" t="inlineStr">
        <is>
          <t>Price_BOM_L_Baseplates_432</t>
        </is>
      </c>
      <c r="C438" t="inlineStr">
        <is>
          <t>:60123-LF:</t>
        </is>
      </c>
      <c r="D438" s="4" t="inlineStr">
        <is>
          <t>:6P:6M:6N:</t>
        </is>
      </c>
      <c r="E438" s="2" t="inlineStr">
        <is>
          <t>BaseplateSteel</t>
        </is>
      </c>
      <c r="F438" s="2" t="inlineStr">
        <is>
          <t>Steel</t>
        </is>
      </c>
      <c r="G438" t="inlineStr">
        <is>
          <t>:254T:256T:</t>
        </is>
      </c>
      <c r="H438" t="inlineStr">
        <is>
          <t>Extended Drip Pan</t>
        </is>
      </c>
      <c r="I438" t="n">
        <v>0</v>
      </c>
      <c r="J438" s="80" t="inlineStr">
        <is>
          <t>Falk_T10_Grid</t>
        </is>
      </c>
      <c r="K438" s="2" t="inlineStr">
        <is>
          <t>RTF</t>
        </is>
      </c>
      <c r="M438" t="inlineStr">
        <is>
          <t>A101296</t>
        </is>
      </c>
      <c r="N438" t="n">
        <v>290</v>
      </c>
      <c r="O438" t="n">
        <v>648</v>
      </c>
      <c r="P438" t="inlineStr">
        <is>
          <t>LT084</t>
        </is>
      </c>
      <c r="Q438" t="n">
        <v>56</v>
      </c>
      <c r="R438" s="4" t="n"/>
      <c r="S438" s="14" t="n"/>
    </row>
    <row r="439" hidden="1">
      <c r="A439" s="22" t="n"/>
      <c r="B439" t="inlineStr">
        <is>
          <t>Price_BOM_L_Baseplates_433</t>
        </is>
      </c>
      <c r="C439" t="inlineStr">
        <is>
          <t>:60123-LF:</t>
        </is>
      </c>
      <c r="D439" s="4" t="inlineStr">
        <is>
          <t>:6P:6M:6N:</t>
        </is>
      </c>
      <c r="E439" s="2" t="inlineStr">
        <is>
          <t>BaseplateSteel</t>
        </is>
      </c>
      <c r="F439" s="2" t="inlineStr">
        <is>
          <t>Steel</t>
        </is>
      </c>
      <c r="G439" t="inlineStr">
        <is>
          <t>:254T:256T:</t>
        </is>
      </c>
      <c r="H439" t="inlineStr">
        <is>
          <t>Extended Drip Pan</t>
        </is>
      </c>
      <c r="J439" s="80" t="inlineStr">
        <is>
          <t>Woods_Spacer</t>
        </is>
      </c>
      <c r="K439" s="2" t="inlineStr">
        <is>
          <t>RTF</t>
        </is>
      </c>
      <c r="M439" t="inlineStr">
        <is>
          <t>A101298</t>
        </is>
      </c>
      <c r="N439" t="n">
        <v>290</v>
      </c>
      <c r="O439" t="n">
        <v>650</v>
      </c>
      <c r="P439" t="inlineStr">
        <is>
          <t>LT084</t>
        </is>
      </c>
      <c r="Q439" t="n">
        <v>56</v>
      </c>
      <c r="R439" s="4" t="n"/>
      <c r="S439" s="14" t="n"/>
    </row>
    <row r="440" hidden="1">
      <c r="A440" s="22" t="n"/>
      <c r="B440" t="inlineStr">
        <is>
          <t>Price_BOM_L_Baseplates_434</t>
        </is>
      </c>
      <c r="C440" t="inlineStr">
        <is>
          <t>:60123-LF:</t>
        </is>
      </c>
      <c r="D440" s="4" t="inlineStr">
        <is>
          <t>:6P:6M:6N:</t>
        </is>
      </c>
      <c r="E440" s="2" t="inlineStr">
        <is>
          <t>BaseplateSteel</t>
        </is>
      </c>
      <c r="F440" s="2" t="inlineStr">
        <is>
          <t>Steel</t>
        </is>
      </c>
      <c r="G440" t="inlineStr">
        <is>
          <t>:254T:256T:</t>
        </is>
      </c>
      <c r="H440" t="inlineStr">
        <is>
          <t>Extended Drip Pan</t>
        </is>
      </c>
      <c r="J440" s="80" t="inlineStr">
        <is>
          <t>Falk_Spacer</t>
        </is>
      </c>
      <c r="K440" s="2" t="inlineStr">
        <is>
          <t>RTF</t>
        </is>
      </c>
      <c r="M440" t="inlineStr">
        <is>
          <t>A101299</t>
        </is>
      </c>
      <c r="N440" t="n">
        <v>290</v>
      </c>
      <c r="O440" t="n">
        <v>651</v>
      </c>
      <c r="P440" t="inlineStr">
        <is>
          <t>LT084</t>
        </is>
      </c>
      <c r="Q440" t="n">
        <v>56</v>
      </c>
      <c r="R440" s="4" t="n"/>
      <c r="S440" s="14" t="n"/>
    </row>
    <row r="441" hidden="1">
      <c r="A441" s="22" t="n"/>
      <c r="B441" t="inlineStr">
        <is>
          <t>Price_BOM_L_Baseplates_435</t>
        </is>
      </c>
      <c r="C441" t="inlineStr">
        <is>
          <t>:60123-LF:</t>
        </is>
      </c>
      <c r="D441" s="4" t="inlineStr">
        <is>
          <t>:6P:6M:6N:</t>
        </is>
      </c>
      <c r="E441" s="2" t="inlineStr">
        <is>
          <t>BaseplateSteel</t>
        </is>
      </c>
      <c r="F441" s="2" t="inlineStr">
        <is>
          <t>Steel</t>
        </is>
      </c>
      <c r="G441" t="inlineStr">
        <is>
          <t>:284T:286T:</t>
        </is>
      </c>
      <c r="H441" t="inlineStr">
        <is>
          <t>Extended Drip Pan</t>
        </is>
      </c>
      <c r="I441" t="n">
        <v>0</v>
      </c>
      <c r="J441" s="80" t="inlineStr">
        <is>
          <t>Woods_Sureflex</t>
        </is>
      </c>
      <c r="K441" s="2" t="inlineStr">
        <is>
          <t>RTF</t>
        </is>
      </c>
      <c r="M441" t="inlineStr">
        <is>
          <t>A101301</t>
        </is>
      </c>
      <c r="N441" t="n">
        <v>310</v>
      </c>
      <c r="O441" t="n">
        <v>653</v>
      </c>
      <c r="P441" t="inlineStr">
        <is>
          <t>LT084</t>
        </is>
      </c>
      <c r="Q441" t="n">
        <v>56</v>
      </c>
      <c r="R441" s="4" t="n"/>
      <c r="S441" s="14" t="n"/>
    </row>
    <row r="442" hidden="1">
      <c r="A442" s="22" t="n"/>
      <c r="B442" t="inlineStr">
        <is>
          <t>Price_BOM_L_Baseplates_436</t>
        </is>
      </c>
      <c r="C442" t="inlineStr">
        <is>
          <t>:60123-LF:</t>
        </is>
      </c>
      <c r="D442" s="4" t="inlineStr">
        <is>
          <t>:6P:6M:6N:</t>
        </is>
      </c>
      <c r="E442" s="2" t="inlineStr">
        <is>
          <t>BaseplateSteel</t>
        </is>
      </c>
      <c r="F442" s="2" t="inlineStr">
        <is>
          <t>Steel</t>
        </is>
      </c>
      <c r="G442" t="inlineStr">
        <is>
          <t>:284T:286T:</t>
        </is>
      </c>
      <c r="H442" t="inlineStr">
        <is>
          <t>Extended Drip Pan</t>
        </is>
      </c>
      <c r="I442" t="n">
        <v>0</v>
      </c>
      <c r="J442" s="80" t="inlineStr">
        <is>
          <t>Falk_T10_Grid</t>
        </is>
      </c>
      <c r="K442" s="2" t="inlineStr">
        <is>
          <t>RTF</t>
        </is>
      </c>
      <c r="M442" t="inlineStr">
        <is>
          <t>A101302</t>
        </is>
      </c>
      <c r="N442" t="n">
        <v>310</v>
      </c>
      <c r="O442" t="n">
        <v>654</v>
      </c>
      <c r="P442" t="inlineStr">
        <is>
          <t>LT084</t>
        </is>
      </c>
      <c r="Q442" t="n">
        <v>56</v>
      </c>
      <c r="R442" s="4" t="n"/>
      <c r="S442" s="14" t="n"/>
    </row>
    <row r="443" hidden="1">
      <c r="A443" s="22" t="n"/>
      <c r="B443" t="inlineStr">
        <is>
          <t>Price_BOM_L_Baseplates_437</t>
        </is>
      </c>
      <c r="C443" t="inlineStr">
        <is>
          <t>:60123-LF:</t>
        </is>
      </c>
      <c r="D443" s="4" t="inlineStr">
        <is>
          <t>:6P:6M:6N:</t>
        </is>
      </c>
      <c r="E443" s="2" t="inlineStr">
        <is>
          <t>BaseplateSteel</t>
        </is>
      </c>
      <c r="F443" s="2" t="inlineStr">
        <is>
          <t>Steel</t>
        </is>
      </c>
      <c r="G443" t="inlineStr">
        <is>
          <t>:284T:286T:</t>
        </is>
      </c>
      <c r="H443" t="inlineStr">
        <is>
          <t>Extended Drip Pan</t>
        </is>
      </c>
      <c r="J443" s="80" t="inlineStr">
        <is>
          <t>Woods_Spacer</t>
        </is>
      </c>
      <c r="K443" s="2" t="inlineStr">
        <is>
          <t>RTF</t>
        </is>
      </c>
      <c r="M443" t="inlineStr">
        <is>
          <t>A101304</t>
        </is>
      </c>
      <c r="N443" t="n">
        <v>310</v>
      </c>
      <c r="O443" t="n">
        <v>656</v>
      </c>
      <c r="P443" t="inlineStr">
        <is>
          <t>LT084</t>
        </is>
      </c>
      <c r="Q443" t="n">
        <v>56</v>
      </c>
      <c r="R443" s="4" t="n"/>
      <c r="S443" s="14" t="n"/>
    </row>
    <row r="444" hidden="1">
      <c r="A444" s="22" t="n"/>
      <c r="B444" t="inlineStr">
        <is>
          <t>Price_BOM_L_Baseplates_438</t>
        </is>
      </c>
      <c r="C444" t="inlineStr">
        <is>
          <t>:60123-LF:</t>
        </is>
      </c>
      <c r="D444" s="4" t="inlineStr">
        <is>
          <t>:6P:6M:6N:</t>
        </is>
      </c>
      <c r="E444" s="2" t="inlineStr">
        <is>
          <t>BaseplateSteel</t>
        </is>
      </c>
      <c r="F444" s="2" t="inlineStr">
        <is>
          <t>Steel</t>
        </is>
      </c>
      <c r="G444" t="inlineStr">
        <is>
          <t>:284T:286T:</t>
        </is>
      </c>
      <c r="H444" t="inlineStr">
        <is>
          <t>Extended Drip Pan</t>
        </is>
      </c>
      <c r="J444" s="80" t="inlineStr">
        <is>
          <t>Falk_Spacer</t>
        </is>
      </c>
      <c r="K444" s="2" t="inlineStr">
        <is>
          <t>RTF</t>
        </is>
      </c>
      <c r="M444" t="inlineStr">
        <is>
          <t>A101305</t>
        </is>
      </c>
      <c r="N444" t="n">
        <v>310</v>
      </c>
      <c r="O444" t="n">
        <v>657</v>
      </c>
      <c r="P444" t="inlineStr">
        <is>
          <t>LT084</t>
        </is>
      </c>
      <c r="Q444" t="n">
        <v>56</v>
      </c>
      <c r="R444" s="4" t="n"/>
      <c r="S444" s="14" t="n"/>
    </row>
    <row r="445" hidden="1">
      <c r="A445" s="22" t="n"/>
      <c r="B445" t="inlineStr">
        <is>
          <t>Price_BOM_L_Baseplates_439</t>
        </is>
      </c>
      <c r="C445" t="inlineStr">
        <is>
          <t>:60123-LF:</t>
        </is>
      </c>
      <c r="D445" s="4" t="inlineStr">
        <is>
          <t>:6P:6M:6N:</t>
        </is>
      </c>
      <c r="E445" s="2" t="inlineStr">
        <is>
          <t>BaseplateSteel</t>
        </is>
      </c>
      <c r="F445" s="2" t="inlineStr">
        <is>
          <t>Steel</t>
        </is>
      </c>
      <c r="G445" t="inlineStr">
        <is>
          <t>:284TS:286TS:</t>
        </is>
      </c>
      <c r="H445" t="inlineStr">
        <is>
          <t>Extended Drip Pan</t>
        </is>
      </c>
      <c r="I445" t="n">
        <v>0</v>
      </c>
      <c r="J445" s="80" t="inlineStr">
        <is>
          <t>Woods_Sureflex</t>
        </is>
      </c>
      <c r="K445" s="2" t="inlineStr">
        <is>
          <t>RTF</t>
        </is>
      </c>
      <c r="M445" t="inlineStr">
        <is>
          <t>A101307</t>
        </is>
      </c>
      <c r="N445" t="n">
        <v>310</v>
      </c>
      <c r="O445" t="n">
        <v>659</v>
      </c>
      <c r="P445" t="inlineStr">
        <is>
          <t>LT084</t>
        </is>
      </c>
      <c r="Q445" t="n">
        <v>56</v>
      </c>
      <c r="R445" s="4" t="n"/>
      <c r="S445" s="14" t="n"/>
    </row>
    <row r="446" hidden="1">
      <c r="A446" s="22" t="n"/>
      <c r="B446" t="inlineStr">
        <is>
          <t>Price_BOM_L_Baseplates_440</t>
        </is>
      </c>
      <c r="C446" t="inlineStr">
        <is>
          <t>:60123-LF:</t>
        </is>
      </c>
      <c r="D446" s="4" t="inlineStr">
        <is>
          <t>:6P:6M:6N:</t>
        </is>
      </c>
      <c r="E446" s="2" t="inlineStr">
        <is>
          <t>BaseplateSteel</t>
        </is>
      </c>
      <c r="F446" s="2" t="inlineStr">
        <is>
          <t>Steel</t>
        </is>
      </c>
      <c r="G446" t="inlineStr">
        <is>
          <t>:284TS:286TS:</t>
        </is>
      </c>
      <c r="H446" t="inlineStr">
        <is>
          <t>Extended Drip Pan</t>
        </is>
      </c>
      <c r="I446" t="n">
        <v>0</v>
      </c>
      <c r="J446" s="80" t="inlineStr">
        <is>
          <t>Falk_T10_Grid</t>
        </is>
      </c>
      <c r="K446" s="2" t="inlineStr">
        <is>
          <t>RTF</t>
        </is>
      </c>
      <c r="M446" t="inlineStr">
        <is>
          <t>A101308</t>
        </is>
      </c>
      <c r="N446" t="n">
        <v>310</v>
      </c>
      <c r="O446" t="n">
        <v>660</v>
      </c>
      <c r="P446" t="inlineStr">
        <is>
          <t>LT084</t>
        </is>
      </c>
      <c r="Q446" t="n">
        <v>56</v>
      </c>
      <c r="R446" s="4" t="n"/>
      <c r="S446" s="14" t="n"/>
    </row>
    <row r="447" hidden="1">
      <c r="A447" s="22" t="n"/>
      <c r="B447" t="inlineStr">
        <is>
          <t>Price_BOM_L_Baseplates_441</t>
        </is>
      </c>
      <c r="C447" t="inlineStr">
        <is>
          <t>:60123-LF:</t>
        </is>
      </c>
      <c r="D447" s="4" t="inlineStr">
        <is>
          <t>:6P:6M:6N:</t>
        </is>
      </c>
      <c r="E447" s="2" t="inlineStr">
        <is>
          <t>BaseplateSteel</t>
        </is>
      </c>
      <c r="F447" s="2" t="inlineStr">
        <is>
          <t>Steel</t>
        </is>
      </c>
      <c r="G447" t="inlineStr">
        <is>
          <t>:284TS:286TS:</t>
        </is>
      </c>
      <c r="H447" t="inlineStr">
        <is>
          <t>Extended Drip Pan</t>
        </is>
      </c>
      <c r="J447" s="80" t="inlineStr">
        <is>
          <t>Woods_Spacer</t>
        </is>
      </c>
      <c r="K447" s="2" t="inlineStr">
        <is>
          <t>RTF</t>
        </is>
      </c>
      <c r="M447" t="inlineStr">
        <is>
          <t>A101310</t>
        </is>
      </c>
      <c r="N447" t="n">
        <v>310</v>
      </c>
      <c r="O447" t="n">
        <v>662</v>
      </c>
      <c r="P447" t="inlineStr">
        <is>
          <t>LT084</t>
        </is>
      </c>
      <c r="Q447" t="n">
        <v>56</v>
      </c>
      <c r="R447" s="4" t="n"/>
      <c r="S447" s="14" t="n"/>
    </row>
    <row r="448" hidden="1">
      <c r="A448" s="22" t="n"/>
      <c r="B448" t="inlineStr">
        <is>
          <t>Price_BOM_L_Baseplates_442</t>
        </is>
      </c>
      <c r="C448" t="inlineStr">
        <is>
          <t>:60123-LF:</t>
        </is>
      </c>
      <c r="D448" s="4" t="inlineStr">
        <is>
          <t>:6P:6M:6N:</t>
        </is>
      </c>
      <c r="E448" s="2" t="inlineStr">
        <is>
          <t>BaseplateSteel</t>
        </is>
      </c>
      <c r="F448" s="2" t="inlineStr">
        <is>
          <t>Steel</t>
        </is>
      </c>
      <c r="G448" t="inlineStr">
        <is>
          <t>:284TS:286TS:</t>
        </is>
      </c>
      <c r="H448" t="inlineStr">
        <is>
          <t>Extended Drip Pan</t>
        </is>
      </c>
      <c r="J448" s="80" t="inlineStr">
        <is>
          <t>Falk_Spacer</t>
        </is>
      </c>
      <c r="K448" s="2" t="inlineStr">
        <is>
          <t>RTF</t>
        </is>
      </c>
      <c r="M448" t="inlineStr">
        <is>
          <t>A101311</t>
        </is>
      </c>
      <c r="N448" t="n">
        <v>310</v>
      </c>
      <c r="O448" t="n">
        <v>663</v>
      </c>
      <c r="P448" t="inlineStr">
        <is>
          <t>LT084</t>
        </is>
      </c>
      <c r="Q448" t="n">
        <v>56</v>
      </c>
      <c r="R448" s="4" t="n"/>
      <c r="S448" s="14" t="n"/>
    </row>
    <row r="449" hidden="1">
      <c r="A449" s="22" t="n"/>
      <c r="B449" t="inlineStr">
        <is>
          <t>Price_BOM_L_Baseplates_443</t>
        </is>
      </c>
      <c r="C449" t="inlineStr">
        <is>
          <t>:60123-LF:</t>
        </is>
      </c>
      <c r="D449" s="4" t="inlineStr">
        <is>
          <t>:6P:6M:6N:</t>
        </is>
      </c>
      <c r="E449" s="2" t="inlineStr">
        <is>
          <t>BaseplateSteel</t>
        </is>
      </c>
      <c r="F449" s="2" t="inlineStr">
        <is>
          <t>Steel</t>
        </is>
      </c>
      <c r="G449" t="inlineStr">
        <is>
          <t>:324T:326T:</t>
        </is>
      </c>
      <c r="H449" t="inlineStr">
        <is>
          <t>Extended Drip Pan</t>
        </is>
      </c>
      <c r="I449" t="n">
        <v>0</v>
      </c>
      <c r="J449" s="80" t="inlineStr">
        <is>
          <t>Woods_Sureflex</t>
        </is>
      </c>
      <c r="K449" s="2" t="inlineStr">
        <is>
          <t>RTF</t>
        </is>
      </c>
      <c r="M449" t="inlineStr">
        <is>
          <t>A101313</t>
        </is>
      </c>
      <c r="N449" t="n">
        <v>330</v>
      </c>
      <c r="O449" t="n">
        <v>665</v>
      </c>
      <c r="P449" t="inlineStr">
        <is>
          <t>LT084</t>
        </is>
      </c>
      <c r="Q449" t="n">
        <v>56</v>
      </c>
      <c r="R449" s="4" t="n"/>
      <c r="S449" s="14" t="n"/>
    </row>
    <row r="450" hidden="1">
      <c r="A450" s="22" t="n"/>
      <c r="B450" t="inlineStr">
        <is>
          <t>Price_BOM_L_Baseplates_444</t>
        </is>
      </c>
      <c r="C450" t="inlineStr">
        <is>
          <t>:60123-LF:</t>
        </is>
      </c>
      <c r="D450" s="4" t="inlineStr">
        <is>
          <t>:6P:6M:6N:</t>
        </is>
      </c>
      <c r="E450" s="2" t="inlineStr">
        <is>
          <t>BaseplateSteel</t>
        </is>
      </c>
      <c r="F450" s="2" t="inlineStr">
        <is>
          <t>Steel</t>
        </is>
      </c>
      <c r="G450" t="inlineStr">
        <is>
          <t>:324T:326T:</t>
        </is>
      </c>
      <c r="H450" t="inlineStr">
        <is>
          <t>Extended Drip Pan</t>
        </is>
      </c>
      <c r="I450" t="n">
        <v>0</v>
      </c>
      <c r="J450" s="80" t="inlineStr">
        <is>
          <t>Falk_T10_Grid</t>
        </is>
      </c>
      <c r="K450" s="2" t="inlineStr">
        <is>
          <t>RTF</t>
        </is>
      </c>
      <c r="M450" t="inlineStr">
        <is>
          <t>A101314</t>
        </is>
      </c>
      <c r="N450" t="n">
        <v>330</v>
      </c>
      <c r="O450" t="n">
        <v>666</v>
      </c>
      <c r="P450" t="inlineStr">
        <is>
          <t>LT084</t>
        </is>
      </c>
      <c r="Q450" t="n">
        <v>56</v>
      </c>
      <c r="R450" s="4" t="n"/>
      <c r="S450" s="14" t="n"/>
    </row>
    <row r="451" hidden="1">
      <c r="A451" s="22" t="n"/>
      <c r="B451" t="inlineStr">
        <is>
          <t>Price_BOM_L_Baseplates_445</t>
        </is>
      </c>
      <c r="C451" t="inlineStr">
        <is>
          <t>:60123-LF:</t>
        </is>
      </c>
      <c r="D451" s="4" t="inlineStr">
        <is>
          <t>:6P:6M:6N:</t>
        </is>
      </c>
      <c r="E451" s="2" t="inlineStr">
        <is>
          <t>BaseplateSteel</t>
        </is>
      </c>
      <c r="F451" s="2" t="inlineStr">
        <is>
          <t>Steel</t>
        </is>
      </c>
      <c r="G451" t="inlineStr">
        <is>
          <t>:324T:326T:</t>
        </is>
      </c>
      <c r="H451" t="inlineStr">
        <is>
          <t>Extended Drip Pan</t>
        </is>
      </c>
      <c r="J451" s="80" t="inlineStr">
        <is>
          <t>Woods_Spacer</t>
        </is>
      </c>
      <c r="K451" s="2" t="inlineStr">
        <is>
          <t>RTF</t>
        </is>
      </c>
      <c r="M451" t="inlineStr">
        <is>
          <t>A101316</t>
        </is>
      </c>
      <c r="N451" t="n">
        <v>330</v>
      </c>
      <c r="O451" t="n">
        <v>668</v>
      </c>
      <c r="P451" t="inlineStr">
        <is>
          <t>LT084</t>
        </is>
      </c>
      <c r="Q451" t="n">
        <v>56</v>
      </c>
      <c r="R451" s="4" t="n"/>
      <c r="S451" s="14" t="n"/>
    </row>
    <row r="452" hidden="1">
      <c r="A452" s="22" t="n"/>
      <c r="B452" t="inlineStr">
        <is>
          <t>Price_BOM_L_Baseplates_446</t>
        </is>
      </c>
      <c r="C452" t="inlineStr">
        <is>
          <t>:60123-LF:</t>
        </is>
      </c>
      <c r="D452" s="4" t="inlineStr">
        <is>
          <t>:6P:6M:6N:</t>
        </is>
      </c>
      <c r="E452" s="2" t="inlineStr">
        <is>
          <t>BaseplateSteel</t>
        </is>
      </c>
      <c r="F452" s="2" t="inlineStr">
        <is>
          <t>Steel</t>
        </is>
      </c>
      <c r="G452" t="inlineStr">
        <is>
          <t>:324T:326T:</t>
        </is>
      </c>
      <c r="H452" t="inlineStr">
        <is>
          <t>Extended Drip Pan</t>
        </is>
      </c>
      <c r="J452" s="80" t="inlineStr">
        <is>
          <t>Falk_Spacer</t>
        </is>
      </c>
      <c r="K452" s="2" t="inlineStr">
        <is>
          <t>RTF</t>
        </is>
      </c>
      <c r="M452" t="inlineStr">
        <is>
          <t>A101317</t>
        </is>
      </c>
      <c r="N452" t="n">
        <v>330</v>
      </c>
      <c r="O452" t="n">
        <v>669</v>
      </c>
      <c r="P452" t="inlineStr">
        <is>
          <t>LT084</t>
        </is>
      </c>
      <c r="Q452" t="n">
        <v>56</v>
      </c>
      <c r="R452" s="4" t="n"/>
      <c r="S452" s="14" t="n"/>
    </row>
    <row r="453" hidden="1">
      <c r="A453" s="22" t="n"/>
      <c r="B453" t="inlineStr">
        <is>
          <t>Price_BOM_L_Baseplates_447</t>
        </is>
      </c>
      <c r="C453" t="inlineStr">
        <is>
          <t>:60123-LF:</t>
        </is>
      </c>
      <c r="D453" s="4" t="inlineStr">
        <is>
          <t>:6P:6M:6N:</t>
        </is>
      </c>
      <c r="E453" s="2" t="inlineStr">
        <is>
          <t>BaseplateSteel</t>
        </is>
      </c>
      <c r="F453" s="2" t="inlineStr">
        <is>
          <t>Steel</t>
        </is>
      </c>
      <c r="G453" t="inlineStr">
        <is>
          <t>:324TS:326TS:</t>
        </is>
      </c>
      <c r="H453" t="inlineStr">
        <is>
          <t>Extended Drip Pan</t>
        </is>
      </c>
      <c r="I453" t="n">
        <v>0</v>
      </c>
      <c r="J453" s="80" t="inlineStr">
        <is>
          <t>Woods_Sureflex</t>
        </is>
      </c>
      <c r="K453" s="2" t="inlineStr">
        <is>
          <t>RTF</t>
        </is>
      </c>
      <c r="M453" t="inlineStr">
        <is>
          <t>A101319</t>
        </is>
      </c>
      <c r="N453" t="n">
        <v>330</v>
      </c>
      <c r="O453" t="n">
        <v>671</v>
      </c>
      <c r="P453" t="inlineStr">
        <is>
          <t>LT084</t>
        </is>
      </c>
      <c r="Q453" t="n">
        <v>56</v>
      </c>
      <c r="R453" s="4" t="n"/>
      <c r="S453" s="14" t="n"/>
    </row>
    <row r="454" hidden="1">
      <c r="A454" s="22" t="n"/>
      <c r="B454" t="inlineStr">
        <is>
          <t>Price_BOM_L_Baseplates_448</t>
        </is>
      </c>
      <c r="C454" t="inlineStr">
        <is>
          <t>:60123-LF:</t>
        </is>
      </c>
      <c r="D454" s="4" t="inlineStr">
        <is>
          <t>:6P:6M:6N:</t>
        </is>
      </c>
      <c r="E454" s="2" t="inlineStr">
        <is>
          <t>BaseplateSteel</t>
        </is>
      </c>
      <c r="F454" s="2" t="inlineStr">
        <is>
          <t>Steel</t>
        </is>
      </c>
      <c r="G454" t="inlineStr">
        <is>
          <t>:324TS:326TS:</t>
        </is>
      </c>
      <c r="H454" t="inlineStr">
        <is>
          <t>Extended Drip Pan</t>
        </is>
      </c>
      <c r="I454" t="n">
        <v>0</v>
      </c>
      <c r="J454" s="80" t="inlineStr">
        <is>
          <t>Falk_T10_Grid</t>
        </is>
      </c>
      <c r="K454" s="2" t="inlineStr">
        <is>
          <t>RTF</t>
        </is>
      </c>
      <c r="M454" t="inlineStr">
        <is>
          <t>A101320</t>
        </is>
      </c>
      <c r="N454" t="n">
        <v>330</v>
      </c>
      <c r="O454" t="n">
        <v>672</v>
      </c>
      <c r="P454" t="inlineStr">
        <is>
          <t>LT084</t>
        </is>
      </c>
      <c r="Q454" t="n">
        <v>56</v>
      </c>
      <c r="R454" s="4" t="n"/>
      <c r="S454" s="14" t="n"/>
    </row>
    <row r="455" hidden="1">
      <c r="A455" s="22" t="n"/>
      <c r="B455" t="inlineStr">
        <is>
          <t>Price_BOM_L_Baseplates_449</t>
        </is>
      </c>
      <c r="C455" t="inlineStr">
        <is>
          <t>:60123-LF:</t>
        </is>
      </c>
      <c r="D455" s="4" t="inlineStr">
        <is>
          <t>:6P:6M:6N:</t>
        </is>
      </c>
      <c r="E455" s="2" t="inlineStr">
        <is>
          <t>BaseplateSteel</t>
        </is>
      </c>
      <c r="F455" s="2" t="inlineStr">
        <is>
          <t>Steel</t>
        </is>
      </c>
      <c r="G455" t="inlineStr">
        <is>
          <t>:324TS:326TS:</t>
        </is>
      </c>
      <c r="H455" t="inlineStr">
        <is>
          <t>Extended Drip Pan</t>
        </is>
      </c>
      <c r="J455" s="80" t="inlineStr">
        <is>
          <t>Woods_Spacer</t>
        </is>
      </c>
      <c r="K455" s="2" t="inlineStr">
        <is>
          <t>RTF</t>
        </is>
      </c>
      <c r="M455" t="inlineStr">
        <is>
          <t>A101322</t>
        </is>
      </c>
      <c r="N455" t="n">
        <v>330</v>
      </c>
      <c r="O455" t="n">
        <v>674</v>
      </c>
      <c r="P455" t="inlineStr">
        <is>
          <t>LT084</t>
        </is>
      </c>
      <c r="Q455" t="n">
        <v>56</v>
      </c>
      <c r="R455" s="4" t="n"/>
      <c r="S455" s="14" t="n"/>
    </row>
    <row r="456" hidden="1">
      <c r="A456" s="22" t="n"/>
      <c r="B456" t="inlineStr">
        <is>
          <t>Price_BOM_L_Baseplates_450</t>
        </is>
      </c>
      <c r="C456" t="inlineStr">
        <is>
          <t>:60123-LF:</t>
        </is>
      </c>
      <c r="D456" s="4" t="inlineStr">
        <is>
          <t>:6P:6M:6N:</t>
        </is>
      </c>
      <c r="E456" s="2" t="inlineStr">
        <is>
          <t>BaseplateSteel</t>
        </is>
      </c>
      <c r="F456" s="2" t="inlineStr">
        <is>
          <t>Steel</t>
        </is>
      </c>
      <c r="G456" t="inlineStr">
        <is>
          <t>:324TS:326TS:</t>
        </is>
      </c>
      <c r="H456" t="inlineStr">
        <is>
          <t>Extended Drip Pan</t>
        </is>
      </c>
      <c r="J456" s="80" t="inlineStr">
        <is>
          <t>Falk_Spacer</t>
        </is>
      </c>
      <c r="K456" s="2" t="inlineStr">
        <is>
          <t>RTF</t>
        </is>
      </c>
      <c r="M456" t="inlineStr">
        <is>
          <t>A101323</t>
        </is>
      </c>
      <c r="N456" t="n">
        <v>330</v>
      </c>
      <c r="O456" t="n">
        <v>675</v>
      </c>
      <c r="P456" t="inlineStr">
        <is>
          <t>LT084</t>
        </is>
      </c>
      <c r="Q456" t="n">
        <v>56</v>
      </c>
      <c r="R456" s="4" t="n"/>
      <c r="S456" s="14" t="n"/>
    </row>
    <row r="457" hidden="1">
      <c r="A457" s="22" t="n"/>
      <c r="B457" t="inlineStr">
        <is>
          <t>Price_BOM_L_Baseplates_451</t>
        </is>
      </c>
      <c r="C457" t="inlineStr">
        <is>
          <t>:60123-LF:</t>
        </is>
      </c>
      <c r="D457" s="4" t="inlineStr">
        <is>
          <t>:6P:6M:6N:</t>
        </is>
      </c>
      <c r="E457" s="2" t="inlineStr">
        <is>
          <t>BaseplateSteel</t>
        </is>
      </c>
      <c r="F457" s="2" t="inlineStr">
        <is>
          <t>Steel</t>
        </is>
      </c>
      <c r="G457" t="inlineStr">
        <is>
          <t>:364T:365T:</t>
        </is>
      </c>
      <c r="H457" t="inlineStr">
        <is>
          <t>Extended Drip Pan</t>
        </is>
      </c>
      <c r="I457" t="n">
        <v>0</v>
      </c>
      <c r="J457" s="80" t="inlineStr">
        <is>
          <t>Woods_Sureflex</t>
        </is>
      </c>
      <c r="K457" s="2" t="inlineStr">
        <is>
          <t>RTF</t>
        </is>
      </c>
      <c r="M457" t="inlineStr">
        <is>
          <t>A101325</t>
        </is>
      </c>
      <c r="N457" t="n">
        <v>350</v>
      </c>
      <c r="O457" t="n">
        <v>677</v>
      </c>
      <c r="P457" t="inlineStr">
        <is>
          <t>LT084</t>
        </is>
      </c>
      <c r="Q457" t="n">
        <v>56</v>
      </c>
      <c r="R457" s="4" t="n"/>
      <c r="S457" s="14" t="n"/>
    </row>
    <row r="458" hidden="1">
      <c r="A458" s="22" t="n"/>
      <c r="B458" t="inlineStr">
        <is>
          <t>Price_BOM_L_Baseplates_452</t>
        </is>
      </c>
      <c r="C458" t="inlineStr">
        <is>
          <t>:60123-LF:</t>
        </is>
      </c>
      <c r="D458" s="4" t="inlineStr">
        <is>
          <t>:6P:6M:6N:</t>
        </is>
      </c>
      <c r="E458" s="2" t="inlineStr">
        <is>
          <t>BaseplateSteel</t>
        </is>
      </c>
      <c r="F458" s="2" t="inlineStr">
        <is>
          <t>Steel</t>
        </is>
      </c>
      <c r="G458" t="inlineStr">
        <is>
          <t>:364T:365T:</t>
        </is>
      </c>
      <c r="H458" t="inlineStr">
        <is>
          <t>Extended Drip Pan</t>
        </is>
      </c>
      <c r="I458" t="n">
        <v>0</v>
      </c>
      <c r="J458" s="80" t="inlineStr">
        <is>
          <t>Falk_T10_Grid</t>
        </is>
      </c>
      <c r="K458" s="2" t="inlineStr">
        <is>
          <t>RTF</t>
        </is>
      </c>
      <c r="M458" t="inlineStr">
        <is>
          <t>A101326</t>
        </is>
      </c>
      <c r="N458" t="n">
        <v>350</v>
      </c>
      <c r="O458" t="n">
        <v>678</v>
      </c>
      <c r="P458" t="inlineStr">
        <is>
          <t>LT084</t>
        </is>
      </c>
      <c r="Q458" t="n">
        <v>56</v>
      </c>
      <c r="R458" s="4" t="n"/>
      <c r="S458" s="14" t="n"/>
    </row>
    <row r="459" hidden="1">
      <c r="A459" s="22" t="n"/>
      <c r="B459" t="inlineStr">
        <is>
          <t>Price_BOM_L_Baseplates_453</t>
        </is>
      </c>
      <c r="C459" t="inlineStr">
        <is>
          <t>:60123-LF:</t>
        </is>
      </c>
      <c r="D459" s="4" t="inlineStr">
        <is>
          <t>:6P:6M:6N:</t>
        </is>
      </c>
      <c r="E459" s="2" t="inlineStr">
        <is>
          <t>BaseplateSteel</t>
        </is>
      </c>
      <c r="F459" s="2" t="inlineStr">
        <is>
          <t>Steel</t>
        </is>
      </c>
      <c r="G459" t="inlineStr">
        <is>
          <t>:364T:365T:</t>
        </is>
      </c>
      <c r="H459" t="inlineStr">
        <is>
          <t>Extended Drip Pan</t>
        </is>
      </c>
      <c r="J459" s="80" t="inlineStr">
        <is>
          <t>Woods_Spacer</t>
        </is>
      </c>
      <c r="K459" s="2" t="inlineStr">
        <is>
          <t>RTF</t>
        </is>
      </c>
      <c r="M459" t="inlineStr">
        <is>
          <t>A101328</t>
        </is>
      </c>
      <c r="N459" t="n">
        <v>350</v>
      </c>
      <c r="O459" t="n">
        <v>680</v>
      </c>
      <c r="P459" t="inlineStr">
        <is>
          <t>LT084</t>
        </is>
      </c>
      <c r="Q459" t="n">
        <v>56</v>
      </c>
      <c r="R459" s="4" t="n"/>
      <c r="S459" s="14" t="n"/>
    </row>
    <row r="460" hidden="1">
      <c r="A460" s="22" t="n"/>
      <c r="B460" t="inlineStr">
        <is>
          <t>Price_BOM_L_Baseplates_454</t>
        </is>
      </c>
      <c r="C460" t="inlineStr">
        <is>
          <t>:60123-LF:</t>
        </is>
      </c>
      <c r="D460" s="4" t="inlineStr">
        <is>
          <t>:6P:6M:6N:</t>
        </is>
      </c>
      <c r="E460" s="2" t="inlineStr">
        <is>
          <t>BaseplateSteel</t>
        </is>
      </c>
      <c r="F460" s="2" t="inlineStr">
        <is>
          <t>Steel</t>
        </is>
      </c>
      <c r="G460" t="inlineStr">
        <is>
          <t>:364T:365T:</t>
        </is>
      </c>
      <c r="H460" t="inlineStr">
        <is>
          <t>Extended Drip Pan</t>
        </is>
      </c>
      <c r="J460" s="80" t="inlineStr">
        <is>
          <t>Falk_Spacer</t>
        </is>
      </c>
      <c r="K460" s="2" t="inlineStr">
        <is>
          <t>RTF</t>
        </is>
      </c>
      <c r="M460" t="inlineStr">
        <is>
          <t>A101329</t>
        </is>
      </c>
      <c r="N460" t="n">
        <v>350</v>
      </c>
      <c r="O460" t="n">
        <v>681</v>
      </c>
      <c r="P460" t="inlineStr">
        <is>
          <t>LT084</t>
        </is>
      </c>
      <c r="Q460" t="n">
        <v>56</v>
      </c>
      <c r="R460" s="4" t="n"/>
      <c r="S460" s="14" t="n"/>
    </row>
    <row r="461" hidden="1">
      <c r="A461" s="22" t="n"/>
      <c r="B461" t="inlineStr">
        <is>
          <t>Price_BOM_L_Baseplates_455</t>
        </is>
      </c>
      <c r="C461" t="inlineStr">
        <is>
          <t>:60123-LF:</t>
        </is>
      </c>
      <c r="D461" s="4" t="inlineStr">
        <is>
          <t>:6P:6M:6N:</t>
        </is>
      </c>
      <c r="E461" s="2" t="inlineStr">
        <is>
          <t>BaseplateSteel</t>
        </is>
      </c>
      <c r="F461" s="2" t="inlineStr">
        <is>
          <t>Steel</t>
        </is>
      </c>
      <c r="G461" t="inlineStr">
        <is>
          <t>:364TS:365TS:</t>
        </is>
      </c>
      <c r="H461" t="inlineStr">
        <is>
          <t>Extended Drip Pan</t>
        </is>
      </c>
      <c r="I461" t="n">
        <v>0</v>
      </c>
      <c r="J461" s="80" t="inlineStr">
        <is>
          <t>Woods_Sureflex</t>
        </is>
      </c>
      <c r="K461" s="2" t="inlineStr">
        <is>
          <t>RTF</t>
        </is>
      </c>
      <c r="M461" t="inlineStr">
        <is>
          <t>A101331</t>
        </is>
      </c>
      <c r="N461" t="n">
        <v>350</v>
      </c>
      <c r="O461" t="n">
        <v>683</v>
      </c>
      <c r="P461" t="inlineStr">
        <is>
          <t>LT084</t>
        </is>
      </c>
      <c r="Q461" t="n">
        <v>56</v>
      </c>
      <c r="R461" s="4" t="n"/>
      <c r="S461" s="14" t="n"/>
    </row>
    <row r="462" hidden="1">
      <c r="A462" s="22" t="n"/>
      <c r="B462" t="inlineStr">
        <is>
          <t>Price_BOM_L_Baseplates_456</t>
        </is>
      </c>
      <c r="C462" t="inlineStr">
        <is>
          <t>:60123-LF:</t>
        </is>
      </c>
      <c r="D462" s="4" t="inlineStr">
        <is>
          <t>:6P:6M:6N:</t>
        </is>
      </c>
      <c r="E462" s="2" t="inlineStr">
        <is>
          <t>BaseplateSteel</t>
        </is>
      </c>
      <c r="F462" s="2" t="inlineStr">
        <is>
          <t>Steel</t>
        </is>
      </c>
      <c r="G462" t="inlineStr">
        <is>
          <t>:364TS:365TS:</t>
        </is>
      </c>
      <c r="H462" t="inlineStr">
        <is>
          <t>Extended Drip Pan</t>
        </is>
      </c>
      <c r="I462" t="n">
        <v>0</v>
      </c>
      <c r="J462" s="80" t="inlineStr">
        <is>
          <t>Falk_T10_Grid</t>
        </is>
      </c>
      <c r="K462" s="2" t="inlineStr">
        <is>
          <t>RTF</t>
        </is>
      </c>
      <c r="M462" t="inlineStr">
        <is>
          <t>A101332</t>
        </is>
      </c>
      <c r="N462" t="n">
        <v>350</v>
      </c>
      <c r="O462" t="n">
        <v>684</v>
      </c>
      <c r="P462" t="inlineStr">
        <is>
          <t>LT084</t>
        </is>
      </c>
      <c r="Q462" t="n">
        <v>56</v>
      </c>
      <c r="R462" s="4" t="n"/>
      <c r="S462" s="14" t="n"/>
    </row>
    <row r="463" hidden="1">
      <c r="A463" s="22" t="n"/>
      <c r="B463" t="inlineStr">
        <is>
          <t>Price_BOM_L_Baseplates_457</t>
        </is>
      </c>
      <c r="C463" t="inlineStr">
        <is>
          <t>:60123-LF:</t>
        </is>
      </c>
      <c r="D463" s="4" t="inlineStr">
        <is>
          <t>:6P:6M:6N:</t>
        </is>
      </c>
      <c r="E463" s="2" t="inlineStr">
        <is>
          <t>BaseplateSteel</t>
        </is>
      </c>
      <c r="F463" s="2" t="inlineStr">
        <is>
          <t>Steel</t>
        </is>
      </c>
      <c r="G463" t="inlineStr">
        <is>
          <t>:364TS:365TS:</t>
        </is>
      </c>
      <c r="H463" t="inlineStr">
        <is>
          <t>Extended Drip Pan</t>
        </is>
      </c>
      <c r="J463" s="80" t="inlineStr">
        <is>
          <t>Woods_Spacer</t>
        </is>
      </c>
      <c r="K463" s="2" t="inlineStr">
        <is>
          <t>RTF</t>
        </is>
      </c>
      <c r="M463" t="inlineStr">
        <is>
          <t>A101334</t>
        </is>
      </c>
      <c r="N463" t="n">
        <v>350</v>
      </c>
      <c r="O463" t="n">
        <v>686</v>
      </c>
      <c r="P463" t="inlineStr">
        <is>
          <t>LT084</t>
        </is>
      </c>
      <c r="Q463" t="n">
        <v>56</v>
      </c>
      <c r="R463" s="4" t="n"/>
      <c r="S463" s="14" t="n"/>
    </row>
    <row r="464" hidden="1">
      <c r="A464" s="22" t="n"/>
      <c r="B464" t="inlineStr">
        <is>
          <t>Price_BOM_L_Baseplates_458</t>
        </is>
      </c>
      <c r="C464" t="inlineStr">
        <is>
          <t>:60123-LF:</t>
        </is>
      </c>
      <c r="D464" s="4" t="inlineStr">
        <is>
          <t>:6P:6M:6N:</t>
        </is>
      </c>
      <c r="E464" s="2" t="inlineStr">
        <is>
          <t>BaseplateSteel</t>
        </is>
      </c>
      <c r="F464" s="2" t="inlineStr">
        <is>
          <t>Steel</t>
        </is>
      </c>
      <c r="G464" t="inlineStr">
        <is>
          <t>:364TS:365TS:</t>
        </is>
      </c>
      <c r="H464" t="inlineStr">
        <is>
          <t>Extended Drip Pan</t>
        </is>
      </c>
      <c r="J464" s="80" t="inlineStr">
        <is>
          <t>Falk_Spacer</t>
        </is>
      </c>
      <c r="K464" s="2" t="inlineStr">
        <is>
          <t>RTF</t>
        </is>
      </c>
      <c r="M464" t="inlineStr">
        <is>
          <t>A101335</t>
        </is>
      </c>
      <c r="N464" t="n">
        <v>350</v>
      </c>
      <c r="O464" t="n">
        <v>687</v>
      </c>
      <c r="P464" t="inlineStr">
        <is>
          <t>LT084</t>
        </is>
      </c>
      <c r="Q464" t="n">
        <v>56</v>
      </c>
      <c r="R464" s="4" t="n"/>
      <c r="S464" s="14" t="n"/>
    </row>
    <row r="465" hidden="1">
      <c r="A465" s="22" t="n"/>
      <c r="B465" t="inlineStr">
        <is>
          <t>Price_BOM_L_Baseplates_459</t>
        </is>
      </c>
      <c r="C465" t="inlineStr">
        <is>
          <t>:40157-LF:50157-LF:</t>
        </is>
      </c>
      <c r="D465" s="80" t="inlineStr">
        <is>
          <t>:82:8A:8P:</t>
        </is>
      </c>
      <c r="E465" s="2" t="inlineStr">
        <is>
          <t>BaseplateSteel</t>
        </is>
      </c>
      <c r="F465" s="2" t="inlineStr">
        <is>
          <t>Steel</t>
        </is>
      </c>
      <c r="G465" t="inlineStr">
        <is>
          <t>:213T:215T:</t>
        </is>
      </c>
      <c r="H465" t="inlineStr">
        <is>
          <t>Extended Drip Pan</t>
        </is>
      </c>
      <c r="I465" t="n">
        <v>0</v>
      </c>
      <c r="J465" s="80" t="inlineStr">
        <is>
          <t>Woods_Sureflex</t>
        </is>
      </c>
      <c r="K465" s="2" t="inlineStr">
        <is>
          <t>RTF</t>
        </is>
      </c>
      <c r="M465" t="inlineStr">
        <is>
          <t>A101337</t>
        </is>
      </c>
      <c r="N465" t="n">
        <v>280</v>
      </c>
      <c r="O465" t="n">
        <v>689</v>
      </c>
      <c r="P465" t="inlineStr">
        <is>
          <t>LT084</t>
        </is>
      </c>
      <c r="Q465" t="n">
        <v>56</v>
      </c>
      <c r="R465" s="4" t="n"/>
      <c r="S465" s="14" t="n"/>
    </row>
    <row r="466" hidden="1">
      <c r="A466" s="22" t="n"/>
      <c r="B466" t="inlineStr">
        <is>
          <t>Price_BOM_L_Baseplates_460</t>
        </is>
      </c>
      <c r="C466" t="inlineStr">
        <is>
          <t>:40157-LF:50157-LF:</t>
        </is>
      </c>
      <c r="D466" s="80" t="inlineStr">
        <is>
          <t>:82:8A:8P:</t>
        </is>
      </c>
      <c r="E466" s="2" t="inlineStr">
        <is>
          <t>BaseplateSteel</t>
        </is>
      </c>
      <c r="F466" s="2" t="inlineStr">
        <is>
          <t>Steel</t>
        </is>
      </c>
      <c r="G466" t="inlineStr">
        <is>
          <t>:213T:215T:</t>
        </is>
      </c>
      <c r="H466" t="inlineStr">
        <is>
          <t>Extended Drip Pan</t>
        </is>
      </c>
      <c r="I466" t="n">
        <v>0</v>
      </c>
      <c r="J466" s="80" t="inlineStr">
        <is>
          <t>Falk_T10_Grid</t>
        </is>
      </c>
      <c r="K466" s="2" t="inlineStr">
        <is>
          <t>RTF</t>
        </is>
      </c>
      <c r="M466" t="inlineStr">
        <is>
          <t>A101338</t>
        </is>
      </c>
      <c r="N466" t="n">
        <v>280</v>
      </c>
      <c r="O466" t="n">
        <v>690</v>
      </c>
      <c r="P466" t="inlineStr">
        <is>
          <t>LT084</t>
        </is>
      </c>
      <c r="Q466" t="n">
        <v>56</v>
      </c>
      <c r="R466" s="4" t="n"/>
      <c r="S466" s="14" t="n"/>
    </row>
    <row r="467" hidden="1">
      <c r="A467" s="22" t="n"/>
      <c r="B467" t="inlineStr">
        <is>
          <t>Price_BOM_L_Baseplates_461</t>
        </is>
      </c>
      <c r="C467" t="inlineStr">
        <is>
          <t>:40157-LF:50157-LF:</t>
        </is>
      </c>
      <c r="D467" s="80" t="inlineStr">
        <is>
          <t>:82:8A:8P:</t>
        </is>
      </c>
      <c r="E467" s="2" t="inlineStr">
        <is>
          <t>BaseplateSteel</t>
        </is>
      </c>
      <c r="F467" s="2" t="inlineStr">
        <is>
          <t>Steel</t>
        </is>
      </c>
      <c r="G467" t="inlineStr">
        <is>
          <t>:213T:215T:</t>
        </is>
      </c>
      <c r="H467" t="inlineStr">
        <is>
          <t>Extended Drip Pan</t>
        </is>
      </c>
      <c r="J467" s="80" t="inlineStr">
        <is>
          <t>Woods_Spacer</t>
        </is>
      </c>
      <c r="K467" s="2" t="inlineStr">
        <is>
          <t>RTF</t>
        </is>
      </c>
      <c r="M467" t="inlineStr">
        <is>
          <t>A101340</t>
        </is>
      </c>
      <c r="N467" t="n">
        <v>280</v>
      </c>
      <c r="O467" t="n">
        <v>692</v>
      </c>
      <c r="P467" t="inlineStr">
        <is>
          <t>LT084</t>
        </is>
      </c>
      <c r="Q467" t="n">
        <v>56</v>
      </c>
      <c r="R467" s="4" t="n"/>
      <c r="S467" s="14" t="n"/>
    </row>
    <row r="468" hidden="1">
      <c r="A468" s="22" t="n"/>
      <c r="B468" t="inlineStr">
        <is>
          <t>Price_BOM_L_Baseplates_462</t>
        </is>
      </c>
      <c r="C468" t="inlineStr">
        <is>
          <t>:40157-LF:50157-LF:</t>
        </is>
      </c>
      <c r="D468" s="80" t="inlineStr">
        <is>
          <t>:82:8A:8P:</t>
        </is>
      </c>
      <c r="E468" s="2" t="inlineStr">
        <is>
          <t>BaseplateSteel</t>
        </is>
      </c>
      <c r="F468" s="2" t="inlineStr">
        <is>
          <t>Steel</t>
        </is>
      </c>
      <c r="G468" t="inlineStr">
        <is>
          <t>:213T:215T:</t>
        </is>
      </c>
      <c r="H468" t="inlineStr">
        <is>
          <t>Extended Drip Pan</t>
        </is>
      </c>
      <c r="J468" s="80" t="inlineStr">
        <is>
          <t>Falk_Spacer</t>
        </is>
      </c>
      <c r="K468" s="2" t="inlineStr">
        <is>
          <t>RTF</t>
        </is>
      </c>
      <c r="M468" t="inlineStr">
        <is>
          <t>A101341</t>
        </is>
      </c>
      <c r="N468" t="n">
        <v>280</v>
      </c>
      <c r="O468" t="n">
        <v>693</v>
      </c>
      <c r="P468" t="inlineStr">
        <is>
          <t>LT084</t>
        </is>
      </c>
      <c r="Q468" t="n">
        <v>56</v>
      </c>
      <c r="R468" s="4" t="n"/>
      <c r="S468" s="14" t="n"/>
    </row>
    <row r="469" hidden="1">
      <c r="A469" s="22" t="n"/>
      <c r="B469" t="inlineStr">
        <is>
          <t>Price_BOM_L_Baseplates_463</t>
        </is>
      </c>
      <c r="C469" t="inlineStr">
        <is>
          <t>:40157-LF:50157-LF:</t>
        </is>
      </c>
      <c r="D469" s="80" t="inlineStr">
        <is>
          <t>:82:8A:8P:</t>
        </is>
      </c>
      <c r="E469" s="2" t="inlineStr">
        <is>
          <t>BaseplateSteel</t>
        </is>
      </c>
      <c r="F469" s="2" t="inlineStr">
        <is>
          <t>Steel</t>
        </is>
      </c>
      <c r="G469" t="inlineStr">
        <is>
          <t>:254T:256T:</t>
        </is>
      </c>
      <c r="H469" t="inlineStr">
        <is>
          <t>Extended Drip Pan</t>
        </is>
      </c>
      <c r="I469" t="n">
        <v>0</v>
      </c>
      <c r="J469" s="80" t="inlineStr">
        <is>
          <t>Woods_Sureflex</t>
        </is>
      </c>
      <c r="K469" s="2" t="inlineStr">
        <is>
          <t>RTF</t>
        </is>
      </c>
      <c r="M469" t="inlineStr">
        <is>
          <t>A101343</t>
        </is>
      </c>
      <c r="N469" t="n">
        <v>290</v>
      </c>
      <c r="O469" t="n">
        <v>695</v>
      </c>
      <c r="P469" t="inlineStr">
        <is>
          <t>LT084</t>
        </is>
      </c>
      <c r="Q469" t="n">
        <v>56</v>
      </c>
      <c r="R469" s="4" t="n"/>
      <c r="S469" s="14" t="n"/>
    </row>
    <row r="470" hidden="1">
      <c r="A470" s="22" t="n"/>
      <c r="B470" t="inlineStr">
        <is>
          <t>Price_BOM_L_Baseplates_464</t>
        </is>
      </c>
      <c r="C470" t="inlineStr">
        <is>
          <t>:40157-LF:50157-LF:</t>
        </is>
      </c>
      <c r="D470" s="80" t="inlineStr">
        <is>
          <t>:82:8A:8P:</t>
        </is>
      </c>
      <c r="E470" s="2" t="inlineStr">
        <is>
          <t>BaseplateSteel</t>
        </is>
      </c>
      <c r="F470" s="2" t="inlineStr">
        <is>
          <t>Steel</t>
        </is>
      </c>
      <c r="G470" t="inlineStr">
        <is>
          <t>:254T:256T:</t>
        </is>
      </c>
      <c r="H470" t="inlineStr">
        <is>
          <t>Extended Drip Pan</t>
        </is>
      </c>
      <c r="I470" t="n">
        <v>0</v>
      </c>
      <c r="J470" s="80" t="inlineStr">
        <is>
          <t>Falk_T10_Grid</t>
        </is>
      </c>
      <c r="K470" s="2" t="inlineStr">
        <is>
          <t>RTF</t>
        </is>
      </c>
      <c r="M470" t="inlineStr">
        <is>
          <t>A101344</t>
        </is>
      </c>
      <c r="N470" t="n">
        <v>290</v>
      </c>
      <c r="O470" t="n">
        <v>696</v>
      </c>
      <c r="P470" t="inlineStr">
        <is>
          <t>LT084</t>
        </is>
      </c>
      <c r="Q470" t="n">
        <v>56</v>
      </c>
      <c r="R470" s="4" t="n"/>
      <c r="S470" s="14" t="n"/>
    </row>
    <row r="471" hidden="1">
      <c r="A471" s="22" t="n"/>
      <c r="B471" t="inlineStr">
        <is>
          <t>Price_BOM_L_Baseplates_465</t>
        </is>
      </c>
      <c r="C471" t="inlineStr">
        <is>
          <t>:40157-LF:50157-LF:</t>
        </is>
      </c>
      <c r="D471" s="80" t="inlineStr">
        <is>
          <t>:82:8A:8P:</t>
        </is>
      </c>
      <c r="E471" s="2" t="inlineStr">
        <is>
          <t>BaseplateSteel</t>
        </is>
      </c>
      <c r="F471" s="2" t="inlineStr">
        <is>
          <t>Steel</t>
        </is>
      </c>
      <c r="G471" t="inlineStr">
        <is>
          <t>:254T:256T:</t>
        </is>
      </c>
      <c r="H471" t="inlineStr">
        <is>
          <t>Extended Drip Pan</t>
        </is>
      </c>
      <c r="J471" s="80" t="inlineStr">
        <is>
          <t>Woods_Spacer</t>
        </is>
      </c>
      <c r="K471" s="2" t="inlineStr">
        <is>
          <t>RTF</t>
        </is>
      </c>
      <c r="M471" t="inlineStr">
        <is>
          <t>A101346</t>
        </is>
      </c>
      <c r="N471" t="n">
        <v>290</v>
      </c>
      <c r="O471" t="n">
        <v>698</v>
      </c>
      <c r="P471" t="inlineStr">
        <is>
          <t>LT084</t>
        </is>
      </c>
      <c r="Q471" t="n">
        <v>56</v>
      </c>
      <c r="R471" s="4" t="n"/>
      <c r="S471" s="14" t="n"/>
    </row>
    <row r="472" hidden="1">
      <c r="A472" s="22" t="n"/>
      <c r="B472" t="inlineStr">
        <is>
          <t>Price_BOM_L_Baseplates_466</t>
        </is>
      </c>
      <c r="C472" t="inlineStr">
        <is>
          <t>:40157-LF:50157-LF:</t>
        </is>
      </c>
      <c r="D472" s="80" t="inlineStr">
        <is>
          <t>:82:8A:8P:</t>
        </is>
      </c>
      <c r="E472" s="2" t="inlineStr">
        <is>
          <t>BaseplateSteel</t>
        </is>
      </c>
      <c r="F472" s="2" t="inlineStr">
        <is>
          <t>Steel</t>
        </is>
      </c>
      <c r="G472" t="inlineStr">
        <is>
          <t>:254T:256T:</t>
        </is>
      </c>
      <c r="H472" t="inlineStr">
        <is>
          <t>Extended Drip Pan</t>
        </is>
      </c>
      <c r="J472" s="80" t="inlineStr">
        <is>
          <t>Falk_Spacer</t>
        </is>
      </c>
      <c r="K472" s="2" t="inlineStr">
        <is>
          <t>RTF</t>
        </is>
      </c>
      <c r="M472" t="inlineStr">
        <is>
          <t>A101347</t>
        </is>
      </c>
      <c r="N472" t="n">
        <v>290</v>
      </c>
      <c r="O472" t="n">
        <v>699</v>
      </c>
      <c r="P472" t="inlineStr">
        <is>
          <t>LT084</t>
        </is>
      </c>
      <c r="Q472" t="n">
        <v>56</v>
      </c>
      <c r="R472" s="4" t="n"/>
      <c r="S472" s="14" t="n"/>
    </row>
    <row r="473" hidden="1">
      <c r="A473" s="22" t="n"/>
      <c r="B473" t="inlineStr">
        <is>
          <t>Price_BOM_L_Baseplates_467</t>
        </is>
      </c>
      <c r="C473" t="inlineStr">
        <is>
          <t>:40157-LF:50157-LF:</t>
        </is>
      </c>
      <c r="D473" s="80" t="inlineStr">
        <is>
          <t>:82:8A:8P:</t>
        </is>
      </c>
      <c r="E473" s="2" t="inlineStr">
        <is>
          <t>BaseplateSteel</t>
        </is>
      </c>
      <c r="F473" s="2" t="inlineStr">
        <is>
          <t>Steel</t>
        </is>
      </c>
      <c r="G473" t="inlineStr">
        <is>
          <t>:284T:286T:</t>
        </is>
      </c>
      <c r="H473" t="inlineStr">
        <is>
          <t>Extended Drip Pan</t>
        </is>
      </c>
      <c r="I473" t="n">
        <v>0</v>
      </c>
      <c r="J473" s="80" t="inlineStr">
        <is>
          <t>Woods_Sureflex</t>
        </is>
      </c>
      <c r="K473" s="2" t="inlineStr">
        <is>
          <t>RTF</t>
        </is>
      </c>
      <c r="M473" t="inlineStr">
        <is>
          <t>A101349</t>
        </is>
      </c>
      <c r="N473" t="n">
        <v>310</v>
      </c>
      <c r="O473" t="n">
        <v>701</v>
      </c>
      <c r="P473" t="inlineStr">
        <is>
          <t>LT084</t>
        </is>
      </c>
      <c r="Q473" t="n">
        <v>56</v>
      </c>
      <c r="R473" s="4" t="n"/>
      <c r="S473" s="14" t="n"/>
    </row>
    <row r="474" hidden="1">
      <c r="A474" s="22" t="n"/>
      <c r="B474" t="inlineStr">
        <is>
          <t>Price_BOM_L_Baseplates_468</t>
        </is>
      </c>
      <c r="C474" t="inlineStr">
        <is>
          <t>:40157-LF:50157-LF:</t>
        </is>
      </c>
      <c r="D474" s="80" t="inlineStr">
        <is>
          <t>:82:8A:8P:</t>
        </is>
      </c>
      <c r="E474" s="2" t="inlineStr">
        <is>
          <t>BaseplateSteel</t>
        </is>
      </c>
      <c r="F474" s="2" t="inlineStr">
        <is>
          <t>Steel</t>
        </is>
      </c>
      <c r="G474" t="inlineStr">
        <is>
          <t>:284T:286T:</t>
        </is>
      </c>
      <c r="H474" t="inlineStr">
        <is>
          <t>Extended Drip Pan</t>
        </is>
      </c>
      <c r="I474" t="n">
        <v>0</v>
      </c>
      <c r="J474" s="80" t="inlineStr">
        <is>
          <t>Falk_T10_Grid</t>
        </is>
      </c>
      <c r="K474" s="2" t="inlineStr">
        <is>
          <t>RTF</t>
        </is>
      </c>
      <c r="M474" t="inlineStr">
        <is>
          <t>A101350</t>
        </is>
      </c>
      <c r="N474" t="n">
        <v>310</v>
      </c>
      <c r="O474" t="n">
        <v>702</v>
      </c>
      <c r="P474" t="inlineStr">
        <is>
          <t>LT084</t>
        </is>
      </c>
      <c r="Q474" t="n">
        <v>56</v>
      </c>
      <c r="R474" s="4" t="n"/>
      <c r="S474" s="14" t="n"/>
    </row>
    <row r="475" hidden="1">
      <c r="A475" s="22" t="n"/>
      <c r="B475" t="inlineStr">
        <is>
          <t>Price_BOM_L_Baseplates_469</t>
        </is>
      </c>
      <c r="C475" t="inlineStr">
        <is>
          <t>:40157-LF:50157-LF:</t>
        </is>
      </c>
      <c r="D475" s="80" t="inlineStr">
        <is>
          <t>:82:8A:8P:</t>
        </is>
      </c>
      <c r="E475" s="2" t="inlineStr">
        <is>
          <t>BaseplateSteel</t>
        </is>
      </c>
      <c r="F475" s="2" t="inlineStr">
        <is>
          <t>Steel</t>
        </is>
      </c>
      <c r="G475" t="inlineStr">
        <is>
          <t>:284T:286T:</t>
        </is>
      </c>
      <c r="H475" t="inlineStr">
        <is>
          <t>Extended Drip Pan</t>
        </is>
      </c>
      <c r="J475" s="80" t="inlineStr">
        <is>
          <t>Woods_Spacer</t>
        </is>
      </c>
      <c r="K475" s="2" t="inlineStr">
        <is>
          <t>RTF</t>
        </is>
      </c>
      <c r="M475" t="inlineStr">
        <is>
          <t>A101352</t>
        </is>
      </c>
      <c r="N475" t="n">
        <v>310</v>
      </c>
      <c r="O475" t="n">
        <v>704</v>
      </c>
      <c r="P475" t="inlineStr">
        <is>
          <t>LT084</t>
        </is>
      </c>
      <c r="Q475" t="n">
        <v>56</v>
      </c>
      <c r="R475" s="4" t="n"/>
      <c r="S475" s="14" t="n"/>
    </row>
    <row r="476" hidden="1">
      <c r="A476" s="22" t="n"/>
      <c r="B476" t="inlineStr">
        <is>
          <t>Price_BOM_L_Baseplates_470</t>
        </is>
      </c>
      <c r="C476" t="inlineStr">
        <is>
          <t>:40157-LF:50157-LF:</t>
        </is>
      </c>
      <c r="D476" s="80" t="inlineStr">
        <is>
          <t>:82:8A:8P:</t>
        </is>
      </c>
      <c r="E476" s="2" t="inlineStr">
        <is>
          <t>BaseplateSteel</t>
        </is>
      </c>
      <c r="F476" s="2" t="inlineStr">
        <is>
          <t>Steel</t>
        </is>
      </c>
      <c r="G476" t="inlineStr">
        <is>
          <t>:284T:286T:</t>
        </is>
      </c>
      <c r="H476" t="inlineStr">
        <is>
          <t>Extended Drip Pan</t>
        </is>
      </c>
      <c r="J476" s="80" t="inlineStr">
        <is>
          <t>Falk_Spacer</t>
        </is>
      </c>
      <c r="K476" s="2" t="inlineStr">
        <is>
          <t>RTF</t>
        </is>
      </c>
      <c r="M476" t="inlineStr">
        <is>
          <t>A101353</t>
        </is>
      </c>
      <c r="N476" t="n">
        <v>310</v>
      </c>
      <c r="O476" t="n">
        <v>705</v>
      </c>
      <c r="P476" t="inlineStr">
        <is>
          <t>LT084</t>
        </is>
      </c>
      <c r="Q476" t="n">
        <v>56</v>
      </c>
      <c r="R476" s="4" t="n"/>
      <c r="S476" s="14" t="n"/>
    </row>
    <row r="477" hidden="1">
      <c r="A477" s="22" t="n"/>
      <c r="B477" t="inlineStr">
        <is>
          <t>Price_BOM_L_Baseplates_471</t>
        </is>
      </c>
      <c r="C477" t="inlineStr">
        <is>
          <t>:40157-LF:50157-LF:</t>
        </is>
      </c>
      <c r="D477" s="80" t="inlineStr">
        <is>
          <t>:82:8A:8P:</t>
        </is>
      </c>
      <c r="E477" s="2" t="inlineStr">
        <is>
          <t>BaseplateSteel</t>
        </is>
      </c>
      <c r="F477" s="2" t="inlineStr">
        <is>
          <t>Steel</t>
        </is>
      </c>
      <c r="G477" t="inlineStr">
        <is>
          <t>:284TS:286TS:</t>
        </is>
      </c>
      <c r="H477" t="inlineStr">
        <is>
          <t>Extended Drip Pan</t>
        </is>
      </c>
      <c r="I477" t="n">
        <v>0</v>
      </c>
      <c r="J477" s="80" t="inlineStr">
        <is>
          <t>Woods_Sureflex</t>
        </is>
      </c>
      <c r="K477" s="2" t="inlineStr">
        <is>
          <t>RTF</t>
        </is>
      </c>
      <c r="M477" t="inlineStr">
        <is>
          <t>A101355</t>
        </is>
      </c>
      <c r="N477" t="n">
        <v>300</v>
      </c>
      <c r="O477" t="n">
        <v>707</v>
      </c>
      <c r="P477" t="inlineStr">
        <is>
          <t>LT084</t>
        </is>
      </c>
      <c r="Q477" t="n">
        <v>56</v>
      </c>
      <c r="R477" s="4" t="n"/>
      <c r="S477" s="14" t="n"/>
    </row>
    <row r="478" hidden="1">
      <c r="A478" s="22" t="n"/>
      <c r="B478" t="inlineStr">
        <is>
          <t>Price_BOM_L_Baseplates_472</t>
        </is>
      </c>
      <c r="C478" t="inlineStr">
        <is>
          <t>:40157-LF:50157-LF:</t>
        </is>
      </c>
      <c r="D478" s="80" t="inlineStr">
        <is>
          <t>:82:8A:8P:</t>
        </is>
      </c>
      <c r="E478" s="2" t="inlineStr">
        <is>
          <t>BaseplateSteel</t>
        </is>
      </c>
      <c r="F478" s="2" t="inlineStr">
        <is>
          <t>Steel</t>
        </is>
      </c>
      <c r="G478" t="inlineStr">
        <is>
          <t>:284TS:286TS:</t>
        </is>
      </c>
      <c r="H478" t="inlineStr">
        <is>
          <t>Extended Drip Pan</t>
        </is>
      </c>
      <c r="I478" t="n">
        <v>0</v>
      </c>
      <c r="J478" s="80" t="inlineStr">
        <is>
          <t>Falk_T10_Grid</t>
        </is>
      </c>
      <c r="K478" s="2" t="inlineStr">
        <is>
          <t>RTF</t>
        </is>
      </c>
      <c r="M478" t="inlineStr">
        <is>
          <t>A101356</t>
        </is>
      </c>
      <c r="N478" t="n">
        <v>300</v>
      </c>
      <c r="O478" t="n">
        <v>708</v>
      </c>
      <c r="P478" t="inlineStr">
        <is>
          <t>LT084</t>
        </is>
      </c>
      <c r="Q478" t="n">
        <v>56</v>
      </c>
      <c r="R478" s="4" t="n"/>
      <c r="S478" s="14" t="n"/>
    </row>
    <row r="479" hidden="1">
      <c r="A479" s="22" t="n"/>
      <c r="B479" t="inlineStr">
        <is>
          <t>Price_BOM_L_Baseplates_473</t>
        </is>
      </c>
      <c r="C479" t="inlineStr">
        <is>
          <t>:40157-LF:50157-LF:</t>
        </is>
      </c>
      <c r="D479" s="80" t="inlineStr">
        <is>
          <t>:82:8A:8P:</t>
        </is>
      </c>
      <c r="E479" s="2" t="inlineStr">
        <is>
          <t>BaseplateSteel</t>
        </is>
      </c>
      <c r="F479" s="2" t="inlineStr">
        <is>
          <t>Steel</t>
        </is>
      </c>
      <c r="G479" t="inlineStr">
        <is>
          <t>:284TS:286TS:</t>
        </is>
      </c>
      <c r="H479" t="inlineStr">
        <is>
          <t>Extended Drip Pan</t>
        </is>
      </c>
      <c r="J479" s="80" t="inlineStr">
        <is>
          <t>Woods_Spacer</t>
        </is>
      </c>
      <c r="K479" s="2" t="inlineStr">
        <is>
          <t>RTF</t>
        </is>
      </c>
      <c r="M479" t="inlineStr">
        <is>
          <t>A101358</t>
        </is>
      </c>
      <c r="N479" t="n">
        <v>300</v>
      </c>
      <c r="O479" t="n">
        <v>710</v>
      </c>
      <c r="P479" t="inlineStr">
        <is>
          <t>LT084</t>
        </is>
      </c>
      <c r="Q479" t="n">
        <v>56</v>
      </c>
      <c r="R479" s="4" t="n"/>
      <c r="S479" s="14" t="n"/>
    </row>
    <row r="480" hidden="1">
      <c r="A480" s="22" t="n"/>
      <c r="B480" t="inlineStr">
        <is>
          <t>Price_BOM_L_Baseplates_474</t>
        </is>
      </c>
      <c r="C480" t="inlineStr">
        <is>
          <t>:40157-LF:50157-LF:</t>
        </is>
      </c>
      <c r="D480" s="80" t="inlineStr">
        <is>
          <t>:82:8A:8P:</t>
        </is>
      </c>
      <c r="E480" s="2" t="inlineStr">
        <is>
          <t>BaseplateSteel</t>
        </is>
      </c>
      <c r="F480" s="2" t="inlineStr">
        <is>
          <t>Steel</t>
        </is>
      </c>
      <c r="G480" t="inlineStr">
        <is>
          <t>:284TS:286TS:</t>
        </is>
      </c>
      <c r="H480" t="inlineStr">
        <is>
          <t>Extended Drip Pan</t>
        </is>
      </c>
      <c r="J480" s="80" t="inlineStr">
        <is>
          <t>Falk_Spacer</t>
        </is>
      </c>
      <c r="K480" s="2" t="inlineStr">
        <is>
          <t>RTF</t>
        </is>
      </c>
      <c r="M480" t="inlineStr">
        <is>
          <t>A101359</t>
        </is>
      </c>
      <c r="N480" t="n">
        <v>300</v>
      </c>
      <c r="O480" t="n">
        <v>711</v>
      </c>
      <c r="P480" t="inlineStr">
        <is>
          <t>LT084</t>
        </is>
      </c>
      <c r="Q480" t="n">
        <v>56</v>
      </c>
      <c r="R480" s="4" t="n"/>
      <c r="S480" s="14" t="n"/>
    </row>
    <row r="481" hidden="1">
      <c r="A481" s="22" t="n"/>
      <c r="B481" t="inlineStr">
        <is>
          <t>Price_BOM_L_Baseplates_475</t>
        </is>
      </c>
      <c r="C481" t="inlineStr">
        <is>
          <t>:40157-LF:50157-LF:</t>
        </is>
      </c>
      <c r="D481" s="80" t="inlineStr">
        <is>
          <t>:82:8A:8P:</t>
        </is>
      </c>
      <c r="E481" s="2" t="inlineStr">
        <is>
          <t>BaseplateSteel</t>
        </is>
      </c>
      <c r="F481" s="2" t="inlineStr">
        <is>
          <t>Steel</t>
        </is>
      </c>
      <c r="G481" t="inlineStr">
        <is>
          <t>:324T:326T:</t>
        </is>
      </c>
      <c r="H481" t="inlineStr">
        <is>
          <t>Extended Drip Pan</t>
        </is>
      </c>
      <c r="I481" t="n">
        <v>0</v>
      </c>
      <c r="J481" s="80" t="inlineStr">
        <is>
          <t>Woods_Sureflex</t>
        </is>
      </c>
      <c r="K481" s="2" t="inlineStr">
        <is>
          <t>RTF</t>
        </is>
      </c>
      <c r="M481" t="inlineStr">
        <is>
          <t>A101361</t>
        </is>
      </c>
      <c r="N481" t="n">
        <v>320</v>
      </c>
      <c r="O481" t="n">
        <v>713</v>
      </c>
      <c r="P481" t="inlineStr">
        <is>
          <t>LT084</t>
        </is>
      </c>
      <c r="Q481" t="n">
        <v>56</v>
      </c>
      <c r="R481" s="4" t="n"/>
      <c r="S481" s="14" t="n"/>
    </row>
    <row r="482" hidden="1">
      <c r="A482" s="22" t="n"/>
      <c r="B482" t="inlineStr">
        <is>
          <t>Price_BOM_L_Baseplates_476</t>
        </is>
      </c>
      <c r="C482" t="inlineStr">
        <is>
          <t>:40157-LF:50157-LF:</t>
        </is>
      </c>
      <c r="D482" s="80" t="inlineStr">
        <is>
          <t>:82:8A:8P:</t>
        </is>
      </c>
      <c r="E482" s="2" t="inlineStr">
        <is>
          <t>BaseplateSteel</t>
        </is>
      </c>
      <c r="F482" s="2" t="inlineStr">
        <is>
          <t>Steel</t>
        </is>
      </c>
      <c r="G482" t="inlineStr">
        <is>
          <t>:324T:326T:</t>
        </is>
      </c>
      <c r="H482" t="inlineStr">
        <is>
          <t>Extended Drip Pan</t>
        </is>
      </c>
      <c r="I482" t="n">
        <v>0</v>
      </c>
      <c r="J482" s="80" t="inlineStr">
        <is>
          <t>Falk_T10_Grid</t>
        </is>
      </c>
      <c r="K482" s="2" t="inlineStr">
        <is>
          <t>RTF</t>
        </is>
      </c>
      <c r="M482" t="inlineStr">
        <is>
          <t>A101362</t>
        </is>
      </c>
      <c r="N482" t="n">
        <v>320</v>
      </c>
      <c r="O482" t="n">
        <v>714</v>
      </c>
      <c r="P482" t="inlineStr">
        <is>
          <t>LT084</t>
        </is>
      </c>
      <c r="Q482" t="n">
        <v>56</v>
      </c>
      <c r="R482" s="4" t="n"/>
      <c r="S482" s="14" t="n"/>
    </row>
    <row r="483" hidden="1">
      <c r="A483" s="22" t="n"/>
      <c r="B483" t="inlineStr">
        <is>
          <t>Price_BOM_L_Baseplates_477</t>
        </is>
      </c>
      <c r="C483" t="inlineStr">
        <is>
          <t>:40157-LF:50157-LF:</t>
        </is>
      </c>
      <c r="D483" s="80" t="inlineStr">
        <is>
          <t>:82:8A:8P:</t>
        </is>
      </c>
      <c r="E483" s="2" t="inlineStr">
        <is>
          <t>BaseplateSteel</t>
        </is>
      </c>
      <c r="F483" s="2" t="inlineStr">
        <is>
          <t>Steel</t>
        </is>
      </c>
      <c r="G483" t="inlineStr">
        <is>
          <t>:324T:326T:</t>
        </is>
      </c>
      <c r="H483" t="inlineStr">
        <is>
          <t>Extended Drip Pan</t>
        </is>
      </c>
      <c r="J483" s="80" t="inlineStr">
        <is>
          <t>Woods_Spacer</t>
        </is>
      </c>
      <c r="K483" s="2" t="inlineStr">
        <is>
          <t>RTF</t>
        </is>
      </c>
      <c r="M483" t="inlineStr">
        <is>
          <t>A101364</t>
        </is>
      </c>
      <c r="N483" t="n">
        <v>320</v>
      </c>
      <c r="O483" t="n">
        <v>716</v>
      </c>
      <c r="P483" t="inlineStr">
        <is>
          <t>LT084</t>
        </is>
      </c>
      <c r="Q483" t="n">
        <v>56</v>
      </c>
      <c r="R483" s="4" t="n"/>
      <c r="S483" s="14" t="n"/>
    </row>
    <row r="484" hidden="1">
      <c r="A484" s="22" t="n"/>
      <c r="B484" t="inlineStr">
        <is>
          <t>Price_BOM_L_Baseplates_478</t>
        </is>
      </c>
      <c r="C484" t="inlineStr">
        <is>
          <t>:40157-LF:50157-LF:</t>
        </is>
      </c>
      <c r="D484" s="80" t="inlineStr">
        <is>
          <t>:82:8A:8P:</t>
        </is>
      </c>
      <c r="E484" s="2" t="inlineStr">
        <is>
          <t>BaseplateSteel</t>
        </is>
      </c>
      <c r="F484" s="2" t="inlineStr">
        <is>
          <t>Steel</t>
        </is>
      </c>
      <c r="G484" t="inlineStr">
        <is>
          <t>:324T:326T:</t>
        </is>
      </c>
      <c r="H484" t="inlineStr">
        <is>
          <t>Extended Drip Pan</t>
        </is>
      </c>
      <c r="J484" s="80" t="inlineStr">
        <is>
          <t>Falk_Spacer</t>
        </is>
      </c>
      <c r="K484" s="2" t="inlineStr">
        <is>
          <t>RTF</t>
        </is>
      </c>
      <c r="M484" t="inlineStr">
        <is>
          <t>A101365</t>
        </is>
      </c>
      <c r="N484" t="n">
        <v>320</v>
      </c>
      <c r="O484" t="n">
        <v>717</v>
      </c>
      <c r="P484" t="inlineStr">
        <is>
          <t>LT084</t>
        </is>
      </c>
      <c r="Q484" t="n">
        <v>56</v>
      </c>
      <c r="R484" s="4" t="n"/>
      <c r="S484" s="14" t="n"/>
    </row>
    <row r="485" hidden="1">
      <c r="A485" s="22" t="n"/>
      <c r="B485" t="inlineStr">
        <is>
          <t>Price_BOM_L_Baseplates_479</t>
        </is>
      </c>
      <c r="C485" t="inlineStr">
        <is>
          <t>:40157-LF:50157-LF:</t>
        </is>
      </c>
      <c r="D485" s="80" t="inlineStr">
        <is>
          <t>:82:8A:8P:</t>
        </is>
      </c>
      <c r="E485" s="2" t="inlineStr">
        <is>
          <t>BaseplateSteel</t>
        </is>
      </c>
      <c r="F485" s="2" t="inlineStr">
        <is>
          <t>Steel</t>
        </is>
      </c>
      <c r="G485" t="inlineStr">
        <is>
          <t>:324TS:326TS:</t>
        </is>
      </c>
      <c r="H485" t="inlineStr">
        <is>
          <t>Extended Drip Pan</t>
        </is>
      </c>
      <c r="I485" t="n">
        <v>0</v>
      </c>
      <c r="J485" s="80" t="inlineStr">
        <is>
          <t>Woods_Sureflex</t>
        </is>
      </c>
      <c r="K485" s="2" t="inlineStr">
        <is>
          <t>RTF</t>
        </is>
      </c>
      <c r="M485" t="inlineStr">
        <is>
          <t>A101367</t>
        </is>
      </c>
      <c r="N485" t="n">
        <v>320</v>
      </c>
      <c r="O485" t="n">
        <v>719</v>
      </c>
      <c r="P485" t="inlineStr">
        <is>
          <t>LT084</t>
        </is>
      </c>
      <c r="Q485" t="n">
        <v>56</v>
      </c>
      <c r="R485" s="4" t="n"/>
      <c r="S485" s="14" t="n"/>
    </row>
    <row r="486" hidden="1">
      <c r="A486" s="22" t="n"/>
      <c r="B486" t="inlineStr">
        <is>
          <t>Price_BOM_L_Baseplates_480</t>
        </is>
      </c>
      <c r="C486" t="inlineStr">
        <is>
          <t>:40157-LF:50157-LF:</t>
        </is>
      </c>
      <c r="D486" s="80" t="inlineStr">
        <is>
          <t>:82:8A:8P:</t>
        </is>
      </c>
      <c r="E486" s="2" t="inlineStr">
        <is>
          <t>BaseplateSteel</t>
        </is>
      </c>
      <c r="F486" s="2" t="inlineStr">
        <is>
          <t>Steel</t>
        </is>
      </c>
      <c r="G486" t="inlineStr">
        <is>
          <t>:324TS:326TS:</t>
        </is>
      </c>
      <c r="H486" t="inlineStr">
        <is>
          <t>Extended Drip Pan</t>
        </is>
      </c>
      <c r="I486" t="n">
        <v>0</v>
      </c>
      <c r="J486" s="80" t="inlineStr">
        <is>
          <t>Falk_T10_Grid</t>
        </is>
      </c>
      <c r="K486" s="2" t="inlineStr">
        <is>
          <t>RTF</t>
        </is>
      </c>
      <c r="M486" t="inlineStr">
        <is>
          <t>A101368</t>
        </is>
      </c>
      <c r="N486" t="n">
        <v>320</v>
      </c>
      <c r="O486" t="n">
        <v>720</v>
      </c>
      <c r="P486" t="inlineStr">
        <is>
          <t>LT084</t>
        </is>
      </c>
      <c r="Q486" t="n">
        <v>56</v>
      </c>
      <c r="R486" s="4" t="n"/>
      <c r="S486" s="14" t="n"/>
    </row>
    <row r="487" hidden="1">
      <c r="A487" s="22" t="n"/>
      <c r="B487" t="inlineStr">
        <is>
          <t>Price_BOM_L_Baseplates_481</t>
        </is>
      </c>
      <c r="C487" t="inlineStr">
        <is>
          <t>:40157-LF:50157-LF:</t>
        </is>
      </c>
      <c r="D487" s="80" t="inlineStr">
        <is>
          <t>:82:8A:8P:</t>
        </is>
      </c>
      <c r="E487" s="2" t="inlineStr">
        <is>
          <t>BaseplateSteel</t>
        </is>
      </c>
      <c r="F487" s="2" t="inlineStr">
        <is>
          <t>Steel</t>
        </is>
      </c>
      <c r="G487" t="inlineStr">
        <is>
          <t>:324TS:326TS:</t>
        </is>
      </c>
      <c r="H487" t="inlineStr">
        <is>
          <t>Extended Drip Pan</t>
        </is>
      </c>
      <c r="J487" s="80" t="inlineStr">
        <is>
          <t>Woods_Spacer</t>
        </is>
      </c>
      <c r="K487" s="2" t="inlineStr">
        <is>
          <t>RTF</t>
        </is>
      </c>
      <c r="M487" t="inlineStr">
        <is>
          <t>A101370</t>
        </is>
      </c>
      <c r="N487" t="n">
        <v>320</v>
      </c>
      <c r="O487" t="n">
        <v>722</v>
      </c>
      <c r="P487" t="inlineStr">
        <is>
          <t>LT084</t>
        </is>
      </c>
      <c r="Q487" t="n">
        <v>56</v>
      </c>
      <c r="R487" s="4" t="n"/>
      <c r="S487" s="14" t="n"/>
    </row>
    <row r="488" hidden="1">
      <c r="A488" s="22" t="n"/>
      <c r="B488" t="inlineStr">
        <is>
          <t>Price_BOM_L_Baseplates_482</t>
        </is>
      </c>
      <c r="C488" t="inlineStr">
        <is>
          <t>:40157-LF:50157-LF:</t>
        </is>
      </c>
      <c r="D488" s="80" t="inlineStr">
        <is>
          <t>:82:8A:8P:</t>
        </is>
      </c>
      <c r="E488" s="2" t="inlineStr">
        <is>
          <t>BaseplateSteel</t>
        </is>
      </c>
      <c r="F488" s="2" t="inlineStr">
        <is>
          <t>Steel</t>
        </is>
      </c>
      <c r="G488" t="inlineStr">
        <is>
          <t>:324TS:326TS:</t>
        </is>
      </c>
      <c r="H488" t="inlineStr">
        <is>
          <t>Extended Drip Pan</t>
        </is>
      </c>
      <c r="J488" s="80" t="inlineStr">
        <is>
          <t>Falk_Spacer</t>
        </is>
      </c>
      <c r="K488" s="2" t="inlineStr">
        <is>
          <t>RTF</t>
        </is>
      </c>
      <c r="M488" t="inlineStr">
        <is>
          <t>A101371</t>
        </is>
      </c>
      <c r="N488" t="n">
        <v>320</v>
      </c>
      <c r="O488" t="n">
        <v>723</v>
      </c>
      <c r="P488" t="inlineStr">
        <is>
          <t>LT084</t>
        </is>
      </c>
      <c r="Q488" t="n">
        <v>56</v>
      </c>
      <c r="R488" s="4" t="n"/>
      <c r="S488" s="14" t="n"/>
    </row>
    <row r="489" hidden="1">
      <c r="A489" s="22" t="n"/>
      <c r="B489" t="inlineStr">
        <is>
          <t>Price_BOM_L_Baseplates_483</t>
        </is>
      </c>
      <c r="C489" t="inlineStr">
        <is>
          <t>:40157-LF:50157-LF:</t>
        </is>
      </c>
      <c r="D489" s="80" t="inlineStr">
        <is>
          <t>:82:8A:8P:</t>
        </is>
      </c>
      <c r="E489" s="2" t="inlineStr">
        <is>
          <t>BaseplateSteel</t>
        </is>
      </c>
      <c r="F489" s="2" t="inlineStr">
        <is>
          <t>Steel</t>
        </is>
      </c>
      <c r="G489" t="inlineStr">
        <is>
          <t>:364T:365T:</t>
        </is>
      </c>
      <c r="H489" t="inlineStr">
        <is>
          <t>Extended Drip Pan</t>
        </is>
      </c>
      <c r="I489" t="n">
        <v>0</v>
      </c>
      <c r="J489" s="80" t="inlineStr">
        <is>
          <t>Woods_Sureflex</t>
        </is>
      </c>
      <c r="K489" s="2" t="inlineStr">
        <is>
          <t>RTF</t>
        </is>
      </c>
      <c r="M489" t="inlineStr">
        <is>
          <t>A101373</t>
        </is>
      </c>
      <c r="N489" t="n">
        <v>350</v>
      </c>
      <c r="O489" t="n">
        <v>725</v>
      </c>
      <c r="P489" t="inlineStr">
        <is>
          <t>LT084</t>
        </is>
      </c>
      <c r="Q489" t="n">
        <v>56</v>
      </c>
      <c r="R489" s="4" t="n"/>
      <c r="S489" s="14" t="n"/>
    </row>
    <row r="490" hidden="1">
      <c r="A490" s="22" t="n"/>
      <c r="B490" t="inlineStr">
        <is>
          <t>Price_BOM_L_Baseplates_484</t>
        </is>
      </c>
      <c r="C490" t="inlineStr">
        <is>
          <t>:40157-LF:50157-LF:</t>
        </is>
      </c>
      <c r="D490" s="80" t="inlineStr">
        <is>
          <t>:82:8A:8P:</t>
        </is>
      </c>
      <c r="E490" s="2" t="inlineStr">
        <is>
          <t>BaseplateSteel</t>
        </is>
      </c>
      <c r="F490" s="2" t="inlineStr">
        <is>
          <t>Steel</t>
        </is>
      </c>
      <c r="G490" t="inlineStr">
        <is>
          <t>:364T:365T:</t>
        </is>
      </c>
      <c r="H490" t="inlineStr">
        <is>
          <t>Extended Drip Pan</t>
        </is>
      </c>
      <c r="I490" t="n">
        <v>0</v>
      </c>
      <c r="J490" s="80" t="inlineStr">
        <is>
          <t>Falk_T10_Grid</t>
        </is>
      </c>
      <c r="K490" s="2" t="inlineStr">
        <is>
          <t>RTF</t>
        </is>
      </c>
      <c r="M490" t="inlineStr">
        <is>
          <t>A101374</t>
        </is>
      </c>
      <c r="N490" t="n">
        <v>350</v>
      </c>
      <c r="O490" t="n">
        <v>726</v>
      </c>
      <c r="P490" t="inlineStr">
        <is>
          <t>LT084</t>
        </is>
      </c>
      <c r="Q490" t="n">
        <v>56</v>
      </c>
      <c r="R490" s="4" t="n"/>
      <c r="S490" s="14" t="n"/>
    </row>
    <row r="491" hidden="1">
      <c r="A491" s="22" t="n"/>
      <c r="B491" t="inlineStr">
        <is>
          <t>Price_BOM_L_Baseplates_485</t>
        </is>
      </c>
      <c r="C491" t="inlineStr">
        <is>
          <t>:40157-LF:50157-LF:</t>
        </is>
      </c>
      <c r="D491" s="80" t="inlineStr">
        <is>
          <t>:82:8A:8P:</t>
        </is>
      </c>
      <c r="E491" s="2" t="inlineStr">
        <is>
          <t>BaseplateSteel</t>
        </is>
      </c>
      <c r="F491" s="2" t="inlineStr">
        <is>
          <t>Steel</t>
        </is>
      </c>
      <c r="G491" t="inlineStr">
        <is>
          <t>:364T:365T:</t>
        </is>
      </c>
      <c r="H491" t="inlineStr">
        <is>
          <t>Extended Drip Pan</t>
        </is>
      </c>
      <c r="J491" s="80" t="inlineStr">
        <is>
          <t>Woods_Spacer</t>
        </is>
      </c>
      <c r="K491" s="2" t="inlineStr">
        <is>
          <t>RTF</t>
        </is>
      </c>
      <c r="M491" t="inlineStr">
        <is>
          <t>A101376</t>
        </is>
      </c>
      <c r="N491" t="n">
        <v>350</v>
      </c>
      <c r="O491" t="n">
        <v>728</v>
      </c>
      <c r="P491" t="inlineStr">
        <is>
          <t>LT084</t>
        </is>
      </c>
      <c r="Q491" t="n">
        <v>56</v>
      </c>
      <c r="R491" s="4" t="n"/>
      <c r="S491" s="14" t="n"/>
    </row>
    <row r="492" hidden="1">
      <c r="A492" s="22" t="n"/>
      <c r="B492" t="inlineStr">
        <is>
          <t>Price_BOM_L_Baseplates_486</t>
        </is>
      </c>
      <c r="C492" t="inlineStr">
        <is>
          <t>:40157-LF:50157-LF:</t>
        </is>
      </c>
      <c r="D492" s="80" t="inlineStr">
        <is>
          <t>:82:8A:8P:</t>
        </is>
      </c>
      <c r="E492" s="2" t="inlineStr">
        <is>
          <t>BaseplateSteel</t>
        </is>
      </c>
      <c r="F492" s="2" t="inlineStr">
        <is>
          <t>Steel</t>
        </is>
      </c>
      <c r="G492" t="inlineStr">
        <is>
          <t>:364T:365T:</t>
        </is>
      </c>
      <c r="H492" t="inlineStr">
        <is>
          <t>Extended Drip Pan</t>
        </is>
      </c>
      <c r="J492" s="80" t="inlineStr">
        <is>
          <t>Falk_Spacer</t>
        </is>
      </c>
      <c r="K492" s="2" t="inlineStr">
        <is>
          <t>RTF</t>
        </is>
      </c>
      <c r="M492" t="inlineStr">
        <is>
          <t>A101377</t>
        </is>
      </c>
      <c r="N492" t="n">
        <v>350</v>
      </c>
      <c r="O492" t="n">
        <v>729</v>
      </c>
      <c r="P492" t="inlineStr">
        <is>
          <t>LT084</t>
        </is>
      </c>
      <c r="Q492" t="n">
        <v>56</v>
      </c>
      <c r="R492" s="4" t="n"/>
      <c r="S492" s="14" t="n"/>
    </row>
    <row r="493" hidden="1">
      <c r="A493" s="22" t="n"/>
      <c r="B493" t="inlineStr">
        <is>
          <t>Price_BOM_L_Baseplates_487</t>
        </is>
      </c>
      <c r="C493" t="inlineStr">
        <is>
          <t>:40157-LF:50157-LF:</t>
        </is>
      </c>
      <c r="D493" s="80" t="inlineStr">
        <is>
          <t>:82:8A:8P:</t>
        </is>
      </c>
      <c r="E493" s="2" t="inlineStr">
        <is>
          <t>BaseplateSteel</t>
        </is>
      </c>
      <c r="F493" s="2" t="inlineStr">
        <is>
          <t>Steel</t>
        </is>
      </c>
      <c r="G493" t="inlineStr">
        <is>
          <t>:364TS:365TS:</t>
        </is>
      </c>
      <c r="H493" t="inlineStr">
        <is>
          <t>Extended Drip Pan</t>
        </is>
      </c>
      <c r="I493" t="n">
        <v>0</v>
      </c>
      <c r="J493" s="80" t="inlineStr">
        <is>
          <t>Falk_T10_Grid</t>
        </is>
      </c>
      <c r="K493" s="2" t="inlineStr">
        <is>
          <t>RTF</t>
        </is>
      </c>
      <c r="M493" t="inlineStr">
        <is>
          <t>A101379</t>
        </is>
      </c>
      <c r="N493" t="n">
        <v>350</v>
      </c>
      <c r="O493" t="n">
        <v>731</v>
      </c>
      <c r="P493" t="inlineStr">
        <is>
          <t>LT084</t>
        </is>
      </c>
      <c r="Q493" t="n">
        <v>56</v>
      </c>
      <c r="R493" s="4" t="n"/>
      <c r="S493" s="14" t="n"/>
    </row>
    <row r="494" hidden="1">
      <c r="A494" s="22" t="n"/>
      <c r="B494" t="inlineStr">
        <is>
          <t>Price_BOM_L_Baseplates_488</t>
        </is>
      </c>
      <c r="C494" t="inlineStr">
        <is>
          <t>:40157-LF:50157-LF:</t>
        </is>
      </c>
      <c r="D494" s="80" t="inlineStr">
        <is>
          <t>:82:8A:8P:</t>
        </is>
      </c>
      <c r="E494" s="2" t="inlineStr">
        <is>
          <t>BaseplateSteel</t>
        </is>
      </c>
      <c r="F494" s="2" t="inlineStr">
        <is>
          <t>Steel</t>
        </is>
      </c>
      <c r="G494" t="inlineStr">
        <is>
          <t>:364TS:365TS:</t>
        </is>
      </c>
      <c r="H494" t="inlineStr">
        <is>
          <t>Extended Drip Pan</t>
        </is>
      </c>
      <c r="J494" s="80" t="inlineStr">
        <is>
          <t>Woods_Spacer</t>
        </is>
      </c>
      <c r="K494" s="2" t="inlineStr">
        <is>
          <t>RTF</t>
        </is>
      </c>
      <c r="M494" t="inlineStr">
        <is>
          <t>A101381</t>
        </is>
      </c>
      <c r="N494" t="n">
        <v>350</v>
      </c>
      <c r="O494" t="n">
        <v>733</v>
      </c>
      <c r="P494" t="inlineStr">
        <is>
          <t>LT084</t>
        </is>
      </c>
      <c r="Q494" t="n">
        <v>56</v>
      </c>
      <c r="R494" s="4" t="n"/>
      <c r="S494" s="14" t="n"/>
    </row>
    <row r="495" hidden="1">
      <c r="A495" s="22" t="n"/>
      <c r="B495" t="inlineStr">
        <is>
          <t>Price_BOM_L_Baseplates_489</t>
        </is>
      </c>
      <c r="C495" t="inlineStr">
        <is>
          <t>:40157-LF:50157-LF:</t>
        </is>
      </c>
      <c r="D495" s="80" t="inlineStr">
        <is>
          <t>:82:8A:8P:</t>
        </is>
      </c>
      <c r="E495" s="2" t="inlineStr">
        <is>
          <t>BaseplateSteel</t>
        </is>
      </c>
      <c r="F495" s="2" t="inlineStr">
        <is>
          <t>Steel</t>
        </is>
      </c>
      <c r="G495" t="inlineStr">
        <is>
          <t>:364TS:365TS:</t>
        </is>
      </c>
      <c r="H495" t="inlineStr">
        <is>
          <t>Extended Drip Pan</t>
        </is>
      </c>
      <c r="J495" s="80" t="inlineStr">
        <is>
          <t>Falk_Spacer</t>
        </is>
      </c>
      <c r="K495" s="2" t="inlineStr">
        <is>
          <t>RTF</t>
        </is>
      </c>
      <c r="M495" t="inlineStr">
        <is>
          <t>A101382</t>
        </is>
      </c>
      <c r="N495" t="n">
        <v>350</v>
      </c>
      <c r="O495" t="n">
        <v>734</v>
      </c>
      <c r="P495" t="inlineStr">
        <is>
          <t>LT084</t>
        </is>
      </c>
      <c r="Q495" t="n">
        <v>56</v>
      </c>
      <c r="R495" s="4" t="n"/>
      <c r="S495" s="14" t="n"/>
    </row>
    <row r="496" hidden="1">
      <c r="A496" s="22" t="n"/>
      <c r="B496" t="inlineStr">
        <is>
          <t>Price_BOM_L_Baseplates_490</t>
        </is>
      </c>
      <c r="C496" t="inlineStr">
        <is>
          <t>:40157-LF:50157-LF:</t>
        </is>
      </c>
      <c r="D496" s="80" t="inlineStr">
        <is>
          <t>:82:8A:8P:</t>
        </is>
      </c>
      <c r="E496" s="2" t="inlineStr">
        <is>
          <t>BaseplateSteel</t>
        </is>
      </c>
      <c r="F496" s="2" t="inlineStr">
        <is>
          <t>Steel</t>
        </is>
      </c>
      <c r="G496" t="inlineStr">
        <is>
          <t>:404T:405T:</t>
        </is>
      </c>
      <c r="H496" t="inlineStr">
        <is>
          <t>Extended Drip Pan</t>
        </is>
      </c>
      <c r="I496" t="n">
        <v>0</v>
      </c>
      <c r="J496" s="80" t="inlineStr">
        <is>
          <t>Woods_Sureflex</t>
        </is>
      </c>
      <c r="K496" s="2" t="inlineStr">
        <is>
          <t>RTF</t>
        </is>
      </c>
      <c r="M496" t="inlineStr">
        <is>
          <t>A101384</t>
        </is>
      </c>
      <c r="N496" t="n">
        <v>405</v>
      </c>
      <c r="O496" t="n">
        <v>736</v>
      </c>
      <c r="P496" t="inlineStr">
        <is>
          <t>LT085</t>
        </is>
      </c>
      <c r="Q496" t="n">
        <v>70</v>
      </c>
      <c r="R496" s="4" t="n"/>
      <c r="S496" s="14" t="n"/>
    </row>
    <row r="497" hidden="1">
      <c r="A497" s="22" t="n"/>
      <c r="B497" t="inlineStr">
        <is>
          <t>Price_BOM_L_Baseplates_491</t>
        </is>
      </c>
      <c r="C497" t="inlineStr">
        <is>
          <t>:40157-LF:50157-LF:</t>
        </is>
      </c>
      <c r="D497" s="80" t="inlineStr">
        <is>
          <t>:82:8A:8P:</t>
        </is>
      </c>
      <c r="E497" s="2" t="inlineStr">
        <is>
          <t>BaseplateSteel</t>
        </is>
      </c>
      <c r="F497" s="2" t="inlineStr">
        <is>
          <t>Steel</t>
        </is>
      </c>
      <c r="G497" t="inlineStr">
        <is>
          <t>:404T:405T:</t>
        </is>
      </c>
      <c r="H497" t="inlineStr">
        <is>
          <t>Extended Drip Pan</t>
        </is>
      </c>
      <c r="I497" t="n">
        <v>0</v>
      </c>
      <c r="J497" s="80" t="inlineStr">
        <is>
          <t>Falk_T10_Grid</t>
        </is>
      </c>
      <c r="K497" s="2" t="inlineStr">
        <is>
          <t>RTF</t>
        </is>
      </c>
      <c r="M497" t="inlineStr">
        <is>
          <t>A101385</t>
        </is>
      </c>
      <c r="N497" t="n">
        <v>405</v>
      </c>
      <c r="O497" t="n">
        <v>737</v>
      </c>
      <c r="P497" t="inlineStr">
        <is>
          <t>LT085</t>
        </is>
      </c>
      <c r="Q497" t="n">
        <v>70</v>
      </c>
      <c r="R497" s="4" t="n"/>
      <c r="S497" s="14" t="n"/>
    </row>
    <row r="498" hidden="1">
      <c r="A498" s="22" t="n"/>
      <c r="B498" t="inlineStr">
        <is>
          <t>Price_BOM_L_Baseplates_492</t>
        </is>
      </c>
      <c r="C498" t="inlineStr">
        <is>
          <t>:40157-LF:50157-LF:</t>
        </is>
      </c>
      <c r="D498" s="80" t="inlineStr">
        <is>
          <t>:82:8A:8P:</t>
        </is>
      </c>
      <c r="E498" s="2" t="inlineStr">
        <is>
          <t>BaseplateSteel</t>
        </is>
      </c>
      <c r="F498" s="2" t="inlineStr">
        <is>
          <t>Steel</t>
        </is>
      </c>
      <c r="G498" t="inlineStr">
        <is>
          <t>:404T:405T:</t>
        </is>
      </c>
      <c r="H498" t="inlineStr">
        <is>
          <t>Extended Drip Pan</t>
        </is>
      </c>
      <c r="J498" s="80" t="inlineStr">
        <is>
          <t>Woods_Spacer</t>
        </is>
      </c>
      <c r="K498" s="2" t="inlineStr">
        <is>
          <t>RTF</t>
        </is>
      </c>
      <c r="M498" t="inlineStr">
        <is>
          <t>A101387</t>
        </is>
      </c>
      <c r="N498" t="n">
        <v>405</v>
      </c>
      <c r="O498" t="n">
        <v>739</v>
      </c>
      <c r="P498" t="inlineStr">
        <is>
          <t>LT085</t>
        </is>
      </c>
      <c r="Q498" t="n">
        <v>70</v>
      </c>
      <c r="R498" s="4" t="n"/>
      <c r="S498" s="14" t="n"/>
    </row>
    <row r="499" hidden="1">
      <c r="A499" s="22" t="n"/>
      <c r="B499" t="inlineStr">
        <is>
          <t>Price_BOM_L_Baseplates_493</t>
        </is>
      </c>
      <c r="C499" t="inlineStr">
        <is>
          <t>:40157-LF:50157-LF:</t>
        </is>
      </c>
      <c r="D499" s="80" t="inlineStr">
        <is>
          <t>:82:8A:8P:</t>
        </is>
      </c>
      <c r="E499" s="2" t="inlineStr">
        <is>
          <t>BaseplateSteel</t>
        </is>
      </c>
      <c r="F499" s="2" t="inlineStr">
        <is>
          <t>Steel</t>
        </is>
      </c>
      <c r="G499" t="inlineStr">
        <is>
          <t>:404T:405T:</t>
        </is>
      </c>
      <c r="H499" t="inlineStr">
        <is>
          <t>Extended Drip Pan</t>
        </is>
      </c>
      <c r="J499" s="80" t="inlineStr">
        <is>
          <t>Falk_Spacer</t>
        </is>
      </c>
      <c r="K499" s="2" t="inlineStr">
        <is>
          <t>RTF</t>
        </is>
      </c>
      <c r="M499" t="inlineStr">
        <is>
          <t>A101388</t>
        </is>
      </c>
      <c r="N499" t="n">
        <v>405</v>
      </c>
      <c r="O499" t="n">
        <v>740</v>
      </c>
      <c r="P499" t="inlineStr">
        <is>
          <t>LT085</t>
        </is>
      </c>
      <c r="Q499" t="n">
        <v>70</v>
      </c>
      <c r="R499" s="4" t="n"/>
      <c r="S499" s="14" t="n"/>
    </row>
    <row r="500" hidden="1">
      <c r="A500" s="22" t="n"/>
      <c r="B500" t="inlineStr">
        <is>
          <t>Price_BOM_L_Baseplates_494</t>
        </is>
      </c>
      <c r="C500" t="inlineStr">
        <is>
          <t>:40157-LF:50157-LF:</t>
        </is>
      </c>
      <c r="D500" s="80" t="inlineStr">
        <is>
          <t>:82:8A:8P:</t>
        </is>
      </c>
      <c r="E500" s="2" t="inlineStr">
        <is>
          <t>BaseplateSteel</t>
        </is>
      </c>
      <c r="F500" s="2" t="inlineStr">
        <is>
          <t>Steel</t>
        </is>
      </c>
      <c r="G500" t="inlineStr">
        <is>
          <t>:404TS:405TS:</t>
        </is>
      </c>
      <c r="H500" t="inlineStr">
        <is>
          <t>Extended Drip Pan</t>
        </is>
      </c>
      <c r="I500" t="n">
        <v>0</v>
      </c>
      <c r="J500" s="80" t="inlineStr">
        <is>
          <t>Falk_T10_Grid</t>
        </is>
      </c>
      <c r="K500" s="2" t="inlineStr">
        <is>
          <t>RTF</t>
        </is>
      </c>
      <c r="M500" t="inlineStr">
        <is>
          <t>A101390</t>
        </is>
      </c>
      <c r="N500" t="n">
        <v>405</v>
      </c>
      <c r="O500" t="n">
        <v>742</v>
      </c>
      <c r="P500" t="inlineStr">
        <is>
          <t>LT085</t>
        </is>
      </c>
      <c r="Q500" t="n">
        <v>70</v>
      </c>
      <c r="R500" s="4" t="n"/>
      <c r="S500" s="14" t="n"/>
    </row>
    <row r="501" hidden="1">
      <c r="A501" s="22" t="n"/>
      <c r="B501" t="inlineStr">
        <is>
          <t>Price_BOM_L_Baseplates_495</t>
        </is>
      </c>
      <c r="C501" t="inlineStr">
        <is>
          <t>:40157-LF:50157-LF:</t>
        </is>
      </c>
      <c r="D501" s="80" t="inlineStr">
        <is>
          <t>:82:8A:8P:</t>
        </is>
      </c>
      <c r="E501" s="2" t="inlineStr">
        <is>
          <t>BaseplateSteel</t>
        </is>
      </c>
      <c r="F501" s="2" t="inlineStr">
        <is>
          <t>Steel</t>
        </is>
      </c>
      <c r="G501" t="inlineStr">
        <is>
          <t>:404TS:405TS:</t>
        </is>
      </c>
      <c r="H501" t="inlineStr">
        <is>
          <t>Extended Drip Pan</t>
        </is>
      </c>
      <c r="J501" s="80" t="inlineStr">
        <is>
          <t>Woods_Spacer</t>
        </is>
      </c>
      <c r="K501" s="2" t="inlineStr">
        <is>
          <t>RTF</t>
        </is>
      </c>
      <c r="M501" t="inlineStr">
        <is>
          <t>A101392</t>
        </is>
      </c>
      <c r="N501" t="n">
        <v>405</v>
      </c>
      <c r="O501" t="n">
        <v>744</v>
      </c>
      <c r="P501" t="inlineStr">
        <is>
          <t>LT085</t>
        </is>
      </c>
      <c r="Q501" t="n">
        <v>70</v>
      </c>
      <c r="R501" s="4" t="n"/>
      <c r="S501" s="14" t="n"/>
    </row>
    <row r="502" hidden="1">
      <c r="A502" s="22" t="n"/>
      <c r="B502" t="inlineStr">
        <is>
          <t>Price_BOM_L_Baseplates_496</t>
        </is>
      </c>
      <c r="C502" t="inlineStr">
        <is>
          <t>:40157-LF:50157-LF:</t>
        </is>
      </c>
      <c r="D502" s="80" t="inlineStr">
        <is>
          <t>:82:8A:8P:</t>
        </is>
      </c>
      <c r="E502" s="2" t="inlineStr">
        <is>
          <t>BaseplateSteel</t>
        </is>
      </c>
      <c r="F502" s="2" t="inlineStr">
        <is>
          <t>Steel</t>
        </is>
      </c>
      <c r="G502" t="inlineStr">
        <is>
          <t>:404TS:405TS:</t>
        </is>
      </c>
      <c r="H502" t="inlineStr">
        <is>
          <t>Extended Drip Pan</t>
        </is>
      </c>
      <c r="J502" s="80" t="inlineStr">
        <is>
          <t>Falk_Spacer</t>
        </is>
      </c>
      <c r="K502" s="2" t="inlineStr">
        <is>
          <t>RTF</t>
        </is>
      </c>
      <c r="M502" t="inlineStr">
        <is>
          <t>A101393</t>
        </is>
      </c>
      <c r="N502" t="n">
        <v>405</v>
      </c>
      <c r="O502" t="n">
        <v>745</v>
      </c>
      <c r="P502" t="inlineStr">
        <is>
          <t>LT085</t>
        </is>
      </c>
      <c r="Q502" t="n">
        <v>70</v>
      </c>
      <c r="R502" s="4" t="n"/>
      <c r="S502" s="14" t="n"/>
    </row>
    <row r="503" hidden="1">
      <c r="A503" s="22" t="n"/>
      <c r="B503" t="inlineStr">
        <is>
          <t>Price_BOM_L_Baseplates_497</t>
        </is>
      </c>
      <c r="C503" t="inlineStr">
        <is>
          <t>:40157-LF:50157-LF:</t>
        </is>
      </c>
      <c r="D503" s="80" t="inlineStr">
        <is>
          <t>:82:8A:8P:</t>
        </is>
      </c>
      <c r="E503" s="2" t="inlineStr">
        <is>
          <t>BaseplateSteel</t>
        </is>
      </c>
      <c r="F503" s="2" t="inlineStr">
        <is>
          <t>Steel</t>
        </is>
      </c>
      <c r="G503" t="inlineStr">
        <is>
          <t>:444T:445T:</t>
        </is>
      </c>
      <c r="H503" t="inlineStr">
        <is>
          <t>Extended Drip Pan</t>
        </is>
      </c>
      <c r="I503" t="n">
        <v>0</v>
      </c>
      <c r="J503" s="80" t="inlineStr">
        <is>
          <t>Falk_T10_Grid</t>
        </is>
      </c>
      <c r="K503" s="2" t="inlineStr">
        <is>
          <t>RTF</t>
        </is>
      </c>
      <c r="M503" t="inlineStr">
        <is>
          <t>A101395</t>
        </is>
      </c>
      <c r="N503" t="n">
        <v>425</v>
      </c>
      <c r="O503" t="n">
        <v>747</v>
      </c>
      <c r="P503" t="inlineStr">
        <is>
          <t>LT085</t>
        </is>
      </c>
      <c r="Q503" t="n">
        <v>70</v>
      </c>
      <c r="R503" s="4" t="n"/>
      <c r="S503" s="14" t="n"/>
    </row>
    <row r="504" hidden="1">
      <c r="A504" s="22" t="n"/>
      <c r="B504" t="inlineStr">
        <is>
          <t>Price_BOM_L_Baseplates_498</t>
        </is>
      </c>
      <c r="C504" t="inlineStr">
        <is>
          <t>:40157-LF:50157-LF:</t>
        </is>
      </c>
      <c r="D504" s="80" t="inlineStr">
        <is>
          <t>:82:8A:8P:</t>
        </is>
      </c>
      <c r="E504" s="2" t="inlineStr">
        <is>
          <t>BaseplateSteel</t>
        </is>
      </c>
      <c r="F504" s="2" t="inlineStr">
        <is>
          <t>Steel</t>
        </is>
      </c>
      <c r="G504" t="inlineStr">
        <is>
          <t>:444T:445T:</t>
        </is>
      </c>
      <c r="H504" t="inlineStr">
        <is>
          <t>Extended Drip Pan</t>
        </is>
      </c>
      <c r="J504" s="80" t="inlineStr">
        <is>
          <t>Woods_Spacer</t>
        </is>
      </c>
      <c r="K504" s="2" t="inlineStr">
        <is>
          <t>RTF</t>
        </is>
      </c>
      <c r="M504" t="inlineStr">
        <is>
          <t>A101397</t>
        </is>
      </c>
      <c r="N504" t="n">
        <v>425</v>
      </c>
      <c r="O504" t="n">
        <v>749</v>
      </c>
      <c r="P504" t="inlineStr">
        <is>
          <t>LT085</t>
        </is>
      </c>
      <c r="Q504" t="n">
        <v>70</v>
      </c>
      <c r="R504" s="4" t="n"/>
      <c r="S504" s="14" t="n"/>
    </row>
    <row r="505" hidden="1">
      <c r="A505" s="22" t="n"/>
      <c r="B505" t="inlineStr">
        <is>
          <t>Price_BOM_L_Baseplates_499</t>
        </is>
      </c>
      <c r="C505" t="inlineStr">
        <is>
          <t>:40157-LF:50157-LF:</t>
        </is>
      </c>
      <c r="D505" s="80" t="inlineStr">
        <is>
          <t>:82:8A:8P:</t>
        </is>
      </c>
      <c r="E505" s="2" t="inlineStr">
        <is>
          <t>BaseplateSteel</t>
        </is>
      </c>
      <c r="F505" s="2" t="inlineStr">
        <is>
          <t>Steel</t>
        </is>
      </c>
      <c r="G505" t="inlineStr">
        <is>
          <t>:444T:445T:</t>
        </is>
      </c>
      <c r="H505" t="inlineStr">
        <is>
          <t>Extended Drip Pan</t>
        </is>
      </c>
      <c r="J505" s="80" t="inlineStr">
        <is>
          <t>Falk_Spacer</t>
        </is>
      </c>
      <c r="K505" s="2" t="inlineStr">
        <is>
          <t>RTF</t>
        </is>
      </c>
      <c r="M505" t="inlineStr">
        <is>
          <t>A101398</t>
        </is>
      </c>
      <c r="N505" t="n">
        <v>425</v>
      </c>
      <c r="O505" t="n">
        <v>750</v>
      </c>
      <c r="P505" t="inlineStr">
        <is>
          <t>LT085</t>
        </is>
      </c>
      <c r="Q505" t="n">
        <v>70</v>
      </c>
      <c r="R505" s="4" t="n"/>
      <c r="S505" s="14" t="n"/>
    </row>
    <row r="506" hidden="1">
      <c r="A506" s="22" t="n"/>
      <c r="B506" t="inlineStr">
        <is>
          <t>Price_BOM_L_Baseplates_500</t>
        </is>
      </c>
      <c r="C506" t="inlineStr">
        <is>
          <t>:40157-LF:50157-LF:</t>
        </is>
      </c>
      <c r="D506" s="80" t="inlineStr">
        <is>
          <t>:82:8A:8P:</t>
        </is>
      </c>
      <c r="E506" s="2" t="inlineStr">
        <is>
          <t>BaseplateSteel</t>
        </is>
      </c>
      <c r="F506" s="2" t="inlineStr">
        <is>
          <t>Steel</t>
        </is>
      </c>
      <c r="G506" t="inlineStr">
        <is>
          <t>:444TS:445TS:</t>
        </is>
      </c>
      <c r="H506" t="inlineStr">
        <is>
          <t>Extended Drip Pan</t>
        </is>
      </c>
      <c r="I506" t="n">
        <v>0</v>
      </c>
      <c r="J506" s="80" t="inlineStr">
        <is>
          <t>Falk_T10_Grid</t>
        </is>
      </c>
      <c r="K506" s="2" t="inlineStr">
        <is>
          <t>RTF</t>
        </is>
      </c>
      <c r="M506" t="inlineStr">
        <is>
          <t>A101400</t>
        </is>
      </c>
      <c r="N506" t="n">
        <v>425</v>
      </c>
      <c r="O506" t="n">
        <v>752</v>
      </c>
      <c r="P506" t="inlineStr">
        <is>
          <t>LT085</t>
        </is>
      </c>
      <c r="Q506" t="n">
        <v>70</v>
      </c>
      <c r="R506" s="4" t="n"/>
      <c r="S506" s="14" t="n"/>
    </row>
    <row r="507" hidden="1">
      <c r="A507" s="22" t="n"/>
      <c r="B507" t="inlineStr">
        <is>
          <t>Price_BOM_L_Baseplates_501</t>
        </is>
      </c>
      <c r="C507" t="inlineStr">
        <is>
          <t>:40157-LF:50157-LF:</t>
        </is>
      </c>
      <c r="D507" s="80" t="inlineStr">
        <is>
          <t>:82:8A:8P:</t>
        </is>
      </c>
      <c r="E507" s="2" t="inlineStr">
        <is>
          <t>BaseplateSteel</t>
        </is>
      </c>
      <c r="F507" s="2" t="inlineStr">
        <is>
          <t>Steel</t>
        </is>
      </c>
      <c r="G507" t="inlineStr">
        <is>
          <t>:444TS:445TS:</t>
        </is>
      </c>
      <c r="H507" t="inlineStr">
        <is>
          <t>Extended Drip Pan</t>
        </is>
      </c>
      <c r="J507" s="80" t="inlineStr">
        <is>
          <t>Woods_Spacer</t>
        </is>
      </c>
      <c r="K507" s="2" t="inlineStr">
        <is>
          <t>RTF</t>
        </is>
      </c>
      <c r="M507" t="inlineStr">
        <is>
          <t>A101402</t>
        </is>
      </c>
      <c r="N507" t="n">
        <v>425</v>
      </c>
      <c r="O507" t="n">
        <v>754</v>
      </c>
      <c r="P507" t="inlineStr">
        <is>
          <t>LT085</t>
        </is>
      </c>
      <c r="Q507" t="n">
        <v>70</v>
      </c>
      <c r="R507" s="4" t="n"/>
      <c r="S507" s="14" t="n"/>
    </row>
    <row r="508" hidden="1">
      <c r="A508" s="22" t="n"/>
      <c r="B508" t="inlineStr">
        <is>
          <t>Price_BOM_L_Baseplates_502</t>
        </is>
      </c>
      <c r="C508" t="inlineStr">
        <is>
          <t>:40157-LF:50157-LF:</t>
        </is>
      </c>
      <c r="D508" s="80" t="inlineStr">
        <is>
          <t>:82:8A:8P:</t>
        </is>
      </c>
      <c r="E508" s="2" t="inlineStr">
        <is>
          <t>BaseplateSteel</t>
        </is>
      </c>
      <c r="F508" s="2" t="inlineStr">
        <is>
          <t>Steel</t>
        </is>
      </c>
      <c r="G508" t="inlineStr">
        <is>
          <t>:444TS:445TS:</t>
        </is>
      </c>
      <c r="H508" t="inlineStr">
        <is>
          <t>Extended Drip Pan</t>
        </is>
      </c>
      <c r="J508" s="80" t="inlineStr">
        <is>
          <t>Falk_Spacer</t>
        </is>
      </c>
      <c r="K508" s="2" t="inlineStr">
        <is>
          <t>RTF</t>
        </is>
      </c>
      <c r="M508" t="inlineStr">
        <is>
          <t>A101403</t>
        </is>
      </c>
      <c r="N508" t="n">
        <v>425</v>
      </c>
      <c r="O508" t="n">
        <v>755</v>
      </c>
      <c r="P508" t="inlineStr">
        <is>
          <t>LT085</t>
        </is>
      </c>
      <c r="Q508" t="n">
        <v>70</v>
      </c>
      <c r="R508" s="4" t="n"/>
      <c r="S508" s="14" t="n"/>
    </row>
    <row r="509" hidden="1">
      <c r="A509" s="22" t="n"/>
      <c r="B509" t="inlineStr">
        <is>
          <t>Price_BOM_L_Baseplates_503</t>
        </is>
      </c>
      <c r="C509" t="inlineStr">
        <is>
          <t>:60123-LF:</t>
        </is>
      </c>
      <c r="D509" s="80" t="inlineStr">
        <is>
          <t>:82:8A:8P:</t>
        </is>
      </c>
      <c r="E509" s="2" t="inlineStr">
        <is>
          <t>BaseplateSteel</t>
        </is>
      </c>
      <c r="F509" s="2" t="inlineStr">
        <is>
          <t>Steel</t>
        </is>
      </c>
      <c r="G509" t="inlineStr">
        <is>
          <t>:364T:365T:</t>
        </is>
      </c>
      <c r="H509" t="inlineStr">
        <is>
          <t>Extended Drip Pan</t>
        </is>
      </c>
      <c r="I509" t="n">
        <v>0</v>
      </c>
      <c r="J509" s="80" t="inlineStr">
        <is>
          <t>Woods_Sureflex</t>
        </is>
      </c>
      <c r="K509" s="2" t="inlineStr">
        <is>
          <t>RTF</t>
        </is>
      </c>
      <c r="M509" t="inlineStr">
        <is>
          <t>A101405</t>
        </is>
      </c>
      <c r="N509" t="n">
        <v>360</v>
      </c>
      <c r="O509" t="n">
        <v>757</v>
      </c>
      <c r="P509" t="inlineStr">
        <is>
          <t>LT084</t>
        </is>
      </c>
      <c r="Q509" t="n">
        <v>56</v>
      </c>
      <c r="R509" s="4" t="n"/>
      <c r="S509" s="14" t="n"/>
    </row>
    <row r="510" hidden="1">
      <c r="A510" s="22" t="n"/>
      <c r="B510" t="inlineStr">
        <is>
          <t>Price_BOM_L_Baseplates_504</t>
        </is>
      </c>
      <c r="C510" t="inlineStr">
        <is>
          <t>:60123-LF:</t>
        </is>
      </c>
      <c r="D510" s="80" t="inlineStr">
        <is>
          <t>:82:8A:8P:</t>
        </is>
      </c>
      <c r="E510" s="2" t="inlineStr">
        <is>
          <t>BaseplateSteel</t>
        </is>
      </c>
      <c r="F510" s="2" t="inlineStr">
        <is>
          <t>Steel</t>
        </is>
      </c>
      <c r="G510" t="inlineStr">
        <is>
          <t>:364T:365T:</t>
        </is>
      </c>
      <c r="H510" t="inlineStr">
        <is>
          <t>Extended Drip Pan</t>
        </is>
      </c>
      <c r="I510" t="n">
        <v>0</v>
      </c>
      <c r="J510" s="80" t="inlineStr">
        <is>
          <t>Falk_T10_Grid</t>
        </is>
      </c>
      <c r="K510" s="2" t="inlineStr">
        <is>
          <t>RTF</t>
        </is>
      </c>
      <c r="M510" t="inlineStr">
        <is>
          <t>A101406</t>
        </is>
      </c>
      <c r="N510" t="n">
        <v>360</v>
      </c>
      <c r="O510" t="n">
        <v>758</v>
      </c>
      <c r="P510" t="inlineStr">
        <is>
          <t>LT084</t>
        </is>
      </c>
      <c r="Q510" t="n">
        <v>56</v>
      </c>
      <c r="R510" s="4" t="n"/>
      <c r="S510" s="14" t="n"/>
    </row>
    <row r="511" hidden="1">
      <c r="A511" s="22" t="n"/>
      <c r="B511" t="inlineStr">
        <is>
          <t>Price_BOM_L_Baseplates_505</t>
        </is>
      </c>
      <c r="C511" t="inlineStr">
        <is>
          <t>:60123-LF:</t>
        </is>
      </c>
      <c r="D511" s="80" t="inlineStr">
        <is>
          <t>:82:8A:8P:</t>
        </is>
      </c>
      <c r="E511" s="2" t="inlineStr">
        <is>
          <t>BaseplateSteel</t>
        </is>
      </c>
      <c r="F511" s="2" t="inlineStr">
        <is>
          <t>Steel</t>
        </is>
      </c>
      <c r="G511" t="inlineStr">
        <is>
          <t>:364T:365T:</t>
        </is>
      </c>
      <c r="H511" t="inlineStr">
        <is>
          <t>Extended Drip Pan</t>
        </is>
      </c>
      <c r="J511" s="80" t="inlineStr">
        <is>
          <t>Woods_Spacer</t>
        </is>
      </c>
      <c r="K511" s="2" t="inlineStr">
        <is>
          <t>RTF</t>
        </is>
      </c>
      <c r="M511" t="inlineStr">
        <is>
          <t>A101408</t>
        </is>
      </c>
      <c r="N511" t="n">
        <v>360</v>
      </c>
      <c r="O511" t="n">
        <v>760</v>
      </c>
      <c r="P511" t="inlineStr">
        <is>
          <t>LT084</t>
        </is>
      </c>
      <c r="Q511" t="n">
        <v>56</v>
      </c>
      <c r="R511" s="4" t="n"/>
      <c r="S511" s="14" t="n"/>
    </row>
    <row r="512" hidden="1">
      <c r="A512" s="22" t="n"/>
      <c r="B512" t="inlineStr">
        <is>
          <t>Price_BOM_L_Baseplates_506</t>
        </is>
      </c>
      <c r="C512" t="inlineStr">
        <is>
          <t>:60123-LF:</t>
        </is>
      </c>
      <c r="D512" s="80" t="inlineStr">
        <is>
          <t>:82:8A:8P:</t>
        </is>
      </c>
      <c r="E512" s="2" t="inlineStr">
        <is>
          <t>BaseplateSteel</t>
        </is>
      </c>
      <c r="F512" s="2" t="inlineStr">
        <is>
          <t>Steel</t>
        </is>
      </c>
      <c r="G512" t="inlineStr">
        <is>
          <t>:364T:365T:</t>
        </is>
      </c>
      <c r="H512" t="inlineStr">
        <is>
          <t>Extended Drip Pan</t>
        </is>
      </c>
      <c r="J512" s="80" t="inlineStr">
        <is>
          <t>Falk_Spacer</t>
        </is>
      </c>
      <c r="K512" s="2" t="inlineStr">
        <is>
          <t>RTF</t>
        </is>
      </c>
      <c r="M512" t="inlineStr">
        <is>
          <t>A101409</t>
        </is>
      </c>
      <c r="N512" t="n">
        <v>360</v>
      </c>
      <c r="O512" t="n">
        <v>761</v>
      </c>
      <c r="P512" t="inlineStr">
        <is>
          <t>LT084</t>
        </is>
      </c>
      <c r="Q512" t="n">
        <v>56</v>
      </c>
      <c r="R512" s="4" t="n"/>
      <c r="S512" s="14" t="n"/>
    </row>
    <row r="513" hidden="1">
      <c r="A513" s="22" t="n"/>
      <c r="B513" t="inlineStr">
        <is>
          <t>Price_BOM_L_Baseplates_507</t>
        </is>
      </c>
      <c r="C513" t="inlineStr">
        <is>
          <t>:60123-LF:</t>
        </is>
      </c>
      <c r="D513" s="80" t="inlineStr">
        <is>
          <t>:82:8A:8P:</t>
        </is>
      </c>
      <c r="E513" s="2" t="inlineStr">
        <is>
          <t>BaseplateSteel</t>
        </is>
      </c>
      <c r="F513" s="2" t="inlineStr">
        <is>
          <t>Steel</t>
        </is>
      </c>
      <c r="G513" t="inlineStr">
        <is>
          <t>:364TS:365TS:</t>
        </is>
      </c>
      <c r="H513" t="inlineStr">
        <is>
          <t>Extended Drip Pan</t>
        </is>
      </c>
      <c r="I513" t="n">
        <v>0</v>
      </c>
      <c r="J513" s="80" t="inlineStr">
        <is>
          <t>Falk_T10_Grid</t>
        </is>
      </c>
      <c r="K513" s="2" t="inlineStr">
        <is>
          <t>RTF</t>
        </is>
      </c>
      <c r="M513" t="inlineStr">
        <is>
          <t>A101411</t>
        </is>
      </c>
      <c r="N513" t="n">
        <v>360</v>
      </c>
      <c r="O513" t="n">
        <v>763</v>
      </c>
      <c r="P513" t="inlineStr">
        <is>
          <t>LT084</t>
        </is>
      </c>
      <c r="Q513" t="n">
        <v>56</v>
      </c>
      <c r="R513" s="4" t="n"/>
      <c r="S513" s="14" t="n"/>
    </row>
    <row r="514" hidden="1">
      <c r="A514" s="22" t="n"/>
      <c r="B514" t="inlineStr">
        <is>
          <t>Price_BOM_L_Baseplates_508</t>
        </is>
      </c>
      <c r="C514" t="inlineStr">
        <is>
          <t>:60123-LF:</t>
        </is>
      </c>
      <c r="D514" s="80" t="inlineStr">
        <is>
          <t>:82:8A:8P:</t>
        </is>
      </c>
      <c r="E514" s="2" t="inlineStr">
        <is>
          <t>BaseplateSteel</t>
        </is>
      </c>
      <c r="F514" s="2" t="inlineStr">
        <is>
          <t>Steel</t>
        </is>
      </c>
      <c r="G514" t="inlineStr">
        <is>
          <t>:364TS:365TS:</t>
        </is>
      </c>
      <c r="H514" t="inlineStr">
        <is>
          <t>Extended Drip Pan</t>
        </is>
      </c>
      <c r="J514" s="80" t="inlineStr">
        <is>
          <t>Woods_Spacer</t>
        </is>
      </c>
      <c r="K514" s="2" t="inlineStr">
        <is>
          <t>RTF</t>
        </is>
      </c>
      <c r="M514" t="inlineStr">
        <is>
          <t>A101413</t>
        </is>
      </c>
      <c r="N514" t="n">
        <v>360</v>
      </c>
      <c r="O514" t="n">
        <v>765</v>
      </c>
      <c r="P514" t="inlineStr">
        <is>
          <t>LT084</t>
        </is>
      </c>
      <c r="Q514" t="n">
        <v>56</v>
      </c>
      <c r="R514" s="4" t="n"/>
      <c r="S514" s="14" t="n"/>
    </row>
    <row r="515" hidden="1">
      <c r="A515" s="22" t="n"/>
      <c r="B515" t="inlineStr">
        <is>
          <t>Price_BOM_L_Baseplates_509</t>
        </is>
      </c>
      <c r="C515" t="inlineStr">
        <is>
          <t>:60123-LF:</t>
        </is>
      </c>
      <c r="D515" s="80" t="inlineStr">
        <is>
          <t>:82:8A:8P:</t>
        </is>
      </c>
      <c r="E515" s="2" t="inlineStr">
        <is>
          <t>BaseplateSteel</t>
        </is>
      </c>
      <c r="F515" s="2" t="inlineStr">
        <is>
          <t>Steel</t>
        </is>
      </c>
      <c r="G515" t="inlineStr">
        <is>
          <t>:364TS:365TS:</t>
        </is>
      </c>
      <c r="H515" t="inlineStr">
        <is>
          <t>Extended Drip Pan</t>
        </is>
      </c>
      <c r="J515" s="80" t="inlineStr">
        <is>
          <t>Falk_Spacer</t>
        </is>
      </c>
      <c r="K515" s="2" t="inlineStr">
        <is>
          <t>RTF</t>
        </is>
      </c>
      <c r="M515" t="inlineStr">
        <is>
          <t>A101414</t>
        </is>
      </c>
      <c r="N515" t="n">
        <v>360</v>
      </c>
      <c r="O515" t="n">
        <v>766</v>
      </c>
      <c r="P515" t="inlineStr">
        <is>
          <t>LT084</t>
        </is>
      </c>
      <c r="Q515" t="n">
        <v>56</v>
      </c>
      <c r="R515" s="4" t="n"/>
      <c r="S515" s="14" t="n"/>
    </row>
    <row r="516" hidden="1">
      <c r="A516" s="22" t="n"/>
      <c r="B516" t="inlineStr">
        <is>
          <t>Price_BOM_L_Baseplates_510</t>
        </is>
      </c>
      <c r="C516" t="inlineStr">
        <is>
          <t>:60123-LF:</t>
        </is>
      </c>
      <c r="D516" s="80" t="inlineStr">
        <is>
          <t>:82:8A:8P:</t>
        </is>
      </c>
      <c r="E516" s="2" t="inlineStr">
        <is>
          <t>BaseplateSteel</t>
        </is>
      </c>
      <c r="F516" s="2" t="inlineStr">
        <is>
          <t>Steel</t>
        </is>
      </c>
      <c r="G516" t="inlineStr">
        <is>
          <t>:404T:405T:</t>
        </is>
      </c>
      <c r="H516" t="inlineStr">
        <is>
          <t>Extended Drip Pan</t>
        </is>
      </c>
      <c r="I516" t="n">
        <v>0</v>
      </c>
      <c r="J516" s="80" t="inlineStr">
        <is>
          <t>Woods_Sureflex</t>
        </is>
      </c>
      <c r="K516" s="2" t="inlineStr">
        <is>
          <t>RTF</t>
        </is>
      </c>
      <c r="M516" t="inlineStr">
        <is>
          <t>A101416</t>
        </is>
      </c>
      <c r="N516" t="n">
        <v>415</v>
      </c>
      <c r="O516" t="n">
        <v>768</v>
      </c>
      <c r="P516" t="inlineStr">
        <is>
          <t>LT085</t>
        </is>
      </c>
      <c r="Q516" t="n">
        <v>70</v>
      </c>
      <c r="R516" s="4" t="n"/>
      <c r="S516" s="14" t="n"/>
    </row>
    <row r="517" hidden="1">
      <c r="A517" s="22" t="n"/>
      <c r="B517" t="inlineStr">
        <is>
          <t>Price_BOM_L_Baseplates_511</t>
        </is>
      </c>
      <c r="C517" t="inlineStr">
        <is>
          <t>:60123-LF:</t>
        </is>
      </c>
      <c r="D517" s="80" t="inlineStr">
        <is>
          <t>:82:8A:8P:</t>
        </is>
      </c>
      <c r="E517" s="2" t="inlineStr">
        <is>
          <t>BaseplateSteel</t>
        </is>
      </c>
      <c r="F517" s="2" t="inlineStr">
        <is>
          <t>Steel</t>
        </is>
      </c>
      <c r="G517" t="inlineStr">
        <is>
          <t>:404T:405T:</t>
        </is>
      </c>
      <c r="H517" t="inlineStr">
        <is>
          <t>Extended Drip Pan</t>
        </is>
      </c>
      <c r="I517" t="n">
        <v>0</v>
      </c>
      <c r="J517" s="80" t="inlineStr">
        <is>
          <t>Falk_T10_Grid</t>
        </is>
      </c>
      <c r="K517" s="2" t="inlineStr">
        <is>
          <t>RTF</t>
        </is>
      </c>
      <c r="M517" t="inlineStr">
        <is>
          <t>A101417</t>
        </is>
      </c>
      <c r="N517" t="n">
        <v>415</v>
      </c>
      <c r="O517" t="n">
        <v>769</v>
      </c>
      <c r="P517" t="inlineStr">
        <is>
          <t>LT085</t>
        </is>
      </c>
      <c r="Q517" t="n">
        <v>70</v>
      </c>
      <c r="R517" s="4" t="n"/>
      <c r="S517" s="14" t="n"/>
    </row>
    <row r="518" hidden="1">
      <c r="A518" s="22" t="n"/>
      <c r="B518" t="inlineStr">
        <is>
          <t>Price_BOM_L_Baseplates_512</t>
        </is>
      </c>
      <c r="C518" t="inlineStr">
        <is>
          <t>:60123-LF:</t>
        </is>
      </c>
      <c r="D518" s="80" t="inlineStr">
        <is>
          <t>:82:8A:8P:</t>
        </is>
      </c>
      <c r="E518" s="2" t="inlineStr">
        <is>
          <t>BaseplateSteel</t>
        </is>
      </c>
      <c r="F518" s="2" t="inlineStr">
        <is>
          <t>Steel</t>
        </is>
      </c>
      <c r="G518" t="inlineStr">
        <is>
          <t>:404T:405T:</t>
        </is>
      </c>
      <c r="H518" t="inlineStr">
        <is>
          <t>Extended Drip Pan</t>
        </is>
      </c>
      <c r="J518" s="80" t="inlineStr">
        <is>
          <t>Woods_Spacer</t>
        </is>
      </c>
      <c r="K518" s="2" t="inlineStr">
        <is>
          <t>RTF</t>
        </is>
      </c>
      <c r="M518" t="inlineStr">
        <is>
          <t>A101419</t>
        </is>
      </c>
      <c r="N518" t="n">
        <v>415</v>
      </c>
      <c r="O518" t="n">
        <v>771</v>
      </c>
      <c r="P518" t="inlineStr">
        <is>
          <t>LT085</t>
        </is>
      </c>
      <c r="Q518" t="n">
        <v>70</v>
      </c>
      <c r="R518" s="4" t="n"/>
      <c r="S518" s="14" t="n"/>
    </row>
    <row r="519" hidden="1">
      <c r="A519" s="22" t="n"/>
      <c r="B519" t="inlineStr">
        <is>
          <t>Price_BOM_L_Baseplates_513</t>
        </is>
      </c>
      <c r="C519" t="inlineStr">
        <is>
          <t>:60123-LF:</t>
        </is>
      </c>
      <c r="D519" s="80" t="inlineStr">
        <is>
          <t>:82:8A:8P:</t>
        </is>
      </c>
      <c r="E519" s="2" t="inlineStr">
        <is>
          <t>BaseplateSteel</t>
        </is>
      </c>
      <c r="F519" s="2" t="inlineStr">
        <is>
          <t>Steel</t>
        </is>
      </c>
      <c r="G519" t="inlineStr">
        <is>
          <t>:404T:405T:</t>
        </is>
      </c>
      <c r="H519" t="inlineStr">
        <is>
          <t>Extended Drip Pan</t>
        </is>
      </c>
      <c r="J519" s="80" t="inlineStr">
        <is>
          <t>Falk_Spacer</t>
        </is>
      </c>
      <c r="K519" s="2" t="inlineStr">
        <is>
          <t>RTF</t>
        </is>
      </c>
      <c r="M519" t="inlineStr">
        <is>
          <t>A101420</t>
        </is>
      </c>
      <c r="N519" t="n">
        <v>415</v>
      </c>
      <c r="O519" t="n">
        <v>772</v>
      </c>
      <c r="P519" t="inlineStr">
        <is>
          <t>LT085</t>
        </is>
      </c>
      <c r="Q519" t="n">
        <v>70</v>
      </c>
      <c r="R519" s="4" t="n"/>
      <c r="S519" s="14" t="n"/>
    </row>
    <row r="520" hidden="1">
      <c r="A520" s="22" t="n"/>
      <c r="B520" t="inlineStr">
        <is>
          <t>Price_BOM_L_Baseplates_514</t>
        </is>
      </c>
      <c r="C520" t="inlineStr">
        <is>
          <t>:60123-LF:</t>
        </is>
      </c>
      <c r="D520" s="80" t="inlineStr">
        <is>
          <t>:82:8A:8P:</t>
        </is>
      </c>
      <c r="E520" s="2" t="inlineStr">
        <is>
          <t>BaseplateSteel</t>
        </is>
      </c>
      <c r="F520" s="2" t="inlineStr">
        <is>
          <t>Steel</t>
        </is>
      </c>
      <c r="G520" t="inlineStr">
        <is>
          <t>:404TS:405TS:</t>
        </is>
      </c>
      <c r="H520" t="inlineStr">
        <is>
          <t>Extended Drip Pan</t>
        </is>
      </c>
      <c r="I520" t="n">
        <v>0</v>
      </c>
      <c r="J520" s="80" t="inlineStr">
        <is>
          <t>Falk_T10_Grid</t>
        </is>
      </c>
      <c r="K520" s="2" t="inlineStr">
        <is>
          <t>RTF</t>
        </is>
      </c>
      <c r="M520" t="inlineStr">
        <is>
          <t>A101422</t>
        </is>
      </c>
      <c r="N520" t="n">
        <v>415</v>
      </c>
      <c r="O520" t="n">
        <v>774</v>
      </c>
      <c r="P520" t="inlineStr">
        <is>
          <t>LT085</t>
        </is>
      </c>
      <c r="Q520" t="n">
        <v>70</v>
      </c>
      <c r="R520" s="4" t="n"/>
      <c r="S520" s="14" t="n"/>
    </row>
    <row r="521" hidden="1">
      <c r="A521" s="22" t="n"/>
      <c r="B521" t="inlineStr">
        <is>
          <t>Price_BOM_L_Baseplates_515</t>
        </is>
      </c>
      <c r="C521" t="inlineStr">
        <is>
          <t>:60123-LF:</t>
        </is>
      </c>
      <c r="D521" s="80" t="inlineStr">
        <is>
          <t>:82:8A:8P:</t>
        </is>
      </c>
      <c r="E521" s="2" t="inlineStr">
        <is>
          <t>BaseplateSteel</t>
        </is>
      </c>
      <c r="F521" s="2" t="inlineStr">
        <is>
          <t>Steel</t>
        </is>
      </c>
      <c r="G521" t="inlineStr">
        <is>
          <t>:404TS:405TS:</t>
        </is>
      </c>
      <c r="H521" t="inlineStr">
        <is>
          <t>Extended Drip Pan</t>
        </is>
      </c>
      <c r="J521" s="80" t="inlineStr">
        <is>
          <t>Woods_Spacer</t>
        </is>
      </c>
      <c r="K521" s="2" t="inlineStr">
        <is>
          <t>RTF</t>
        </is>
      </c>
      <c r="M521" t="inlineStr">
        <is>
          <t>A101424</t>
        </is>
      </c>
      <c r="N521" t="n">
        <v>415</v>
      </c>
      <c r="O521" t="n">
        <v>776</v>
      </c>
      <c r="P521" t="inlineStr">
        <is>
          <t>LT085</t>
        </is>
      </c>
      <c r="Q521" t="n">
        <v>70</v>
      </c>
      <c r="R521" s="4" t="n"/>
      <c r="S521" s="14" t="n"/>
    </row>
    <row r="522" hidden="1">
      <c r="A522" s="22" t="n"/>
      <c r="B522" t="inlineStr">
        <is>
          <t>Price_BOM_L_Baseplates_516</t>
        </is>
      </c>
      <c r="C522" t="inlineStr">
        <is>
          <t>:60123-LF:</t>
        </is>
      </c>
      <c r="D522" s="80" t="inlineStr">
        <is>
          <t>:82:8A:8P:</t>
        </is>
      </c>
      <c r="E522" s="2" t="inlineStr">
        <is>
          <t>BaseplateSteel</t>
        </is>
      </c>
      <c r="F522" s="2" t="inlineStr">
        <is>
          <t>Steel</t>
        </is>
      </c>
      <c r="G522" t="inlineStr">
        <is>
          <t>:404TS:405TS:</t>
        </is>
      </c>
      <c r="H522" t="inlineStr">
        <is>
          <t>Extended Drip Pan</t>
        </is>
      </c>
      <c r="J522" s="80" t="inlineStr">
        <is>
          <t>Falk_Spacer</t>
        </is>
      </c>
      <c r="K522" s="2" t="inlineStr">
        <is>
          <t>RTF</t>
        </is>
      </c>
      <c r="M522" t="inlineStr">
        <is>
          <t>A101425</t>
        </is>
      </c>
      <c r="N522" t="n">
        <v>415</v>
      </c>
      <c r="O522" t="n">
        <v>777</v>
      </c>
      <c r="P522" t="inlineStr">
        <is>
          <t>LT085</t>
        </is>
      </c>
      <c r="Q522" t="n">
        <v>70</v>
      </c>
      <c r="R522" s="4" t="n"/>
      <c r="S522" s="14" t="n"/>
    </row>
    <row r="523" hidden="1">
      <c r="A523" s="22" t="n"/>
      <c r="B523" t="inlineStr">
        <is>
          <t>Price_BOM_L_Baseplates_517</t>
        </is>
      </c>
      <c r="C523" t="inlineStr">
        <is>
          <t>:60123-LF:</t>
        </is>
      </c>
      <c r="D523" s="80" t="inlineStr">
        <is>
          <t>:82:8A:8P:</t>
        </is>
      </c>
      <c r="E523" s="2" t="inlineStr">
        <is>
          <t>BaseplateSteel</t>
        </is>
      </c>
      <c r="F523" s="2" t="inlineStr">
        <is>
          <t>Steel</t>
        </is>
      </c>
      <c r="G523" t="inlineStr">
        <is>
          <t>:444T:445T:</t>
        </is>
      </c>
      <c r="H523" t="inlineStr">
        <is>
          <t>Extended Drip Pan</t>
        </is>
      </c>
      <c r="I523" t="n">
        <v>0</v>
      </c>
      <c r="J523" s="80" t="inlineStr">
        <is>
          <t>Falk_T10_Grid</t>
        </is>
      </c>
      <c r="K523" s="2" t="inlineStr">
        <is>
          <t>RTF</t>
        </is>
      </c>
      <c r="M523" t="inlineStr">
        <is>
          <t>A101427</t>
        </is>
      </c>
      <c r="N523" t="n">
        <v>435</v>
      </c>
      <c r="O523" t="n">
        <v>779</v>
      </c>
      <c r="P523" t="inlineStr">
        <is>
          <t>LT085</t>
        </is>
      </c>
      <c r="Q523" t="n">
        <v>70</v>
      </c>
      <c r="R523" s="4" t="n"/>
      <c r="S523" s="14" t="n"/>
    </row>
    <row r="524" hidden="1">
      <c r="A524" s="22" t="n"/>
      <c r="B524" t="inlineStr">
        <is>
          <t>Price_BOM_L_Baseplates_518</t>
        </is>
      </c>
      <c r="C524" t="inlineStr">
        <is>
          <t>:60123-LF:</t>
        </is>
      </c>
      <c r="D524" s="80" t="inlineStr">
        <is>
          <t>:82:8A:8P:</t>
        </is>
      </c>
      <c r="E524" s="2" t="inlineStr">
        <is>
          <t>BaseplateSteel</t>
        </is>
      </c>
      <c r="F524" s="2" t="inlineStr">
        <is>
          <t>Steel</t>
        </is>
      </c>
      <c r="G524" t="inlineStr">
        <is>
          <t>:444T:445T:</t>
        </is>
      </c>
      <c r="H524" t="inlineStr">
        <is>
          <t>Extended Drip Pan</t>
        </is>
      </c>
      <c r="J524" s="80" t="inlineStr">
        <is>
          <t>Woods_Spacer</t>
        </is>
      </c>
      <c r="K524" s="2" t="inlineStr">
        <is>
          <t>RTF</t>
        </is>
      </c>
      <c r="M524" t="inlineStr">
        <is>
          <t>A101429</t>
        </is>
      </c>
      <c r="N524" t="n">
        <v>435</v>
      </c>
      <c r="O524" t="n">
        <v>781</v>
      </c>
      <c r="P524" t="inlineStr">
        <is>
          <t>LT085</t>
        </is>
      </c>
      <c r="Q524" t="n">
        <v>70</v>
      </c>
      <c r="R524" s="4" t="n"/>
      <c r="S524" s="14" t="n"/>
    </row>
    <row r="525" hidden="1">
      <c r="A525" s="22" t="n"/>
      <c r="B525" t="inlineStr">
        <is>
          <t>Price_BOM_L_Baseplates_519</t>
        </is>
      </c>
      <c r="C525" t="inlineStr">
        <is>
          <t>:60123-LF:</t>
        </is>
      </c>
      <c r="D525" s="80" t="inlineStr">
        <is>
          <t>:82:8A:8P:</t>
        </is>
      </c>
      <c r="E525" s="2" t="inlineStr">
        <is>
          <t>BaseplateSteel</t>
        </is>
      </c>
      <c r="F525" s="2" t="inlineStr">
        <is>
          <t>Steel</t>
        </is>
      </c>
      <c r="G525" t="inlineStr">
        <is>
          <t>:444T:445T:</t>
        </is>
      </c>
      <c r="H525" t="inlineStr">
        <is>
          <t>Extended Drip Pan</t>
        </is>
      </c>
      <c r="J525" s="80" t="inlineStr">
        <is>
          <t>Falk_Spacer</t>
        </is>
      </c>
      <c r="K525" s="2" t="inlineStr">
        <is>
          <t>RTF</t>
        </is>
      </c>
      <c r="M525" t="inlineStr">
        <is>
          <t>A101430</t>
        </is>
      </c>
      <c r="N525" t="n">
        <v>435</v>
      </c>
      <c r="O525" t="n">
        <v>782</v>
      </c>
      <c r="P525" t="inlineStr">
        <is>
          <t>LT085</t>
        </is>
      </c>
      <c r="Q525" t="n">
        <v>70</v>
      </c>
      <c r="R525" s="4" t="n"/>
      <c r="S525" s="14" t="n"/>
    </row>
    <row r="526" hidden="1">
      <c r="A526" s="22" t="n"/>
      <c r="B526" t="inlineStr">
        <is>
          <t>Price_BOM_L_Baseplates_520</t>
        </is>
      </c>
      <c r="C526" t="inlineStr">
        <is>
          <t>:60123-LF:</t>
        </is>
      </c>
      <c r="D526" s="80" t="inlineStr">
        <is>
          <t>:82:8A:8P:</t>
        </is>
      </c>
      <c r="E526" s="2" t="inlineStr">
        <is>
          <t>BaseplateSteel</t>
        </is>
      </c>
      <c r="F526" s="2" t="inlineStr">
        <is>
          <t>Steel</t>
        </is>
      </c>
      <c r="G526" t="inlineStr">
        <is>
          <t>:444TS:445TS:</t>
        </is>
      </c>
      <c r="H526" t="inlineStr">
        <is>
          <t>Extended Drip Pan</t>
        </is>
      </c>
      <c r="I526" t="n">
        <v>0</v>
      </c>
      <c r="J526" s="80" t="inlineStr">
        <is>
          <t>Falk_T10_Grid</t>
        </is>
      </c>
      <c r="K526" s="2" t="inlineStr">
        <is>
          <t>RTF</t>
        </is>
      </c>
      <c r="M526" t="inlineStr">
        <is>
          <t>A101432</t>
        </is>
      </c>
      <c r="N526" t="n">
        <v>435</v>
      </c>
      <c r="O526" t="n">
        <v>784</v>
      </c>
      <c r="P526" t="inlineStr">
        <is>
          <t>LT085</t>
        </is>
      </c>
      <c r="Q526" t="n">
        <v>70</v>
      </c>
      <c r="R526" s="4" t="n"/>
      <c r="S526" s="14" t="n"/>
    </row>
    <row r="527" hidden="1">
      <c r="A527" s="22" t="n"/>
      <c r="B527" t="inlineStr">
        <is>
          <t>Price_BOM_L_Baseplates_521</t>
        </is>
      </c>
      <c r="C527" t="inlineStr">
        <is>
          <t>:60123-LF:</t>
        </is>
      </c>
      <c r="D527" s="80" t="inlineStr">
        <is>
          <t>:82:8A:8P:</t>
        </is>
      </c>
      <c r="E527" s="2" t="inlineStr">
        <is>
          <t>BaseplateSteel</t>
        </is>
      </c>
      <c r="F527" s="2" t="inlineStr">
        <is>
          <t>Steel</t>
        </is>
      </c>
      <c r="G527" t="inlineStr">
        <is>
          <t>:444TS:445TS:</t>
        </is>
      </c>
      <c r="H527" t="inlineStr">
        <is>
          <t>Extended Drip Pan</t>
        </is>
      </c>
      <c r="J527" s="80" t="inlineStr">
        <is>
          <t>Woods_Spacer</t>
        </is>
      </c>
      <c r="K527" s="2" t="inlineStr">
        <is>
          <t>RTF</t>
        </is>
      </c>
      <c r="M527" t="inlineStr">
        <is>
          <t>A101434</t>
        </is>
      </c>
      <c r="N527" t="n">
        <v>435</v>
      </c>
      <c r="O527" t="n">
        <v>786</v>
      </c>
      <c r="P527" t="inlineStr">
        <is>
          <t>LT085</t>
        </is>
      </c>
      <c r="Q527" t="n">
        <v>70</v>
      </c>
      <c r="R527" s="4" t="n"/>
      <c r="S527" s="14" t="n"/>
    </row>
    <row r="528" hidden="1">
      <c r="A528" s="22" t="n"/>
      <c r="B528" t="inlineStr">
        <is>
          <t>Price_BOM_L_Baseplates_522</t>
        </is>
      </c>
      <c r="C528" t="inlineStr">
        <is>
          <t>:60123-LF:</t>
        </is>
      </c>
      <c r="D528" s="80" t="inlineStr">
        <is>
          <t>:82:8A:8P:</t>
        </is>
      </c>
      <c r="E528" s="2" t="inlineStr">
        <is>
          <t>BaseplateSteel</t>
        </is>
      </c>
      <c r="F528" s="2" t="inlineStr">
        <is>
          <t>Steel</t>
        </is>
      </c>
      <c r="G528" t="inlineStr">
        <is>
          <t>:444TS:445TS:</t>
        </is>
      </c>
      <c r="H528" t="inlineStr">
        <is>
          <t>Extended Drip Pan</t>
        </is>
      </c>
      <c r="J528" s="80" t="inlineStr">
        <is>
          <t>Falk_Spacer</t>
        </is>
      </c>
      <c r="K528" s="2" t="inlineStr">
        <is>
          <t>RTF</t>
        </is>
      </c>
      <c r="M528" t="inlineStr">
        <is>
          <t>A101435</t>
        </is>
      </c>
      <c r="N528" t="n">
        <v>435</v>
      </c>
      <c r="O528" t="n">
        <v>787</v>
      </c>
      <c r="P528" t="inlineStr">
        <is>
          <t>LT085</t>
        </is>
      </c>
      <c r="Q528" t="n">
        <v>70</v>
      </c>
      <c r="R528" s="4" t="n"/>
      <c r="S528" s="14" t="n"/>
    </row>
    <row r="529" hidden="1">
      <c r="A529" s="22" t="n"/>
      <c r="B529" t="inlineStr">
        <is>
          <t>Price_BOM_L_Baseplates_523</t>
        </is>
      </c>
      <c r="C529" t="inlineStr">
        <is>
          <t>:60157-LF:80123-LF:</t>
        </is>
      </c>
      <c r="D529" s="80" t="inlineStr">
        <is>
          <t>:82:8A:8P:</t>
        </is>
      </c>
      <c r="E529" s="2" t="inlineStr">
        <is>
          <t>BaseplateSteel</t>
        </is>
      </c>
      <c r="F529" s="2" t="inlineStr">
        <is>
          <t>Steel</t>
        </is>
      </c>
      <c r="G529" t="inlineStr">
        <is>
          <t>:284T:286T:</t>
        </is>
      </c>
      <c r="H529" t="inlineStr">
        <is>
          <t>Extended Drip Pan</t>
        </is>
      </c>
      <c r="I529" t="n">
        <v>0</v>
      </c>
      <c r="J529" s="80" t="inlineStr">
        <is>
          <t>Woods_Sureflex</t>
        </is>
      </c>
      <c r="K529" s="2" t="inlineStr">
        <is>
          <t>RTF</t>
        </is>
      </c>
      <c r="M529" t="inlineStr">
        <is>
          <t>A101437</t>
        </is>
      </c>
      <c r="N529" t="n">
        <v>350</v>
      </c>
      <c r="O529" t="n">
        <v>789</v>
      </c>
      <c r="P529" t="inlineStr">
        <is>
          <t>LT084</t>
        </is>
      </c>
      <c r="Q529" t="n">
        <v>56</v>
      </c>
      <c r="R529" s="4" t="n"/>
      <c r="S529" s="14" t="n"/>
    </row>
    <row r="530" hidden="1">
      <c r="A530" s="22" t="n"/>
      <c r="B530" t="inlineStr">
        <is>
          <t>Price_BOM_L_Baseplates_524</t>
        </is>
      </c>
      <c r="C530" t="inlineStr">
        <is>
          <t>:60157-LF:80123-LF:</t>
        </is>
      </c>
      <c r="D530" s="80" t="inlineStr">
        <is>
          <t>:82:8A:8P:</t>
        </is>
      </c>
      <c r="E530" s="2" t="inlineStr">
        <is>
          <t>BaseplateSteel</t>
        </is>
      </c>
      <c r="F530" s="2" t="inlineStr">
        <is>
          <t>Steel</t>
        </is>
      </c>
      <c r="G530" t="inlineStr">
        <is>
          <t>:284T:286T:</t>
        </is>
      </c>
      <c r="H530" t="inlineStr">
        <is>
          <t>Extended Drip Pan</t>
        </is>
      </c>
      <c r="I530" t="n">
        <v>0</v>
      </c>
      <c r="J530" s="80" t="inlineStr">
        <is>
          <t>Falk_T10_Grid</t>
        </is>
      </c>
      <c r="K530" s="2" t="inlineStr">
        <is>
          <t>RTF</t>
        </is>
      </c>
      <c r="M530" t="inlineStr">
        <is>
          <t>A101438</t>
        </is>
      </c>
      <c r="N530" t="n">
        <v>350</v>
      </c>
      <c r="O530" t="n">
        <v>790</v>
      </c>
      <c r="P530" t="inlineStr">
        <is>
          <t>LT084</t>
        </is>
      </c>
      <c r="Q530" t="n">
        <v>56</v>
      </c>
      <c r="R530" s="4" t="n"/>
      <c r="S530" s="14" t="n"/>
    </row>
    <row r="531" hidden="1">
      <c r="A531" s="22" t="n"/>
      <c r="B531" t="inlineStr">
        <is>
          <t>Price_BOM_L_Baseplates_525</t>
        </is>
      </c>
      <c r="C531" t="inlineStr">
        <is>
          <t>:60157-LF:80123-LF:</t>
        </is>
      </c>
      <c r="D531" s="80" t="inlineStr">
        <is>
          <t>:82:8A:8P:</t>
        </is>
      </c>
      <c r="E531" s="2" t="inlineStr">
        <is>
          <t>BaseplateSteel</t>
        </is>
      </c>
      <c r="F531" s="2" t="inlineStr">
        <is>
          <t>Steel</t>
        </is>
      </c>
      <c r="G531" t="inlineStr">
        <is>
          <t>:284T:286T:</t>
        </is>
      </c>
      <c r="H531" t="inlineStr">
        <is>
          <t>Extended Drip Pan</t>
        </is>
      </c>
      <c r="J531" s="80" t="inlineStr">
        <is>
          <t>Woods_Spacer</t>
        </is>
      </c>
      <c r="K531" s="2" t="inlineStr">
        <is>
          <t>RTF</t>
        </is>
      </c>
      <c r="M531" t="inlineStr">
        <is>
          <t>A101440</t>
        </is>
      </c>
      <c r="N531" t="n">
        <v>350</v>
      </c>
      <c r="O531" t="n">
        <v>792</v>
      </c>
      <c r="P531" t="inlineStr">
        <is>
          <t>LT084</t>
        </is>
      </c>
      <c r="Q531" t="n">
        <v>56</v>
      </c>
      <c r="R531" s="4" t="n"/>
      <c r="S531" s="14" t="n"/>
    </row>
    <row r="532" hidden="1">
      <c r="A532" s="22" t="n"/>
      <c r="B532" t="inlineStr">
        <is>
          <t>Price_BOM_L_Baseplates_526</t>
        </is>
      </c>
      <c r="C532" t="inlineStr">
        <is>
          <t>:60157-LF:80123-LF:</t>
        </is>
      </c>
      <c r="D532" s="80" t="inlineStr">
        <is>
          <t>:82:8A:8P:</t>
        </is>
      </c>
      <c r="E532" s="2" t="inlineStr">
        <is>
          <t>BaseplateSteel</t>
        </is>
      </c>
      <c r="F532" s="2" t="inlineStr">
        <is>
          <t>Steel</t>
        </is>
      </c>
      <c r="G532" t="inlineStr">
        <is>
          <t>:284T:286T:</t>
        </is>
      </c>
      <c r="H532" t="inlineStr">
        <is>
          <t>Extended Drip Pan</t>
        </is>
      </c>
      <c r="J532" s="80" t="inlineStr">
        <is>
          <t>Falk_Spacer</t>
        </is>
      </c>
      <c r="K532" s="2" t="inlineStr">
        <is>
          <t>RTF</t>
        </is>
      </c>
      <c r="M532" t="inlineStr">
        <is>
          <t>A101441</t>
        </is>
      </c>
      <c r="N532" t="n">
        <v>350</v>
      </c>
      <c r="O532" t="n">
        <v>793</v>
      </c>
      <c r="P532" t="inlineStr">
        <is>
          <t>LT084</t>
        </is>
      </c>
      <c r="Q532" t="n">
        <v>56</v>
      </c>
      <c r="R532" s="4" t="n"/>
      <c r="S532" s="14" t="n"/>
    </row>
    <row r="533" hidden="1">
      <c r="A533" s="22" t="n"/>
      <c r="B533" t="inlineStr">
        <is>
          <t>Price_BOM_L_Baseplates_527</t>
        </is>
      </c>
      <c r="C533" t="inlineStr">
        <is>
          <t>:60157-LF:80123-LF:</t>
        </is>
      </c>
      <c r="D533" s="80" t="inlineStr">
        <is>
          <t>:82:8A:8P:</t>
        </is>
      </c>
      <c r="E533" s="2" t="inlineStr">
        <is>
          <t>BaseplateSteel</t>
        </is>
      </c>
      <c r="F533" s="2" t="inlineStr">
        <is>
          <t>Steel</t>
        </is>
      </c>
      <c r="G533" t="inlineStr">
        <is>
          <t>:284TS:286TS:</t>
        </is>
      </c>
      <c r="H533" t="inlineStr">
        <is>
          <t>Extended Drip Pan</t>
        </is>
      </c>
      <c r="I533" t="n">
        <v>0</v>
      </c>
      <c r="J533" s="80" t="inlineStr">
        <is>
          <t>Woods_Sureflex</t>
        </is>
      </c>
      <c r="K533" s="2" t="inlineStr">
        <is>
          <t>RTF</t>
        </is>
      </c>
      <c r="M533" t="inlineStr">
        <is>
          <t>A101443</t>
        </is>
      </c>
      <c r="N533" t="n">
        <v>350</v>
      </c>
      <c r="O533" t="n">
        <v>795</v>
      </c>
      <c r="P533" t="inlineStr">
        <is>
          <t>LT084</t>
        </is>
      </c>
      <c r="Q533" t="n">
        <v>56</v>
      </c>
      <c r="R533" s="4" t="n"/>
      <c r="S533" s="14" t="n"/>
    </row>
    <row r="534" hidden="1">
      <c r="A534" s="22" t="n"/>
      <c r="B534" t="inlineStr">
        <is>
          <t>Price_BOM_L_Baseplates_528</t>
        </is>
      </c>
      <c r="C534" t="inlineStr">
        <is>
          <t>:60157-LF:80123-LF:</t>
        </is>
      </c>
      <c r="D534" s="80" t="inlineStr">
        <is>
          <t>:82:8A:8P:</t>
        </is>
      </c>
      <c r="E534" s="2" t="inlineStr">
        <is>
          <t>BaseplateSteel</t>
        </is>
      </c>
      <c r="F534" s="2" t="inlineStr">
        <is>
          <t>Steel</t>
        </is>
      </c>
      <c r="G534" t="inlineStr">
        <is>
          <t>:284TS:286TS:</t>
        </is>
      </c>
      <c r="H534" t="inlineStr">
        <is>
          <t>Extended Drip Pan</t>
        </is>
      </c>
      <c r="I534" t="n">
        <v>0</v>
      </c>
      <c r="J534" s="80" t="inlineStr">
        <is>
          <t>Falk_T10_Grid</t>
        </is>
      </c>
      <c r="K534" s="2" t="inlineStr">
        <is>
          <t>RTF</t>
        </is>
      </c>
      <c r="M534" t="inlineStr">
        <is>
          <t>A101444</t>
        </is>
      </c>
      <c r="N534" t="n">
        <v>350</v>
      </c>
      <c r="O534" t="n">
        <v>796</v>
      </c>
      <c r="P534" t="inlineStr">
        <is>
          <t>LT084</t>
        </is>
      </c>
      <c r="Q534" t="n">
        <v>56</v>
      </c>
      <c r="R534" s="4" t="n"/>
      <c r="S534" s="14" t="n"/>
    </row>
    <row r="535" hidden="1">
      <c r="A535" s="22" t="n"/>
      <c r="B535" t="inlineStr">
        <is>
          <t>Price_BOM_L_Baseplates_529</t>
        </is>
      </c>
      <c r="C535" t="inlineStr">
        <is>
          <t>:60157-LF:80123-LF:</t>
        </is>
      </c>
      <c r="D535" s="80" t="inlineStr">
        <is>
          <t>:82:8A:8P:</t>
        </is>
      </c>
      <c r="E535" s="2" t="inlineStr">
        <is>
          <t>BaseplateSteel</t>
        </is>
      </c>
      <c r="F535" s="2" t="inlineStr">
        <is>
          <t>Steel</t>
        </is>
      </c>
      <c r="G535" t="inlineStr">
        <is>
          <t>:284TS:286TS:</t>
        </is>
      </c>
      <c r="H535" t="inlineStr">
        <is>
          <t>Extended Drip Pan</t>
        </is>
      </c>
      <c r="J535" s="80" t="inlineStr">
        <is>
          <t>Woods_Spacer</t>
        </is>
      </c>
      <c r="K535" s="2" t="inlineStr">
        <is>
          <t>RTF</t>
        </is>
      </c>
      <c r="M535" t="inlineStr">
        <is>
          <t>A101446</t>
        </is>
      </c>
      <c r="N535" t="n">
        <v>350</v>
      </c>
      <c r="O535" t="n">
        <v>798</v>
      </c>
      <c r="P535" t="inlineStr">
        <is>
          <t>LT084</t>
        </is>
      </c>
      <c r="Q535" t="n">
        <v>56</v>
      </c>
      <c r="R535" s="4" t="n"/>
      <c r="S535" s="14" t="n"/>
    </row>
    <row r="536" hidden="1">
      <c r="A536" s="22" t="n"/>
      <c r="B536" t="inlineStr">
        <is>
          <t>Price_BOM_L_Baseplates_530</t>
        </is>
      </c>
      <c r="C536" t="inlineStr">
        <is>
          <t>:60157-LF:80123-LF:</t>
        </is>
      </c>
      <c r="D536" s="80" t="inlineStr">
        <is>
          <t>:82:8A:8P:</t>
        </is>
      </c>
      <c r="E536" s="2" t="inlineStr">
        <is>
          <t>BaseplateSteel</t>
        </is>
      </c>
      <c r="F536" s="2" t="inlineStr">
        <is>
          <t>Steel</t>
        </is>
      </c>
      <c r="G536" t="inlineStr">
        <is>
          <t>:284TS:286TS:</t>
        </is>
      </c>
      <c r="H536" t="inlineStr">
        <is>
          <t>Extended Drip Pan</t>
        </is>
      </c>
      <c r="J536" s="80" t="inlineStr">
        <is>
          <t>Falk_Spacer</t>
        </is>
      </c>
      <c r="K536" s="2" t="inlineStr">
        <is>
          <t>RTF</t>
        </is>
      </c>
      <c r="M536" t="inlineStr">
        <is>
          <t>A101447</t>
        </is>
      </c>
      <c r="N536" t="n">
        <v>350</v>
      </c>
      <c r="O536" t="n">
        <v>799</v>
      </c>
      <c r="P536" t="inlineStr">
        <is>
          <t>LT084</t>
        </is>
      </c>
      <c r="Q536" t="n">
        <v>56</v>
      </c>
      <c r="R536" s="4" t="n"/>
      <c r="S536" s="14" t="n"/>
    </row>
    <row r="537" hidden="1">
      <c r="A537" s="22" t="n"/>
      <c r="B537" t="inlineStr">
        <is>
          <t>Price_BOM_L_Baseplates_531</t>
        </is>
      </c>
      <c r="C537" t="inlineStr">
        <is>
          <t>:60157-LF:80123-LF:</t>
        </is>
      </c>
      <c r="D537" s="80" t="inlineStr">
        <is>
          <t>:82:8A:8P:</t>
        </is>
      </c>
      <c r="E537" s="2" t="inlineStr">
        <is>
          <t>BaseplateSteel</t>
        </is>
      </c>
      <c r="F537" s="2" t="inlineStr">
        <is>
          <t>Steel</t>
        </is>
      </c>
      <c r="G537" t="inlineStr">
        <is>
          <t>:324T:326T:</t>
        </is>
      </c>
      <c r="H537" t="inlineStr">
        <is>
          <t>Extended Drip Pan</t>
        </is>
      </c>
      <c r="I537" t="n">
        <v>0</v>
      </c>
      <c r="J537" s="80" t="inlineStr">
        <is>
          <t>Woods_Sureflex</t>
        </is>
      </c>
      <c r="K537" s="2" t="inlineStr">
        <is>
          <t>RTF</t>
        </is>
      </c>
      <c r="M537" t="inlineStr">
        <is>
          <t>A101449</t>
        </is>
      </c>
      <c r="N537" t="n">
        <v>370</v>
      </c>
      <c r="O537" t="n">
        <v>801</v>
      </c>
      <c r="P537" t="inlineStr">
        <is>
          <t>LT084</t>
        </is>
      </c>
      <c r="Q537" t="n">
        <v>56</v>
      </c>
      <c r="R537" s="4" t="n"/>
      <c r="S537" s="14" t="n"/>
    </row>
    <row r="538" hidden="1">
      <c r="A538" s="22" t="n"/>
      <c r="B538" t="inlineStr">
        <is>
          <t>Price_BOM_L_Baseplates_532</t>
        </is>
      </c>
      <c r="C538" t="inlineStr">
        <is>
          <t>:60157-LF:80123-LF:</t>
        </is>
      </c>
      <c r="D538" s="80" t="inlineStr">
        <is>
          <t>:82:8A:8P:</t>
        </is>
      </c>
      <c r="E538" s="2" t="inlineStr">
        <is>
          <t>BaseplateSteel</t>
        </is>
      </c>
      <c r="F538" s="2" t="inlineStr">
        <is>
          <t>Steel</t>
        </is>
      </c>
      <c r="G538" t="inlineStr">
        <is>
          <t>:324T:326T:</t>
        </is>
      </c>
      <c r="H538" t="inlineStr">
        <is>
          <t>Extended Drip Pan</t>
        </is>
      </c>
      <c r="I538" t="n">
        <v>0</v>
      </c>
      <c r="J538" s="80" t="inlineStr">
        <is>
          <t>Falk_T10_Grid</t>
        </is>
      </c>
      <c r="K538" s="2" t="inlineStr">
        <is>
          <t>RTF</t>
        </is>
      </c>
      <c r="M538" t="inlineStr">
        <is>
          <t>A101450</t>
        </is>
      </c>
      <c r="N538" t="n">
        <v>370</v>
      </c>
      <c r="O538" t="n">
        <v>802</v>
      </c>
      <c r="P538" t="inlineStr">
        <is>
          <t>LT084</t>
        </is>
      </c>
      <c r="Q538" t="n">
        <v>56</v>
      </c>
      <c r="R538" s="4" t="n"/>
      <c r="S538" s="14" t="n"/>
    </row>
    <row r="539" hidden="1">
      <c r="A539" s="22" t="n"/>
      <c r="B539" t="inlineStr">
        <is>
          <t>Price_BOM_L_Baseplates_533</t>
        </is>
      </c>
      <c r="C539" t="inlineStr">
        <is>
          <t>:60157-LF:80123-LF:</t>
        </is>
      </c>
      <c r="D539" s="80" t="inlineStr">
        <is>
          <t>:82:8A:8P:</t>
        </is>
      </c>
      <c r="E539" s="2" t="inlineStr">
        <is>
          <t>BaseplateSteel</t>
        </is>
      </c>
      <c r="F539" s="2" t="inlineStr">
        <is>
          <t>Steel</t>
        </is>
      </c>
      <c r="G539" t="inlineStr">
        <is>
          <t>:324T:326T:</t>
        </is>
      </c>
      <c r="H539" t="inlineStr">
        <is>
          <t>Extended Drip Pan</t>
        </is>
      </c>
      <c r="J539" s="80" t="inlineStr">
        <is>
          <t>Woods_Spacer</t>
        </is>
      </c>
      <c r="K539" s="2" t="inlineStr">
        <is>
          <t>RTF</t>
        </is>
      </c>
      <c r="M539" t="inlineStr">
        <is>
          <t>A101452</t>
        </is>
      </c>
      <c r="N539" t="n">
        <v>370</v>
      </c>
      <c r="O539" t="n">
        <v>804</v>
      </c>
      <c r="P539" t="inlineStr">
        <is>
          <t>LT084</t>
        </is>
      </c>
      <c r="Q539" t="n">
        <v>56</v>
      </c>
      <c r="R539" s="4" t="n"/>
      <c r="S539" s="14" t="n"/>
    </row>
    <row r="540" hidden="1">
      <c r="A540" s="22" t="n"/>
      <c r="B540" t="inlineStr">
        <is>
          <t>Price_BOM_L_Baseplates_534</t>
        </is>
      </c>
      <c r="C540" t="inlineStr">
        <is>
          <t>:60157-LF:80123-LF:</t>
        </is>
      </c>
      <c r="D540" s="80" t="inlineStr">
        <is>
          <t>:82:8A:8P:</t>
        </is>
      </c>
      <c r="E540" s="2" t="inlineStr">
        <is>
          <t>BaseplateSteel</t>
        </is>
      </c>
      <c r="F540" s="2" t="inlineStr">
        <is>
          <t>Steel</t>
        </is>
      </c>
      <c r="G540" t="inlineStr">
        <is>
          <t>:324T:326T:</t>
        </is>
      </c>
      <c r="H540" t="inlineStr">
        <is>
          <t>Extended Drip Pan</t>
        </is>
      </c>
      <c r="J540" s="80" t="inlineStr">
        <is>
          <t>Falk_Spacer</t>
        </is>
      </c>
      <c r="K540" s="2" t="inlineStr">
        <is>
          <t>RTF</t>
        </is>
      </c>
      <c r="M540" t="inlineStr">
        <is>
          <t>A101453</t>
        </is>
      </c>
      <c r="N540" t="n">
        <v>370</v>
      </c>
      <c r="O540" t="n">
        <v>805</v>
      </c>
      <c r="P540" t="inlineStr">
        <is>
          <t>LT084</t>
        </is>
      </c>
      <c r="Q540" t="n">
        <v>56</v>
      </c>
      <c r="R540" s="4" t="n"/>
      <c r="S540" s="14" t="n"/>
    </row>
    <row r="541" hidden="1">
      <c r="A541" s="22" t="n"/>
      <c r="B541" t="inlineStr">
        <is>
          <t>Price_BOM_L_Baseplates_535</t>
        </is>
      </c>
      <c r="C541" t="inlineStr">
        <is>
          <t>:60157-LF:80123-LF:</t>
        </is>
      </c>
      <c r="D541" s="80" t="inlineStr">
        <is>
          <t>:82:8A:8P:</t>
        </is>
      </c>
      <c r="E541" s="2" t="inlineStr">
        <is>
          <t>BaseplateSteel</t>
        </is>
      </c>
      <c r="F541" s="2" t="inlineStr">
        <is>
          <t>Steel</t>
        </is>
      </c>
      <c r="G541" t="inlineStr">
        <is>
          <t>:324TS:326TS:</t>
        </is>
      </c>
      <c r="H541" t="inlineStr">
        <is>
          <t>Extended Drip Pan</t>
        </is>
      </c>
      <c r="I541" t="n">
        <v>0</v>
      </c>
      <c r="J541" s="80" t="inlineStr">
        <is>
          <t>Woods_Sureflex</t>
        </is>
      </c>
      <c r="K541" s="2" t="inlineStr">
        <is>
          <t>RTF</t>
        </is>
      </c>
      <c r="M541" t="inlineStr">
        <is>
          <t>A101455</t>
        </is>
      </c>
      <c r="N541" t="n">
        <v>370</v>
      </c>
      <c r="O541" t="n">
        <v>807</v>
      </c>
      <c r="P541" t="inlineStr">
        <is>
          <t>LT084</t>
        </is>
      </c>
      <c r="Q541" t="n">
        <v>56</v>
      </c>
      <c r="R541" s="4" t="n"/>
      <c r="S541" s="14" t="n"/>
    </row>
    <row r="542" hidden="1">
      <c r="A542" s="22" t="n"/>
      <c r="B542" t="inlineStr">
        <is>
          <t>Price_BOM_L_Baseplates_536</t>
        </is>
      </c>
      <c r="C542" t="inlineStr">
        <is>
          <t>:60157-LF:80123-LF:</t>
        </is>
      </c>
      <c r="D542" s="80" t="inlineStr">
        <is>
          <t>:82:8A:8P:</t>
        </is>
      </c>
      <c r="E542" s="2" t="inlineStr">
        <is>
          <t>BaseplateSteel</t>
        </is>
      </c>
      <c r="F542" s="2" t="inlineStr">
        <is>
          <t>Steel</t>
        </is>
      </c>
      <c r="G542" t="inlineStr">
        <is>
          <t>:324TS:326TS:</t>
        </is>
      </c>
      <c r="H542" t="inlineStr">
        <is>
          <t>Extended Drip Pan</t>
        </is>
      </c>
      <c r="I542" t="n">
        <v>0</v>
      </c>
      <c r="J542" s="80" t="inlineStr">
        <is>
          <t>Falk_T10_Grid</t>
        </is>
      </c>
      <c r="K542" s="2" t="inlineStr">
        <is>
          <t>RTF</t>
        </is>
      </c>
      <c r="M542" t="inlineStr">
        <is>
          <t>A101456</t>
        </is>
      </c>
      <c r="N542" t="n">
        <v>370</v>
      </c>
      <c r="O542" t="n">
        <v>808</v>
      </c>
      <c r="P542" t="inlineStr">
        <is>
          <t>LT084</t>
        </is>
      </c>
      <c r="Q542" t="n">
        <v>56</v>
      </c>
      <c r="R542" s="4" t="n"/>
      <c r="S542" s="14" t="n"/>
    </row>
    <row r="543" hidden="1">
      <c r="A543" s="22" t="n"/>
      <c r="B543" t="inlineStr">
        <is>
          <t>Price_BOM_L_Baseplates_537</t>
        </is>
      </c>
      <c r="C543" t="inlineStr">
        <is>
          <t>:60157-LF:80123-LF:</t>
        </is>
      </c>
      <c r="D543" s="80" t="inlineStr">
        <is>
          <t>:82:8A:8P:</t>
        </is>
      </c>
      <c r="E543" s="2" t="inlineStr">
        <is>
          <t>BaseplateSteel</t>
        </is>
      </c>
      <c r="F543" s="2" t="inlineStr">
        <is>
          <t>Steel</t>
        </is>
      </c>
      <c r="G543" t="inlineStr">
        <is>
          <t>:324TS:326TS:</t>
        </is>
      </c>
      <c r="H543" t="inlineStr">
        <is>
          <t>Extended Drip Pan</t>
        </is>
      </c>
      <c r="J543" s="80" t="inlineStr">
        <is>
          <t>Woods_Spacer</t>
        </is>
      </c>
      <c r="K543" s="2" t="inlineStr">
        <is>
          <t>RTF</t>
        </is>
      </c>
      <c r="M543" t="inlineStr">
        <is>
          <t>A101458</t>
        </is>
      </c>
      <c r="N543" t="n">
        <v>370</v>
      </c>
      <c r="O543" t="n">
        <v>810</v>
      </c>
      <c r="P543" t="inlineStr">
        <is>
          <t>LT084</t>
        </is>
      </c>
      <c r="Q543" t="n">
        <v>56</v>
      </c>
      <c r="R543" s="4" t="n"/>
      <c r="S543" s="14" t="n"/>
    </row>
    <row r="544" hidden="1">
      <c r="A544" s="22" t="n"/>
      <c r="B544" t="inlineStr">
        <is>
          <t>Price_BOM_L_Baseplates_538</t>
        </is>
      </c>
      <c r="C544" t="inlineStr">
        <is>
          <t>:60157-LF:80123-LF:</t>
        </is>
      </c>
      <c r="D544" s="80" t="inlineStr">
        <is>
          <t>:82:8A:8P:</t>
        </is>
      </c>
      <c r="E544" s="2" t="inlineStr">
        <is>
          <t>BaseplateSteel</t>
        </is>
      </c>
      <c r="F544" s="2" t="inlineStr">
        <is>
          <t>Steel</t>
        </is>
      </c>
      <c r="G544" t="inlineStr">
        <is>
          <t>:324TS:326TS:</t>
        </is>
      </c>
      <c r="H544" t="inlineStr">
        <is>
          <t>Extended Drip Pan</t>
        </is>
      </c>
      <c r="J544" s="80" t="inlineStr">
        <is>
          <t>Falk_Spacer</t>
        </is>
      </c>
      <c r="K544" s="2" t="inlineStr">
        <is>
          <t>RTF</t>
        </is>
      </c>
      <c r="M544" t="inlineStr">
        <is>
          <t>A101459</t>
        </is>
      </c>
      <c r="N544" t="n">
        <v>370</v>
      </c>
      <c r="O544" t="n">
        <v>811</v>
      </c>
      <c r="P544" t="inlineStr">
        <is>
          <t>LT084</t>
        </is>
      </c>
      <c r="Q544" t="n">
        <v>56</v>
      </c>
      <c r="R544" s="4" t="n"/>
      <c r="S544" s="14" t="n"/>
    </row>
    <row r="545" hidden="1">
      <c r="A545" s="22" t="n"/>
      <c r="B545" t="inlineStr">
        <is>
          <t>Price_BOM_L_Baseplates_539</t>
        </is>
      </c>
      <c r="C545" t="inlineStr">
        <is>
          <t>:60157-LF:80123-LF:</t>
        </is>
      </c>
      <c r="D545" s="80" t="inlineStr">
        <is>
          <t>:82:8A:8P:</t>
        </is>
      </c>
      <c r="E545" s="2" t="inlineStr">
        <is>
          <t>BaseplateSteel</t>
        </is>
      </c>
      <c r="F545" s="2" t="inlineStr">
        <is>
          <t>Steel</t>
        </is>
      </c>
      <c r="G545" t="inlineStr">
        <is>
          <t>:364T:365T:</t>
        </is>
      </c>
      <c r="H545" t="inlineStr">
        <is>
          <t>Extended Drip Pan</t>
        </is>
      </c>
      <c r="I545" t="n">
        <v>0</v>
      </c>
      <c r="J545" s="80" t="inlineStr">
        <is>
          <t>Woods_Sureflex</t>
        </is>
      </c>
      <c r="K545" s="2" t="inlineStr">
        <is>
          <t>RTF</t>
        </is>
      </c>
      <c r="M545" t="inlineStr">
        <is>
          <t>A101461</t>
        </is>
      </c>
      <c r="N545" t="n">
        <v>380</v>
      </c>
      <c r="O545" t="n">
        <v>813</v>
      </c>
      <c r="P545" t="inlineStr">
        <is>
          <t>LT084</t>
        </is>
      </c>
      <c r="Q545" t="n">
        <v>56</v>
      </c>
      <c r="R545" s="4" t="n"/>
      <c r="S545" s="14" t="n"/>
    </row>
    <row r="546" hidden="1">
      <c r="A546" s="22" t="n"/>
      <c r="B546" t="inlineStr">
        <is>
          <t>Price_BOM_L_Baseplates_540</t>
        </is>
      </c>
      <c r="C546" t="inlineStr">
        <is>
          <t>:60157-LF:80123-LF:</t>
        </is>
      </c>
      <c r="D546" s="80" t="inlineStr">
        <is>
          <t>:82:8A:8P:</t>
        </is>
      </c>
      <c r="E546" s="2" t="inlineStr">
        <is>
          <t>BaseplateSteel</t>
        </is>
      </c>
      <c r="F546" s="2" t="inlineStr">
        <is>
          <t>Steel</t>
        </is>
      </c>
      <c r="G546" t="inlineStr">
        <is>
          <t>:364T:365T:</t>
        </is>
      </c>
      <c r="H546" t="inlineStr">
        <is>
          <t>Extended Drip Pan</t>
        </is>
      </c>
      <c r="I546" t="n">
        <v>0</v>
      </c>
      <c r="J546" s="80" t="inlineStr">
        <is>
          <t>Falk_T10_Grid</t>
        </is>
      </c>
      <c r="K546" s="2" t="inlineStr">
        <is>
          <t>RTF</t>
        </is>
      </c>
      <c r="M546" t="inlineStr">
        <is>
          <t>A101462</t>
        </is>
      </c>
      <c r="N546" t="n">
        <v>380</v>
      </c>
      <c r="O546" t="n">
        <v>814</v>
      </c>
      <c r="P546" t="inlineStr">
        <is>
          <t>LT084</t>
        </is>
      </c>
      <c r="Q546" t="n">
        <v>56</v>
      </c>
      <c r="R546" s="4" t="n"/>
      <c r="S546" s="14" t="n"/>
    </row>
    <row r="547" hidden="1">
      <c r="A547" s="22" t="n"/>
      <c r="B547" t="inlineStr">
        <is>
          <t>Price_BOM_L_Baseplates_541</t>
        </is>
      </c>
      <c r="C547" t="inlineStr">
        <is>
          <t>:60157-LF:80123-LF:</t>
        </is>
      </c>
      <c r="D547" s="80" t="inlineStr">
        <is>
          <t>:82:8A:8P:</t>
        </is>
      </c>
      <c r="E547" s="2" t="inlineStr">
        <is>
          <t>BaseplateSteel</t>
        </is>
      </c>
      <c r="F547" s="2" t="inlineStr">
        <is>
          <t>Steel</t>
        </is>
      </c>
      <c r="G547" t="inlineStr">
        <is>
          <t>:364T:365T:</t>
        </is>
      </c>
      <c r="H547" t="inlineStr">
        <is>
          <t>Extended Drip Pan</t>
        </is>
      </c>
      <c r="J547" s="80" t="inlineStr">
        <is>
          <t>Woods_Spacer</t>
        </is>
      </c>
      <c r="K547" s="2" t="inlineStr">
        <is>
          <t>RTF</t>
        </is>
      </c>
      <c r="M547" t="inlineStr">
        <is>
          <t>A101464</t>
        </is>
      </c>
      <c r="N547" t="n">
        <v>380</v>
      </c>
      <c r="O547" t="n">
        <v>816</v>
      </c>
      <c r="P547" t="inlineStr">
        <is>
          <t>LT084</t>
        </is>
      </c>
      <c r="Q547" t="n">
        <v>56</v>
      </c>
      <c r="R547" s="4" t="n"/>
      <c r="S547" s="14" t="n"/>
    </row>
    <row r="548" hidden="1">
      <c r="A548" s="22" t="n"/>
      <c r="B548" t="inlineStr">
        <is>
          <t>Price_BOM_L_Baseplates_542</t>
        </is>
      </c>
      <c r="C548" t="inlineStr">
        <is>
          <t>:60157-LF:80123-LF:</t>
        </is>
      </c>
      <c r="D548" s="80" t="inlineStr">
        <is>
          <t>:82:8A:8P:</t>
        </is>
      </c>
      <c r="E548" s="2" t="inlineStr">
        <is>
          <t>BaseplateSteel</t>
        </is>
      </c>
      <c r="F548" s="2" t="inlineStr">
        <is>
          <t>Steel</t>
        </is>
      </c>
      <c r="G548" t="inlineStr">
        <is>
          <t>:364T:365T:</t>
        </is>
      </c>
      <c r="H548" t="inlineStr">
        <is>
          <t>Extended Drip Pan</t>
        </is>
      </c>
      <c r="J548" s="80" t="inlineStr">
        <is>
          <t>Falk_Spacer</t>
        </is>
      </c>
      <c r="K548" s="2" t="inlineStr">
        <is>
          <t>RTF</t>
        </is>
      </c>
      <c r="M548" t="inlineStr">
        <is>
          <t>A101465</t>
        </is>
      </c>
      <c r="N548" t="n">
        <v>380</v>
      </c>
      <c r="O548" t="n">
        <v>817</v>
      </c>
      <c r="P548" t="inlineStr">
        <is>
          <t>LT084</t>
        </is>
      </c>
      <c r="Q548" t="n">
        <v>56</v>
      </c>
      <c r="R548" s="4" t="n"/>
      <c r="S548" s="14" t="n"/>
    </row>
    <row r="549" hidden="1">
      <c r="A549" s="22" t="n"/>
      <c r="B549" t="inlineStr">
        <is>
          <t>Price_BOM_L_Baseplates_543</t>
        </is>
      </c>
      <c r="C549" t="inlineStr">
        <is>
          <t>:60157-LF:80123-LF:</t>
        </is>
      </c>
      <c r="D549" s="80" t="inlineStr">
        <is>
          <t>:82:8A:8P:</t>
        </is>
      </c>
      <c r="E549" s="2" t="inlineStr">
        <is>
          <t>BaseplateSteel</t>
        </is>
      </c>
      <c r="F549" s="2" t="inlineStr">
        <is>
          <t>Steel</t>
        </is>
      </c>
      <c r="G549" t="inlineStr">
        <is>
          <t>:364TS:365TS:</t>
        </is>
      </c>
      <c r="H549" t="inlineStr">
        <is>
          <t>Extended Drip Pan</t>
        </is>
      </c>
      <c r="I549" t="n">
        <v>0</v>
      </c>
      <c r="J549" s="80" t="inlineStr">
        <is>
          <t>Falk_T10_Grid</t>
        </is>
      </c>
      <c r="K549" s="2" t="inlineStr">
        <is>
          <t>RTF</t>
        </is>
      </c>
      <c r="M549" t="inlineStr">
        <is>
          <t>A101467</t>
        </is>
      </c>
      <c r="N549" t="n">
        <v>380</v>
      </c>
      <c r="O549" t="n">
        <v>819</v>
      </c>
      <c r="P549" t="inlineStr">
        <is>
          <t>LT084</t>
        </is>
      </c>
      <c r="Q549" t="n">
        <v>56</v>
      </c>
      <c r="R549" s="4" t="n"/>
      <c r="S549" s="14" t="n"/>
    </row>
    <row r="550" hidden="1">
      <c r="A550" s="22" t="n"/>
      <c r="B550" t="inlineStr">
        <is>
          <t>Price_BOM_L_Baseplates_544</t>
        </is>
      </c>
      <c r="C550" t="inlineStr">
        <is>
          <t>:60157-LF:80123-LF:</t>
        </is>
      </c>
      <c r="D550" s="80" t="inlineStr">
        <is>
          <t>:82:8A:8P:</t>
        </is>
      </c>
      <c r="E550" s="2" t="inlineStr">
        <is>
          <t>BaseplateSteel</t>
        </is>
      </c>
      <c r="F550" s="2" t="inlineStr">
        <is>
          <t>Steel</t>
        </is>
      </c>
      <c r="G550" t="inlineStr">
        <is>
          <t>:364TS:365TS:</t>
        </is>
      </c>
      <c r="H550" t="inlineStr">
        <is>
          <t>Extended Drip Pan</t>
        </is>
      </c>
      <c r="J550" s="80" t="inlineStr">
        <is>
          <t>Woods_Spacer</t>
        </is>
      </c>
      <c r="K550" s="2" t="inlineStr">
        <is>
          <t>RTF</t>
        </is>
      </c>
      <c r="M550" t="inlineStr">
        <is>
          <t>A101469</t>
        </is>
      </c>
      <c r="N550" t="n">
        <v>380</v>
      </c>
      <c r="O550" t="n">
        <v>821</v>
      </c>
      <c r="P550" t="inlineStr">
        <is>
          <t>LT084</t>
        </is>
      </c>
      <c r="Q550" t="n">
        <v>56</v>
      </c>
      <c r="R550" s="4" t="n"/>
      <c r="S550" s="14" t="n"/>
    </row>
    <row r="551" hidden="1">
      <c r="A551" s="22" t="n"/>
      <c r="B551" t="inlineStr">
        <is>
          <t>Price_BOM_L_Baseplates_545</t>
        </is>
      </c>
      <c r="C551" t="inlineStr">
        <is>
          <t>:60157-LF:80123-LF:</t>
        </is>
      </c>
      <c r="D551" s="80" t="inlineStr">
        <is>
          <t>:82:8A:8P:</t>
        </is>
      </c>
      <c r="E551" s="2" t="inlineStr">
        <is>
          <t>BaseplateSteel</t>
        </is>
      </c>
      <c r="F551" s="2" t="inlineStr">
        <is>
          <t>Steel</t>
        </is>
      </c>
      <c r="G551" t="inlineStr">
        <is>
          <t>:364TS:365TS:</t>
        </is>
      </c>
      <c r="H551" t="inlineStr">
        <is>
          <t>Extended Drip Pan</t>
        </is>
      </c>
      <c r="J551" s="80" t="inlineStr">
        <is>
          <t>Falk_Spacer</t>
        </is>
      </c>
      <c r="K551" s="2" t="inlineStr">
        <is>
          <t>RTF</t>
        </is>
      </c>
      <c r="M551" t="inlineStr">
        <is>
          <t>A101470</t>
        </is>
      </c>
      <c r="N551" t="n">
        <v>380</v>
      </c>
      <c r="O551" t="n">
        <v>822</v>
      </c>
      <c r="P551" t="inlineStr">
        <is>
          <t>LT084</t>
        </is>
      </c>
      <c r="Q551" t="n">
        <v>56</v>
      </c>
      <c r="R551" s="4" t="n"/>
      <c r="S551" s="14" t="n"/>
    </row>
    <row r="552" hidden="1">
      <c r="A552" s="22" t="n"/>
      <c r="B552" t="inlineStr">
        <is>
          <t>Price_BOM_L_Baseplates_546</t>
        </is>
      </c>
      <c r="C552" t="inlineStr">
        <is>
          <t>:60157-LF:80123-LF:</t>
        </is>
      </c>
      <c r="D552" s="80" t="inlineStr">
        <is>
          <t>:82:8A:8P:</t>
        </is>
      </c>
      <c r="E552" s="2" t="inlineStr">
        <is>
          <t>BaseplateSteel</t>
        </is>
      </c>
      <c r="F552" s="2" t="inlineStr">
        <is>
          <t>Steel</t>
        </is>
      </c>
      <c r="G552" t="inlineStr">
        <is>
          <t>:404T:405T:</t>
        </is>
      </c>
      <c r="H552" t="inlineStr">
        <is>
          <t>Extended Drip Pan</t>
        </is>
      </c>
      <c r="I552" t="n">
        <v>0</v>
      </c>
      <c r="J552" s="80" t="inlineStr">
        <is>
          <t>Woods_Sureflex</t>
        </is>
      </c>
      <c r="K552" s="2" t="inlineStr">
        <is>
          <t>RTF</t>
        </is>
      </c>
      <c r="M552" t="inlineStr">
        <is>
          <t>A101472</t>
        </is>
      </c>
      <c r="N552" t="n">
        <v>425</v>
      </c>
      <c r="O552" t="n">
        <v>824</v>
      </c>
      <c r="P552" t="inlineStr">
        <is>
          <t>LT085</t>
        </is>
      </c>
      <c r="Q552" t="n">
        <v>70</v>
      </c>
      <c r="R552" s="4" t="n"/>
      <c r="S552" s="14" t="n"/>
    </row>
    <row r="553" hidden="1">
      <c r="A553" s="22" t="n"/>
      <c r="B553" t="inlineStr">
        <is>
          <t>Price_BOM_L_Baseplates_547</t>
        </is>
      </c>
      <c r="C553" t="inlineStr">
        <is>
          <t>:60157-LF:80123-LF:</t>
        </is>
      </c>
      <c r="D553" s="80" t="inlineStr">
        <is>
          <t>:82:8A:8P:</t>
        </is>
      </c>
      <c r="E553" s="2" t="inlineStr">
        <is>
          <t>BaseplateSteel</t>
        </is>
      </c>
      <c r="F553" s="2" t="inlineStr">
        <is>
          <t>Steel</t>
        </is>
      </c>
      <c r="G553" t="inlineStr">
        <is>
          <t>:404T:405T:</t>
        </is>
      </c>
      <c r="H553" t="inlineStr">
        <is>
          <t>Extended Drip Pan</t>
        </is>
      </c>
      <c r="I553" t="n">
        <v>0</v>
      </c>
      <c r="J553" s="80" t="inlineStr">
        <is>
          <t>Falk_T10_Grid</t>
        </is>
      </c>
      <c r="K553" s="2" t="inlineStr">
        <is>
          <t>RTF</t>
        </is>
      </c>
      <c r="M553" t="inlineStr">
        <is>
          <t>A101473</t>
        </is>
      </c>
      <c r="N553" t="n">
        <v>425</v>
      </c>
      <c r="O553" t="n">
        <v>825</v>
      </c>
      <c r="P553" t="inlineStr">
        <is>
          <t>LT085</t>
        </is>
      </c>
      <c r="Q553" t="n">
        <v>70</v>
      </c>
      <c r="R553" s="4" t="n"/>
      <c r="S553" s="14" t="n"/>
    </row>
    <row r="554" hidden="1">
      <c r="A554" s="22" t="n"/>
      <c r="B554" t="inlineStr">
        <is>
          <t>Price_BOM_L_Baseplates_548</t>
        </is>
      </c>
      <c r="C554" t="inlineStr">
        <is>
          <t>:60157-LF:80123-LF:</t>
        </is>
      </c>
      <c r="D554" s="80" t="inlineStr">
        <is>
          <t>:82:8A:8P:</t>
        </is>
      </c>
      <c r="E554" s="2" t="inlineStr">
        <is>
          <t>BaseplateSteel</t>
        </is>
      </c>
      <c r="F554" s="2" t="inlineStr">
        <is>
          <t>Steel</t>
        </is>
      </c>
      <c r="G554" t="inlineStr">
        <is>
          <t>:404T:405T:</t>
        </is>
      </c>
      <c r="H554" t="inlineStr">
        <is>
          <t>Extended Drip Pan</t>
        </is>
      </c>
      <c r="J554" s="80" t="inlineStr">
        <is>
          <t>Woods_Spacer</t>
        </is>
      </c>
      <c r="K554" s="2" t="inlineStr">
        <is>
          <t>RTF</t>
        </is>
      </c>
      <c r="M554" t="inlineStr">
        <is>
          <t>A101475</t>
        </is>
      </c>
      <c r="N554" t="n">
        <v>425</v>
      </c>
      <c r="O554" t="n">
        <v>827</v>
      </c>
      <c r="P554" t="inlineStr">
        <is>
          <t>LT085</t>
        </is>
      </c>
      <c r="Q554" t="n">
        <v>70</v>
      </c>
      <c r="R554" s="4" t="n"/>
      <c r="S554" s="14" t="n"/>
    </row>
    <row r="555" hidden="1">
      <c r="A555" s="22" t="n"/>
      <c r="B555" t="inlineStr">
        <is>
          <t>Price_BOM_L_Baseplates_549</t>
        </is>
      </c>
      <c r="C555" t="inlineStr">
        <is>
          <t>:60157-LF:80123-LF:</t>
        </is>
      </c>
      <c r="D555" s="80" t="inlineStr">
        <is>
          <t>:82:8A:8P:</t>
        </is>
      </c>
      <c r="E555" s="2" t="inlineStr">
        <is>
          <t>BaseplateSteel</t>
        </is>
      </c>
      <c r="F555" s="2" t="inlineStr">
        <is>
          <t>Steel</t>
        </is>
      </c>
      <c r="G555" t="inlineStr">
        <is>
          <t>:404T:405T:</t>
        </is>
      </c>
      <c r="H555" t="inlineStr">
        <is>
          <t>Extended Drip Pan</t>
        </is>
      </c>
      <c r="J555" s="80" t="inlineStr">
        <is>
          <t>Falk_Spacer</t>
        </is>
      </c>
      <c r="K555" s="2" t="inlineStr">
        <is>
          <t>RTF</t>
        </is>
      </c>
      <c r="M555" t="inlineStr">
        <is>
          <t>A101476</t>
        </is>
      </c>
      <c r="N555" t="n">
        <v>425</v>
      </c>
      <c r="O555" t="n">
        <v>828</v>
      </c>
      <c r="P555" t="inlineStr">
        <is>
          <t>LT085</t>
        </is>
      </c>
      <c r="Q555" t="n">
        <v>70</v>
      </c>
      <c r="R555" s="4" t="n"/>
      <c r="S555" s="14" t="n"/>
    </row>
    <row r="556" hidden="1">
      <c r="A556" s="22" t="n"/>
      <c r="B556" t="inlineStr">
        <is>
          <t>Price_BOM_L_Baseplates_550</t>
        </is>
      </c>
      <c r="C556" t="inlineStr">
        <is>
          <t>:60157-LF:80123-LF:</t>
        </is>
      </c>
      <c r="D556" s="80" t="inlineStr">
        <is>
          <t>:82:8A:8P:</t>
        </is>
      </c>
      <c r="E556" s="2" t="inlineStr">
        <is>
          <t>BaseplateSteel</t>
        </is>
      </c>
      <c r="F556" s="2" t="inlineStr">
        <is>
          <t>Steel</t>
        </is>
      </c>
      <c r="G556" t="inlineStr">
        <is>
          <t>:404TS:405TS:</t>
        </is>
      </c>
      <c r="H556" t="inlineStr">
        <is>
          <t>Extended Drip Pan</t>
        </is>
      </c>
      <c r="I556" t="n">
        <v>0</v>
      </c>
      <c r="J556" s="80" t="inlineStr">
        <is>
          <t>Falk_T10_Grid</t>
        </is>
      </c>
      <c r="K556" s="2" t="inlineStr">
        <is>
          <t>RTF</t>
        </is>
      </c>
      <c r="M556" t="inlineStr">
        <is>
          <t>A101478</t>
        </is>
      </c>
      <c r="N556" t="n">
        <v>425</v>
      </c>
      <c r="O556" t="n">
        <v>830</v>
      </c>
      <c r="P556" t="inlineStr">
        <is>
          <t>LT085</t>
        </is>
      </c>
      <c r="Q556" t="n">
        <v>70</v>
      </c>
      <c r="R556" s="4" t="n"/>
      <c r="S556" s="14" t="n"/>
    </row>
    <row r="557" hidden="1">
      <c r="A557" s="22" t="n"/>
      <c r="B557" t="inlineStr">
        <is>
          <t>Price_BOM_L_Baseplates_551</t>
        </is>
      </c>
      <c r="C557" t="inlineStr">
        <is>
          <t>:60157-LF:80123-LF:</t>
        </is>
      </c>
      <c r="D557" s="80" t="inlineStr">
        <is>
          <t>:82:8A:8P:</t>
        </is>
      </c>
      <c r="E557" s="2" t="inlineStr">
        <is>
          <t>BaseplateSteel</t>
        </is>
      </c>
      <c r="F557" s="2" t="inlineStr">
        <is>
          <t>Steel</t>
        </is>
      </c>
      <c r="G557" t="inlineStr">
        <is>
          <t>:404TS:405TS:</t>
        </is>
      </c>
      <c r="H557" t="inlineStr">
        <is>
          <t>Extended Drip Pan</t>
        </is>
      </c>
      <c r="J557" s="80" t="inlineStr">
        <is>
          <t>Woods_Spacer</t>
        </is>
      </c>
      <c r="K557" s="2" t="inlineStr">
        <is>
          <t>RTF</t>
        </is>
      </c>
      <c r="M557" t="inlineStr">
        <is>
          <t>A101480</t>
        </is>
      </c>
      <c r="N557" t="n">
        <v>425</v>
      </c>
      <c r="O557" t="n">
        <v>832</v>
      </c>
      <c r="P557" t="inlineStr">
        <is>
          <t>LT085</t>
        </is>
      </c>
      <c r="Q557" t="n">
        <v>70</v>
      </c>
      <c r="R557" s="4" t="n"/>
      <c r="S557" s="14" t="n"/>
    </row>
    <row r="558" hidden="1">
      <c r="A558" s="22" t="n"/>
      <c r="B558" t="inlineStr">
        <is>
          <t>Price_BOM_L_Baseplates_552</t>
        </is>
      </c>
      <c r="C558" t="inlineStr">
        <is>
          <t>:60157-LF:80123-LF:</t>
        </is>
      </c>
      <c r="D558" s="80" t="inlineStr">
        <is>
          <t>:82:8A:8P:</t>
        </is>
      </c>
      <c r="E558" s="2" t="inlineStr">
        <is>
          <t>BaseplateSteel</t>
        </is>
      </c>
      <c r="F558" s="2" t="inlineStr">
        <is>
          <t>Steel</t>
        </is>
      </c>
      <c r="G558" t="inlineStr">
        <is>
          <t>:404TS:405TS:</t>
        </is>
      </c>
      <c r="H558" t="inlineStr">
        <is>
          <t>Extended Drip Pan</t>
        </is>
      </c>
      <c r="J558" s="80" t="inlineStr">
        <is>
          <t>Falk_Spacer</t>
        </is>
      </c>
      <c r="K558" s="2" t="inlineStr">
        <is>
          <t>RTF</t>
        </is>
      </c>
      <c r="M558" t="inlineStr">
        <is>
          <t>A101481</t>
        </is>
      </c>
      <c r="N558" t="n">
        <v>425</v>
      </c>
      <c r="O558" t="n">
        <v>833</v>
      </c>
      <c r="P558" t="inlineStr">
        <is>
          <t>LT085</t>
        </is>
      </c>
      <c r="Q558" t="n">
        <v>70</v>
      </c>
      <c r="R558" s="4" t="n"/>
      <c r="S558" s="14" t="n"/>
    </row>
    <row r="559" hidden="1">
      <c r="A559" s="22" t="n"/>
      <c r="B559" t="inlineStr">
        <is>
          <t>Price_BOM_L_Baseplates_553</t>
        </is>
      </c>
      <c r="C559" t="inlineStr">
        <is>
          <t>:60157-LF:80123-LF:</t>
        </is>
      </c>
      <c r="D559" s="80" t="inlineStr">
        <is>
          <t>:82:8A:8P:</t>
        </is>
      </c>
      <c r="E559" s="2" t="inlineStr">
        <is>
          <t>BaseplateSteel</t>
        </is>
      </c>
      <c r="F559" s="2" t="inlineStr">
        <is>
          <t>Steel</t>
        </is>
      </c>
      <c r="G559" t="inlineStr">
        <is>
          <t>:444T:445T:</t>
        </is>
      </c>
      <c r="H559" t="inlineStr">
        <is>
          <t>Extended Drip Pan</t>
        </is>
      </c>
      <c r="I559" t="n">
        <v>0</v>
      </c>
      <c r="J559" s="80" t="inlineStr">
        <is>
          <t>Falk_T10_Grid</t>
        </is>
      </c>
      <c r="K559" s="2" t="inlineStr">
        <is>
          <t>RTF</t>
        </is>
      </c>
      <c r="M559" t="inlineStr">
        <is>
          <t>A101483</t>
        </is>
      </c>
      <c r="N559" t="n">
        <v>435</v>
      </c>
      <c r="O559" t="n">
        <v>835</v>
      </c>
      <c r="P559" t="inlineStr">
        <is>
          <t>LT085</t>
        </is>
      </c>
      <c r="Q559" t="n">
        <v>70</v>
      </c>
      <c r="R559" s="4" t="n"/>
      <c r="S559" s="14" t="n"/>
    </row>
    <row r="560" hidden="1">
      <c r="A560" s="22" t="n"/>
      <c r="B560" t="inlineStr">
        <is>
          <t>Price_BOM_L_Baseplates_554</t>
        </is>
      </c>
      <c r="C560" t="inlineStr">
        <is>
          <t>:60157-LF:80123-LF:</t>
        </is>
      </c>
      <c r="D560" s="80" t="inlineStr">
        <is>
          <t>:82:8A:8P:</t>
        </is>
      </c>
      <c r="E560" s="2" t="inlineStr">
        <is>
          <t>BaseplateSteel</t>
        </is>
      </c>
      <c r="F560" s="2" t="inlineStr">
        <is>
          <t>Steel</t>
        </is>
      </c>
      <c r="G560" t="inlineStr">
        <is>
          <t>:444T:445T:</t>
        </is>
      </c>
      <c r="H560" t="inlineStr">
        <is>
          <t>Extended Drip Pan</t>
        </is>
      </c>
      <c r="J560" s="80" t="inlineStr">
        <is>
          <t>Woods_Spacer</t>
        </is>
      </c>
      <c r="K560" s="2" t="inlineStr">
        <is>
          <t>RTF</t>
        </is>
      </c>
      <c r="M560" t="inlineStr">
        <is>
          <t>A101485</t>
        </is>
      </c>
      <c r="N560" t="n">
        <v>435</v>
      </c>
      <c r="O560" t="n">
        <v>837</v>
      </c>
      <c r="P560" t="inlineStr">
        <is>
          <t>LT085</t>
        </is>
      </c>
      <c r="Q560" t="n">
        <v>70</v>
      </c>
      <c r="R560" s="4" t="n"/>
      <c r="S560" s="14" t="n"/>
    </row>
    <row r="561" hidden="1">
      <c r="A561" s="22" t="n"/>
      <c r="B561" t="inlineStr">
        <is>
          <t>Price_BOM_L_Baseplates_555</t>
        </is>
      </c>
      <c r="C561" t="inlineStr">
        <is>
          <t>:60157-LF:80123-LF:</t>
        </is>
      </c>
      <c r="D561" s="80" t="inlineStr">
        <is>
          <t>:82:8A:8P:</t>
        </is>
      </c>
      <c r="E561" s="2" t="inlineStr">
        <is>
          <t>BaseplateSteel</t>
        </is>
      </c>
      <c r="F561" s="2" t="inlineStr">
        <is>
          <t>Steel</t>
        </is>
      </c>
      <c r="G561" t="inlineStr">
        <is>
          <t>:444T:445T:</t>
        </is>
      </c>
      <c r="H561" t="inlineStr">
        <is>
          <t>Extended Drip Pan</t>
        </is>
      </c>
      <c r="J561" s="80" t="inlineStr">
        <is>
          <t>Falk_Spacer</t>
        </is>
      </c>
      <c r="K561" s="2" t="inlineStr">
        <is>
          <t>RTF</t>
        </is>
      </c>
      <c r="M561" t="inlineStr">
        <is>
          <t>A101486</t>
        </is>
      </c>
      <c r="N561" t="n">
        <v>435</v>
      </c>
      <c r="O561" t="n">
        <v>838</v>
      </c>
      <c r="P561" t="inlineStr">
        <is>
          <t>LT085</t>
        </is>
      </c>
      <c r="Q561" t="n">
        <v>70</v>
      </c>
      <c r="R561" s="4" t="n"/>
      <c r="S561" s="14" t="n"/>
    </row>
    <row r="562" hidden="1">
      <c r="A562" s="22" t="n"/>
      <c r="B562" t="inlineStr">
        <is>
          <t>Price_BOM_L_Baseplates_556</t>
        </is>
      </c>
      <c r="C562" t="inlineStr">
        <is>
          <t>:60157-LF:80123-LF:</t>
        </is>
      </c>
      <c r="D562" s="80" t="inlineStr">
        <is>
          <t>:82:8A:8P:</t>
        </is>
      </c>
      <c r="E562" s="2" t="inlineStr">
        <is>
          <t>BaseplateSteel</t>
        </is>
      </c>
      <c r="F562" s="2" t="inlineStr">
        <is>
          <t>Steel</t>
        </is>
      </c>
      <c r="G562" t="inlineStr">
        <is>
          <t>:444TS:445TS:</t>
        </is>
      </c>
      <c r="H562" t="inlineStr">
        <is>
          <t>Extended Drip Pan</t>
        </is>
      </c>
      <c r="I562" t="n">
        <v>0</v>
      </c>
      <c r="J562" s="80" t="inlineStr">
        <is>
          <t>Falk_T10_Grid</t>
        </is>
      </c>
      <c r="K562" s="2" t="inlineStr">
        <is>
          <t>RTF</t>
        </is>
      </c>
      <c r="M562" t="inlineStr">
        <is>
          <t>A101488</t>
        </is>
      </c>
      <c r="N562" t="n">
        <v>435</v>
      </c>
      <c r="O562" t="n">
        <v>840</v>
      </c>
      <c r="P562" t="inlineStr">
        <is>
          <t>LT085</t>
        </is>
      </c>
      <c r="Q562" t="n">
        <v>70</v>
      </c>
      <c r="R562" s="4" t="n"/>
      <c r="S562" s="14" t="n"/>
    </row>
    <row r="563" hidden="1">
      <c r="A563" s="22" t="n"/>
      <c r="B563" t="inlineStr">
        <is>
          <t>Price_BOM_L_Baseplates_557</t>
        </is>
      </c>
      <c r="C563" t="inlineStr">
        <is>
          <t>:60157-LF:80123-LF:</t>
        </is>
      </c>
      <c r="D563" s="80" t="inlineStr">
        <is>
          <t>:82:8A:8P:</t>
        </is>
      </c>
      <c r="E563" s="2" t="inlineStr">
        <is>
          <t>BaseplateSteel</t>
        </is>
      </c>
      <c r="F563" s="2" t="inlineStr">
        <is>
          <t>Steel</t>
        </is>
      </c>
      <c r="G563" t="inlineStr">
        <is>
          <t>:444TS:445TS:</t>
        </is>
      </c>
      <c r="H563" t="inlineStr">
        <is>
          <t>Extended Drip Pan</t>
        </is>
      </c>
      <c r="J563" s="80" t="inlineStr">
        <is>
          <t>Woods_Spacer</t>
        </is>
      </c>
      <c r="K563" s="2" t="inlineStr">
        <is>
          <t>RTF</t>
        </is>
      </c>
      <c r="M563" t="inlineStr">
        <is>
          <t>A101490</t>
        </is>
      </c>
      <c r="N563" t="n">
        <v>435</v>
      </c>
      <c r="O563" t="n">
        <v>842</v>
      </c>
      <c r="P563" t="inlineStr">
        <is>
          <t>LT085</t>
        </is>
      </c>
      <c r="Q563" t="n">
        <v>70</v>
      </c>
      <c r="R563" s="4" t="n"/>
      <c r="S563" s="14" t="n"/>
    </row>
    <row r="564" hidden="1">
      <c r="A564" s="22" t="n"/>
      <c r="B564" t="inlineStr">
        <is>
          <t>Price_BOM_L_Baseplates_558</t>
        </is>
      </c>
      <c r="C564" t="inlineStr">
        <is>
          <t>:60157-LF:80123-LF:</t>
        </is>
      </c>
      <c r="D564" s="80" t="inlineStr">
        <is>
          <t>:82:8A:8P:</t>
        </is>
      </c>
      <c r="E564" s="2" t="inlineStr">
        <is>
          <t>BaseplateSteel</t>
        </is>
      </c>
      <c r="F564" s="2" t="inlineStr">
        <is>
          <t>Steel</t>
        </is>
      </c>
      <c r="G564" t="inlineStr">
        <is>
          <t>:444TS:445TS:</t>
        </is>
      </c>
      <c r="H564" t="inlineStr">
        <is>
          <t>Extended Drip Pan</t>
        </is>
      </c>
      <c r="J564" s="80" t="inlineStr">
        <is>
          <t>Falk_Spacer</t>
        </is>
      </c>
      <c r="K564" s="2" t="inlineStr">
        <is>
          <t>RTF</t>
        </is>
      </c>
      <c r="M564" t="inlineStr">
        <is>
          <t>A101491</t>
        </is>
      </c>
      <c r="N564" t="n">
        <v>435</v>
      </c>
      <c r="O564" t="n">
        <v>843</v>
      </c>
      <c r="P564" t="inlineStr">
        <is>
          <t>LT085</t>
        </is>
      </c>
      <c r="Q564" t="n">
        <v>70</v>
      </c>
      <c r="R564" s="4" t="n"/>
      <c r="S564" s="14" t="n"/>
    </row>
    <row r="565">
      <c r="A565" s="22" t="n"/>
      <c r="B565" t="inlineStr">
        <is>
          <t>Price_BOM_L_Baseplates_559</t>
        </is>
      </c>
      <c r="C565" t="inlineStr">
        <is>
          <t xml:space="preserve">:10707-LC:12501-LC:12507-LC:12709-LC:15507-LC:15509-LC:15705-LC:20501-LC:20709-LC: </t>
        </is>
      </c>
      <c r="E565" s="2" t="inlineStr">
        <is>
          <t>BaseplateCI</t>
        </is>
      </c>
      <c r="F565" s="2" t="inlineStr">
        <is>
          <t>CI</t>
        </is>
      </c>
      <c r="G565" s="79" t="inlineStr">
        <is>
          <t>:56J:</t>
        </is>
      </c>
      <c r="I565" t="n">
        <v>0</v>
      </c>
      <c r="K565" s="27" t="inlineStr">
        <is>
          <t>91903193</t>
        </is>
      </c>
      <c r="M565" t="inlineStr">
        <is>
          <t>A101493</t>
        </is>
      </c>
      <c r="N565" t="n">
        <v>17</v>
      </c>
      <c r="O565" t="n">
        <v>845</v>
      </c>
      <c r="P565" t="inlineStr">
        <is>
          <t>LT096</t>
        </is>
      </c>
      <c r="Q565" t="n">
        <v>98</v>
      </c>
      <c r="R565" s="4" t="n"/>
      <c r="S565" s="14" t="n"/>
    </row>
    <row r="566">
      <c r="A566" s="22" t="n"/>
      <c r="B566" t="inlineStr">
        <is>
          <t>Price_BOM_L_Baseplates_560</t>
        </is>
      </c>
      <c r="C566" t="inlineStr">
        <is>
          <t xml:space="preserve">:10707-LC:12709-LC:15507-LC:15509-LC:15705-LC:15951-LC:15955-LC:15959-LC:20501-LC:20709-LC:20953-LC:20121-LC:25707-LC:25957-LC:25123-LC:30501-LC:30507-LC:30707-LC:30957-LC:40707-LC:40957-LC:40959-LC: </t>
        </is>
      </c>
      <c r="E566" s="2" t="inlineStr">
        <is>
          <t>BaseplateCI</t>
        </is>
      </c>
      <c r="F566" s="2" t="inlineStr">
        <is>
          <t>CI</t>
        </is>
      </c>
      <c r="G566" t="inlineStr">
        <is>
          <t>:143JM:145JM:182JM:184JM:213JM:215JM:143JP:145JP:182JP:184JP:</t>
        </is>
      </c>
      <c r="I566" t="n">
        <v>0</v>
      </c>
      <c r="K566" s="27" t="inlineStr">
        <is>
          <t>91904340</t>
        </is>
      </c>
      <c r="M566" t="inlineStr">
        <is>
          <t>A101494</t>
        </is>
      </c>
      <c r="N566" t="n">
        <v>45</v>
      </c>
      <c r="O566" t="n">
        <v>846</v>
      </c>
      <c r="P566" t="inlineStr">
        <is>
          <t>LT096</t>
        </is>
      </c>
      <c r="Q566" t="n">
        <v>98</v>
      </c>
      <c r="R566" s="4" t="n"/>
      <c r="S566" s="14" t="n"/>
    </row>
    <row r="567">
      <c r="A567" s="22" t="n"/>
      <c r="B567" t="inlineStr">
        <is>
          <t>Price_BOM_L_Baseplates_561</t>
        </is>
      </c>
      <c r="C567" t="inlineStr">
        <is>
          <t xml:space="preserve">:12709-LC:15705-LC:15951-LC:15955-LC:15959-LC:20709-LC:20953-LC:20121-LC:25707-LC:25957-LC:30707-LC: </t>
        </is>
      </c>
      <c r="E567" s="2" t="inlineStr">
        <is>
          <t>BaseplateCI</t>
        </is>
      </c>
      <c r="F567" s="2" t="inlineStr">
        <is>
          <t>CI</t>
        </is>
      </c>
      <c r="G567" s="27" t="inlineStr">
        <is>
          <t>:254JM:256JM:254JP:256JP:254JMZ:256JMZ:</t>
        </is>
      </c>
      <c r="I567" t="n">
        <v>0</v>
      </c>
      <c r="K567" s="27" t="inlineStr">
        <is>
          <t>91903202</t>
        </is>
      </c>
      <c r="M567" t="inlineStr">
        <is>
          <t>A101495</t>
        </is>
      </c>
      <c r="N567" t="n">
        <v>172</v>
      </c>
      <c r="O567" t="n">
        <v>847</v>
      </c>
      <c r="P567" t="inlineStr">
        <is>
          <t>LT096</t>
        </is>
      </c>
      <c r="Q567" t="n">
        <v>98</v>
      </c>
      <c r="R567" s="4" t="n"/>
      <c r="S567" s="14" t="n"/>
    </row>
    <row r="568">
      <c r="A568" s="22" t="n"/>
      <c r="B568" t="inlineStr">
        <is>
          <t>Price_BOM_L_Baseplates_562</t>
        </is>
      </c>
      <c r="C568" t="inlineStr">
        <is>
          <t xml:space="preserve">:15951-LC:15955-LC:15959-LC:20953-LC:25707-LC:25957-LC:30707-LC: </t>
        </is>
      </c>
      <c r="E568" s="2" t="inlineStr">
        <is>
          <t>BaseplateCI</t>
        </is>
      </c>
      <c r="F568" s="2" t="inlineStr">
        <is>
          <t>CI</t>
        </is>
      </c>
      <c r="G568" t="inlineStr">
        <is>
          <t>:284JM:286JM:284JP:286JP:</t>
        </is>
      </c>
      <c r="I568" t="n">
        <v>0</v>
      </c>
      <c r="K568" s="27" t="inlineStr">
        <is>
          <t>91903203</t>
        </is>
      </c>
      <c r="M568" t="inlineStr">
        <is>
          <t>A101496</t>
        </is>
      </c>
      <c r="N568" t="n">
        <v>188</v>
      </c>
      <c r="O568" t="n">
        <v>848</v>
      </c>
      <c r="P568" t="inlineStr">
        <is>
          <t>LT096</t>
        </is>
      </c>
      <c r="Q568" t="n">
        <v>98</v>
      </c>
      <c r="R568" s="4" t="n"/>
      <c r="S568" s="14" t="n"/>
    </row>
    <row r="569">
      <c r="A569" s="22" t="n"/>
      <c r="B569" t="inlineStr">
        <is>
          <t>Price_BOM_L_Baseplates_563</t>
        </is>
      </c>
      <c r="C569" t="inlineStr">
        <is>
          <t xml:space="preserve">:20953-LC:25957-LC:30707-LC:30957-LC:40707-LC: </t>
        </is>
      </c>
      <c r="E569" s="2" t="inlineStr">
        <is>
          <t>BaseplateCI</t>
        </is>
      </c>
      <c r="F569" s="2" t="inlineStr">
        <is>
          <t>CI</t>
        </is>
      </c>
      <c r="G569" t="inlineStr">
        <is>
          <t>:324JM:326JM:324JP:326JP:</t>
        </is>
      </c>
      <c r="I569" t="n">
        <v>0</v>
      </c>
      <c r="K569" s="27" t="inlineStr">
        <is>
          <t>91903204</t>
        </is>
      </c>
      <c r="M569" t="inlineStr">
        <is>
          <t>A101497</t>
        </is>
      </c>
      <c r="N569" t="n">
        <v>200</v>
      </c>
      <c r="O569" t="n">
        <v>849</v>
      </c>
      <c r="P569" t="inlineStr">
        <is>
          <t>LT096</t>
        </is>
      </c>
      <c r="Q569" t="n">
        <v>98</v>
      </c>
      <c r="R569" s="4" t="n"/>
      <c r="S569" s="14" t="n"/>
    </row>
    <row r="570">
      <c r="A570" s="22" t="n"/>
      <c r="B570" t="inlineStr">
        <is>
          <t>Price_BOM_L_Baseplates_564</t>
        </is>
      </c>
      <c r="C570" t="inlineStr">
        <is>
          <t xml:space="preserve">:20121-LC:25123-LC:30121-LC:30127-LC: </t>
        </is>
      </c>
      <c r="E570" s="2" t="inlineStr">
        <is>
          <t>BaseplateCI</t>
        </is>
      </c>
      <c r="F570" s="2" t="inlineStr">
        <is>
          <t>CI</t>
        </is>
      </c>
      <c r="G570" s="79" t="inlineStr">
        <is>
          <t>:213JMZ:215JMZ:213JP:215JP:</t>
        </is>
      </c>
      <c r="I570" t="n">
        <v>0</v>
      </c>
      <c r="K570" s="27" t="inlineStr">
        <is>
          <t>91903200</t>
        </is>
      </c>
      <c r="M570" t="inlineStr">
        <is>
          <t>A101498</t>
        </is>
      </c>
      <c r="N570" t="n">
        <v>45</v>
      </c>
      <c r="O570" t="n">
        <v>850</v>
      </c>
      <c r="P570" t="inlineStr">
        <is>
          <t>LT096</t>
        </is>
      </c>
      <c r="Q570" t="n">
        <v>98</v>
      </c>
      <c r="R570" s="4" t="n"/>
      <c r="S570" s="14" t="n"/>
    </row>
    <row r="571">
      <c r="A571" s="22" t="n"/>
      <c r="B571" t="inlineStr">
        <is>
          <t>Price_BOM_L_Baseplates_565</t>
        </is>
      </c>
      <c r="C571" t="inlineStr">
        <is>
          <t xml:space="preserve">:25957-LC:30957-LC:40707-LC:40957-LC:40959-LC: </t>
        </is>
      </c>
      <c r="E571" s="2" t="inlineStr">
        <is>
          <t>BaseplateCI</t>
        </is>
      </c>
      <c r="F571" s="2" t="inlineStr">
        <is>
          <t>CI</t>
        </is>
      </c>
      <c r="G571" t="inlineStr">
        <is>
          <t>:364JMZ:365JMZ:364JP:365JP:</t>
        </is>
      </c>
      <c r="I571" t="n">
        <v>0</v>
      </c>
      <c r="K571" s="27" t="inlineStr">
        <is>
          <t>91903205</t>
        </is>
      </c>
      <c r="M571" t="inlineStr">
        <is>
          <t>A101499</t>
        </is>
      </c>
      <c r="N571" t="n">
        <v>220</v>
      </c>
      <c r="O571" t="n">
        <v>851</v>
      </c>
      <c r="P571" t="inlineStr">
        <is>
          <t>LT097</t>
        </is>
      </c>
      <c r="Q571" t="n">
        <v>126</v>
      </c>
      <c r="R571" s="4" t="n"/>
      <c r="S571" s="14" t="n"/>
    </row>
    <row r="572">
      <c r="A572" s="22" t="n"/>
      <c r="B572" t="inlineStr">
        <is>
          <t>Price_BOM_L_Baseplates_566</t>
        </is>
      </c>
      <c r="C572" t="inlineStr">
        <is>
          <t>:25123-LC:</t>
        </is>
      </c>
      <c r="E572" s="2" t="inlineStr">
        <is>
          <t>BaseplateCI</t>
        </is>
      </c>
      <c r="F572" s="2" t="inlineStr">
        <is>
          <t>CI</t>
        </is>
      </c>
      <c r="G572" s="79" t="inlineStr">
        <is>
          <t>:254JM:256JM:254JP:256JP</t>
        </is>
      </c>
      <c r="I572" t="n">
        <v>0</v>
      </c>
      <c r="K572" s="27" t="inlineStr">
        <is>
          <t>91866582</t>
        </is>
      </c>
      <c r="M572" t="inlineStr">
        <is>
          <t>A101500</t>
        </is>
      </c>
      <c r="N572" t="n">
        <v>172</v>
      </c>
      <c r="O572" t="n">
        <v>852</v>
      </c>
      <c r="P572" t="inlineStr">
        <is>
          <t>LT096</t>
        </is>
      </c>
      <c r="Q572" t="n">
        <v>98</v>
      </c>
      <c r="R572" s="4" t="n"/>
      <c r="S572" s="14" t="n"/>
    </row>
    <row r="573">
      <c r="A573" s="22" t="n"/>
      <c r="B573" t="inlineStr">
        <is>
          <t>Price_BOM_L_Baseplates_567</t>
        </is>
      </c>
      <c r="C573" t="inlineStr">
        <is>
          <t>:30957-LC:</t>
        </is>
      </c>
      <c r="E573" s="2" t="inlineStr">
        <is>
          <t>BaseplateCI</t>
        </is>
      </c>
      <c r="F573" s="2" t="inlineStr">
        <is>
          <t>CI</t>
        </is>
      </c>
      <c r="G573" s="79" t="inlineStr">
        <is>
          <t>:213JP:215JP:</t>
        </is>
      </c>
      <c r="I573" t="n">
        <v>0</v>
      </c>
      <c r="K573" s="27" t="inlineStr">
        <is>
          <t>RTF</t>
        </is>
      </c>
      <c r="M573" t="inlineStr">
        <is>
          <t>A101501</t>
        </is>
      </c>
      <c r="N573" t="n">
        <v>75</v>
      </c>
      <c r="O573" t="n">
        <v>853</v>
      </c>
      <c r="P573" t="inlineStr">
        <is>
          <t>LT096</t>
        </is>
      </c>
      <c r="Q573" t="n">
        <v>98</v>
      </c>
      <c r="R573" s="4" t="n"/>
      <c r="S573" s="14" t="n"/>
    </row>
    <row r="574">
      <c r="A574" s="22" t="n"/>
      <c r="B574" t="inlineStr">
        <is>
          <t>Price_BOM_L_Baseplates_568</t>
        </is>
      </c>
      <c r="C574" t="inlineStr">
        <is>
          <t>:30957-LC:40707-LC:</t>
        </is>
      </c>
      <c r="E574" s="2" t="inlineStr">
        <is>
          <t>BaseplateCI</t>
        </is>
      </c>
      <c r="F574" s="2" t="inlineStr">
        <is>
          <t>CI</t>
        </is>
      </c>
      <c r="G574" s="79" t="inlineStr">
        <is>
          <t>:254JM:256JM:</t>
        </is>
      </c>
      <c r="I574" t="n">
        <v>0</v>
      </c>
      <c r="K574" s="27" t="inlineStr">
        <is>
          <t>RTF</t>
        </is>
      </c>
      <c r="M574" t="inlineStr">
        <is>
          <t>A101502</t>
        </is>
      </c>
      <c r="N574" t="n">
        <v>172</v>
      </c>
      <c r="O574" t="n">
        <v>854</v>
      </c>
      <c r="P574" t="inlineStr">
        <is>
          <t>LT096</t>
        </is>
      </c>
      <c r="Q574" t="n">
        <v>98</v>
      </c>
      <c r="R574" s="4" t="n"/>
      <c r="S574" s="14" t="n"/>
    </row>
    <row r="575">
      <c r="A575" s="22" t="n"/>
      <c r="B575" t="inlineStr">
        <is>
          <t>Price_BOM_L_Baseplates_569</t>
        </is>
      </c>
      <c r="C575" t="inlineStr">
        <is>
          <t>:30957-LC:40707-LC:</t>
        </is>
      </c>
      <c r="E575" s="2" t="inlineStr">
        <is>
          <t>BaseplateCI</t>
        </is>
      </c>
      <c r="F575" s="2" t="inlineStr">
        <is>
          <t>CI</t>
        </is>
      </c>
      <c r="G575" s="79" t="inlineStr">
        <is>
          <t>:284JM:286JM:</t>
        </is>
      </c>
      <c r="I575" t="n">
        <v>0</v>
      </c>
      <c r="K575" s="115" t="inlineStr">
        <is>
          <t>91866593</t>
        </is>
      </c>
      <c r="L575" s="37" t="n"/>
      <c r="M575" t="inlineStr">
        <is>
          <t>A101503</t>
        </is>
      </c>
      <c r="N575" t="n">
        <v>188</v>
      </c>
      <c r="O575" t="n">
        <v>855</v>
      </c>
      <c r="P575" t="inlineStr">
        <is>
          <t>LT096</t>
        </is>
      </c>
      <c r="Q575" t="n">
        <v>98</v>
      </c>
      <c r="R575" s="4" t="n"/>
      <c r="S575" s="14" t="n"/>
    </row>
    <row r="576">
      <c r="A576" s="22" t="n"/>
      <c r="B576" t="inlineStr">
        <is>
          <t>Price_BOM_L_Baseplates_570</t>
        </is>
      </c>
      <c r="C576" t="inlineStr">
        <is>
          <t xml:space="preserve">:30121-LC:30127-LC: </t>
        </is>
      </c>
      <c r="E576" s="2" t="inlineStr">
        <is>
          <t>BaseplateCI</t>
        </is>
      </c>
      <c r="F576" s="2" t="inlineStr">
        <is>
          <t>CI</t>
        </is>
      </c>
      <c r="G576" s="79" t="inlineStr">
        <is>
          <t>:254JM:256JM:</t>
        </is>
      </c>
      <c r="I576" t="n">
        <v>0</v>
      </c>
      <c r="K576" s="115" t="inlineStr">
        <is>
          <t>91866583</t>
        </is>
      </c>
      <c r="L576" s="37" t="n"/>
      <c r="M576" t="inlineStr">
        <is>
          <t>A101504</t>
        </is>
      </c>
      <c r="N576" t="n">
        <v>172</v>
      </c>
      <c r="O576" t="n">
        <v>856</v>
      </c>
      <c r="P576" t="inlineStr">
        <is>
          <t>LT096</t>
        </is>
      </c>
      <c r="Q576" t="n">
        <v>98</v>
      </c>
      <c r="R576" s="4" t="n"/>
      <c r="S576" s="14" t="n"/>
    </row>
    <row r="577">
      <c r="A577" s="22" t="n"/>
      <c r="B577" t="inlineStr">
        <is>
          <t>Price_BOM_L_Baseplates_571</t>
        </is>
      </c>
      <c r="C577" t="inlineStr">
        <is>
          <t xml:space="preserve">:30121-LC:30127-LC: </t>
        </is>
      </c>
      <c r="E577" s="2" t="inlineStr">
        <is>
          <t>BaseplateCI</t>
        </is>
      </c>
      <c r="F577" s="2" t="inlineStr">
        <is>
          <t>CI</t>
        </is>
      </c>
      <c r="G577" s="79" t="inlineStr">
        <is>
          <t>:284JM:286JM:</t>
        </is>
      </c>
      <c r="I577" t="n">
        <v>0</v>
      </c>
      <c r="K577" s="115" t="inlineStr">
        <is>
          <t>91866586</t>
        </is>
      </c>
      <c r="L577" s="37" t="n"/>
      <c r="M577" t="inlineStr">
        <is>
          <t>A101505</t>
        </is>
      </c>
      <c r="N577" t="n">
        <v>199</v>
      </c>
      <c r="O577" t="n">
        <v>857</v>
      </c>
      <c r="P577" t="inlineStr">
        <is>
          <t>LT096</t>
        </is>
      </c>
      <c r="Q577" t="n">
        <v>98</v>
      </c>
      <c r="R577" s="4" t="n"/>
      <c r="S577" s="14" t="n"/>
    </row>
    <row r="578">
      <c r="A578" s="22" t="n"/>
      <c r="B578" t="inlineStr">
        <is>
          <t>Price_BOM_L_Baseplates_572</t>
        </is>
      </c>
      <c r="C578" t="inlineStr">
        <is>
          <t>:30157-LC:</t>
        </is>
      </c>
      <c r="E578" s="2" t="inlineStr">
        <is>
          <t>BaseplateCI</t>
        </is>
      </c>
      <c r="F578" s="2" t="inlineStr">
        <is>
          <t>CI</t>
        </is>
      </c>
      <c r="G578" s="79" t="inlineStr">
        <is>
          <t>:254JM:256JM:</t>
        </is>
      </c>
      <c r="I578" t="n">
        <v>0</v>
      </c>
      <c r="K578" s="115" t="inlineStr">
        <is>
          <t>91866590</t>
        </is>
      </c>
      <c r="L578" s="37" t="n"/>
      <c r="M578" t="inlineStr">
        <is>
          <t>A101506</t>
        </is>
      </c>
      <c r="N578" t="n">
        <v>172</v>
      </c>
      <c r="O578" t="n">
        <v>858</v>
      </c>
      <c r="P578" t="inlineStr">
        <is>
          <t>LT096</t>
        </is>
      </c>
      <c r="Q578" t="n">
        <v>98</v>
      </c>
      <c r="R578" s="4" t="n"/>
      <c r="S578" s="14" t="n"/>
    </row>
    <row r="579">
      <c r="A579" s="22" t="n"/>
      <c r="B579" t="inlineStr">
        <is>
          <t>Price_BOM_L_Baseplates_573</t>
        </is>
      </c>
      <c r="C579" t="inlineStr">
        <is>
          <t>:40957-LC:40959-LC:</t>
        </is>
      </c>
      <c r="E579" s="2" t="inlineStr">
        <is>
          <t>BaseplateCI</t>
        </is>
      </c>
      <c r="F579" s="2" t="inlineStr">
        <is>
          <t>CI</t>
        </is>
      </c>
      <c r="G579" s="27" t="inlineStr">
        <is>
          <t>:254JM:256JM:254JMZ:256JMZ:</t>
        </is>
      </c>
      <c r="I579" t="n">
        <v>0</v>
      </c>
      <c r="K579" s="2" t="inlineStr">
        <is>
          <t>91866595</t>
        </is>
      </c>
      <c r="M579" t="inlineStr">
        <is>
          <t>A101507</t>
        </is>
      </c>
      <c r="N579" t="n">
        <v>172</v>
      </c>
      <c r="O579" t="n">
        <v>859</v>
      </c>
      <c r="P579" t="inlineStr">
        <is>
          <t>LT096</t>
        </is>
      </c>
      <c r="Q579" t="n">
        <v>98</v>
      </c>
      <c r="R579" s="4" t="n"/>
      <c r="S579" s="14" t="n"/>
    </row>
    <row r="580">
      <c r="A580" s="22" t="n"/>
      <c r="B580" t="inlineStr">
        <is>
          <t>Price_BOM_L_Baseplates_574</t>
        </is>
      </c>
      <c r="C580" t="inlineStr">
        <is>
          <t>30157-LC:40957-LC:40959-LC:50123-LC:</t>
        </is>
      </c>
      <c r="E580" s="2" t="inlineStr">
        <is>
          <t>BaseplateCI</t>
        </is>
      </c>
      <c r="F580" s="2" t="inlineStr">
        <is>
          <t>CI</t>
        </is>
      </c>
      <c r="G580" s="79" t="inlineStr">
        <is>
          <t>:284JM:286JM:284JP:286JP:</t>
        </is>
      </c>
      <c r="I580" t="n">
        <v>0</v>
      </c>
      <c r="K580" s="2" t="inlineStr">
        <is>
          <t>91866587</t>
        </is>
      </c>
      <c r="M580" t="inlineStr">
        <is>
          <t>A101508</t>
        </is>
      </c>
      <c r="N580" t="n">
        <v>188</v>
      </c>
      <c r="O580" t="n">
        <v>860</v>
      </c>
      <c r="P580" t="inlineStr">
        <is>
          <t>LT096</t>
        </is>
      </c>
      <c r="Q580" t="n">
        <v>98</v>
      </c>
      <c r="R580" s="4" t="n"/>
      <c r="S580" s="14" t="n"/>
    </row>
    <row r="581">
      <c r="A581" s="22" t="n"/>
      <c r="B581" t="inlineStr">
        <is>
          <t>Price_BOM_L_Baseplates_575</t>
        </is>
      </c>
      <c r="C581" t="inlineStr">
        <is>
          <t>:30157-LC:40957-LC:40959-LC:</t>
        </is>
      </c>
      <c r="E581" s="2" t="inlineStr">
        <is>
          <t>BaseplateCI</t>
        </is>
      </c>
      <c r="F581" s="2" t="inlineStr">
        <is>
          <t>CI</t>
        </is>
      </c>
      <c r="G581" s="79" t="inlineStr">
        <is>
          <t>:324JM:326JM:</t>
        </is>
      </c>
      <c r="I581" t="n">
        <v>0</v>
      </c>
      <c r="K581" s="2" t="inlineStr">
        <is>
          <t>91866591</t>
        </is>
      </c>
      <c r="L581" t="inlineStr">
        <is>
          <t>BASE B/M,CI,CCP,324/326,1.00"</t>
        </is>
      </c>
      <c r="M581" t="inlineStr">
        <is>
          <t>A101509</t>
        </is>
      </c>
      <c r="N581" t="n">
        <v>200</v>
      </c>
      <c r="O581" t="n">
        <v>861</v>
      </c>
      <c r="P581" t="inlineStr">
        <is>
          <t>LT096</t>
        </is>
      </c>
      <c r="Q581" t="n">
        <v>98</v>
      </c>
      <c r="R581" s="4" t="n"/>
      <c r="S581" s="14" t="n"/>
    </row>
    <row r="582">
      <c r="A582" s="22" t="n"/>
      <c r="B582" t="inlineStr">
        <is>
          <t>Price_BOM_L_Baseplates_576</t>
        </is>
      </c>
      <c r="C582" t="inlineStr">
        <is>
          <t>:40957-LC:40959-LC:</t>
        </is>
      </c>
      <c r="E582" s="2" t="inlineStr">
        <is>
          <t>BaseplateCI</t>
        </is>
      </c>
      <c r="F582" s="2" t="inlineStr">
        <is>
          <t>CI</t>
        </is>
      </c>
      <c r="G582" t="inlineStr">
        <is>
          <t>:404JMZ:405JMZ:</t>
        </is>
      </c>
      <c r="I582" t="n">
        <v>0</v>
      </c>
      <c r="K582" s="27" t="inlineStr">
        <is>
          <t>91903206</t>
        </is>
      </c>
      <c r="M582" t="inlineStr">
        <is>
          <t>A101510</t>
        </is>
      </c>
      <c r="N582" t="n">
        <v>250</v>
      </c>
      <c r="O582" t="n">
        <v>862</v>
      </c>
      <c r="P582" t="inlineStr">
        <is>
          <t>LT097</t>
        </is>
      </c>
      <c r="Q582" t="n">
        <v>126</v>
      </c>
      <c r="R582" s="4" t="n"/>
      <c r="S582" s="14" t="n"/>
    </row>
    <row r="583">
      <c r="A583" s="22" t="n"/>
      <c r="B583" t="inlineStr">
        <is>
          <t>Price_BOM_L_Baseplates_577</t>
        </is>
      </c>
      <c r="C583" t="inlineStr">
        <is>
          <t>:40129-LC:4012A-LC:50123-LC:</t>
        </is>
      </c>
      <c r="E583" s="2" t="inlineStr">
        <is>
          <t>BaseplateCI</t>
        </is>
      </c>
      <c r="F583" s="2" t="inlineStr">
        <is>
          <t>CI</t>
        </is>
      </c>
      <c r="G583" s="79" t="inlineStr">
        <is>
          <t>:213JMZ:215JMZ:213JP:215JP:</t>
        </is>
      </c>
      <c r="I583" t="n">
        <v>0</v>
      </c>
      <c r="K583" s="27" t="inlineStr">
        <is>
          <t>RTF</t>
        </is>
      </c>
      <c r="M583" t="inlineStr">
        <is>
          <t>A101511</t>
        </is>
      </c>
      <c r="N583" t="n">
        <v>77</v>
      </c>
      <c r="O583" t="n">
        <v>863</v>
      </c>
      <c r="P583" t="inlineStr">
        <is>
          <t>LT096</t>
        </is>
      </c>
      <c r="Q583" t="n">
        <v>98</v>
      </c>
      <c r="R583" s="4" t="n"/>
      <c r="S583" s="14" t="n"/>
    </row>
    <row r="584">
      <c r="A584" s="22" t="n"/>
      <c r="B584" t="inlineStr">
        <is>
          <t>Price_BOM_L_Baseplates_578</t>
        </is>
      </c>
      <c r="C584" t="inlineStr">
        <is>
          <t>:40129-LC:4012A-LC:</t>
        </is>
      </c>
      <c r="E584" s="2" t="inlineStr">
        <is>
          <t>BaseplateCI</t>
        </is>
      </c>
      <c r="F584" s="2" t="inlineStr">
        <is>
          <t>CI</t>
        </is>
      </c>
      <c r="G584" s="79" t="inlineStr">
        <is>
          <t>:254JM:256JM:</t>
        </is>
      </c>
      <c r="I584" t="n">
        <v>0</v>
      </c>
      <c r="K584" s="2" t="inlineStr">
        <is>
          <t>91866584</t>
        </is>
      </c>
      <c r="M584" t="inlineStr">
        <is>
          <t>A101512</t>
        </is>
      </c>
      <c r="N584" t="n">
        <v>172</v>
      </c>
      <c r="O584" t="n">
        <v>864</v>
      </c>
      <c r="P584" t="inlineStr">
        <is>
          <t>LT096</t>
        </is>
      </c>
      <c r="Q584" t="n">
        <v>98</v>
      </c>
      <c r="R584" s="4" t="n"/>
      <c r="S584" s="14" t="n"/>
    </row>
    <row r="585">
      <c r="A585" s="22" t="n"/>
      <c r="B585" t="inlineStr">
        <is>
          <t>Price_BOM_L_Baseplates_579</t>
        </is>
      </c>
      <c r="C585" t="inlineStr">
        <is>
          <t>:40129-LC:4012A-LC:</t>
        </is>
      </c>
      <c r="E585" s="2" t="inlineStr">
        <is>
          <t>BaseplateCI</t>
        </is>
      </c>
      <c r="F585" s="2" t="inlineStr">
        <is>
          <t>CI</t>
        </is>
      </c>
      <c r="G585" s="79" t="inlineStr">
        <is>
          <t>:284JM:286JM:</t>
        </is>
      </c>
      <c r="I585" t="n">
        <v>0</v>
      </c>
      <c r="K585" s="27" t="inlineStr">
        <is>
          <t>91904344</t>
        </is>
      </c>
      <c r="M585" t="inlineStr">
        <is>
          <t>A101513</t>
        </is>
      </c>
      <c r="N585" t="n">
        <v>188</v>
      </c>
      <c r="O585" t="n">
        <v>865</v>
      </c>
      <c r="P585" t="inlineStr">
        <is>
          <t>LT096</t>
        </is>
      </c>
      <c r="Q585" t="n">
        <v>98</v>
      </c>
      <c r="R585" s="4" t="n"/>
      <c r="S585" s="14" t="n"/>
    </row>
    <row r="586">
      <c r="A586" s="22" t="n"/>
      <c r="B586" t="inlineStr">
        <is>
          <t>Price_BOM_L_Baseplates_580</t>
        </is>
      </c>
      <c r="C586" t="inlineStr">
        <is>
          <t>:40129-LC:4012A-LC:</t>
        </is>
      </c>
      <c r="E586" s="2" t="inlineStr">
        <is>
          <t>BaseplateCI</t>
        </is>
      </c>
      <c r="F586" s="2" t="inlineStr">
        <is>
          <t>CI</t>
        </is>
      </c>
      <c r="G586" s="79" t="inlineStr">
        <is>
          <t>:324JM:326JM:</t>
        </is>
      </c>
      <c r="I586" t="n">
        <v>0</v>
      </c>
      <c r="K586" s="2" t="n">
        <v>91866592</v>
      </c>
      <c r="M586" t="inlineStr">
        <is>
          <t>A101514</t>
        </is>
      </c>
      <c r="N586" t="n">
        <v>200</v>
      </c>
      <c r="O586" t="n">
        <v>866</v>
      </c>
      <c r="P586" t="inlineStr">
        <is>
          <t>LT096</t>
        </is>
      </c>
      <c r="Q586" t="n">
        <v>98</v>
      </c>
      <c r="R586" s="4" t="n"/>
      <c r="S586" s="14" t="n"/>
    </row>
    <row r="587">
      <c r="A587" s="22" t="n"/>
      <c r="B587" t="inlineStr">
        <is>
          <t>Price_BOM_L_Baseplates_581</t>
        </is>
      </c>
      <c r="C587" t="inlineStr">
        <is>
          <t xml:space="preserve">:40157-LC:50957-LC:60951-LC: </t>
        </is>
      </c>
      <c r="E587" s="2" t="inlineStr">
        <is>
          <t>BaseplateCI</t>
        </is>
      </c>
      <c r="F587" s="2" t="inlineStr">
        <is>
          <t>CI</t>
        </is>
      </c>
      <c r="G587" s="79" t="inlineStr">
        <is>
          <t>:254JM:256JM:</t>
        </is>
      </c>
      <c r="I587" t="n">
        <v>0</v>
      </c>
      <c r="K587" s="27" t="inlineStr">
        <is>
          <t>91904342</t>
        </is>
      </c>
      <c r="M587" t="inlineStr">
        <is>
          <t>A101515</t>
        </is>
      </c>
      <c r="N587" t="n">
        <v>172</v>
      </c>
      <c r="O587" t="n">
        <v>867</v>
      </c>
      <c r="P587" t="inlineStr">
        <is>
          <t>LT096</t>
        </is>
      </c>
      <c r="Q587" t="n">
        <v>98</v>
      </c>
      <c r="R587" s="4" t="n"/>
      <c r="S587" s="14" t="n"/>
    </row>
    <row r="588">
      <c r="A588" s="22" t="n"/>
      <c r="B588" t="inlineStr">
        <is>
          <t>Price_BOM_L_Baseplates_582</t>
        </is>
      </c>
      <c r="C588" t="inlineStr">
        <is>
          <t>:40157-LC:</t>
        </is>
      </c>
      <c r="E588" s="2" t="inlineStr">
        <is>
          <t>BaseplateCI</t>
        </is>
      </c>
      <c r="F588" s="2" t="inlineStr">
        <is>
          <t>CI</t>
        </is>
      </c>
      <c r="G588" s="79" t="inlineStr">
        <is>
          <t>:284JM:286JM:</t>
        </is>
      </c>
      <c r="I588" t="n">
        <v>0</v>
      </c>
      <c r="K588" s="27" t="inlineStr">
        <is>
          <t>RTF</t>
        </is>
      </c>
      <c r="M588" t="inlineStr">
        <is>
          <t>A101516</t>
        </is>
      </c>
      <c r="N588" t="n">
        <v>188</v>
      </c>
      <c r="O588" t="n">
        <v>868</v>
      </c>
      <c r="P588" t="inlineStr">
        <is>
          <t>LT096</t>
        </is>
      </c>
      <c r="Q588" t="n">
        <v>98</v>
      </c>
      <c r="R588" s="4" t="n"/>
      <c r="S588" s="14" t="n"/>
    </row>
    <row r="589">
      <c r="A589" s="22" t="n"/>
      <c r="B589" t="inlineStr">
        <is>
          <t>Price_BOM_L_Baseplates_583</t>
        </is>
      </c>
      <c r="C589" t="inlineStr">
        <is>
          <t>:40157-LC:</t>
        </is>
      </c>
      <c r="E589" s="2" t="inlineStr">
        <is>
          <t>BaseplateCI</t>
        </is>
      </c>
      <c r="F589" s="2" t="inlineStr">
        <is>
          <t>CI</t>
        </is>
      </c>
      <c r="G589" s="79" t="inlineStr">
        <is>
          <t>:324JM:326JM:324JP:326JP:</t>
        </is>
      </c>
      <c r="I589" t="n">
        <v>0</v>
      </c>
      <c r="K589" s="115" t="inlineStr">
        <is>
          <t>91866592</t>
        </is>
      </c>
      <c r="L589" s="37" t="n"/>
      <c r="M589" t="inlineStr">
        <is>
          <t>A101517</t>
        </is>
      </c>
      <c r="N589" t="n">
        <v>200</v>
      </c>
      <c r="O589" t="n">
        <v>869</v>
      </c>
      <c r="P589" t="inlineStr">
        <is>
          <t>LT096</t>
        </is>
      </c>
      <c r="Q589" t="n">
        <v>98</v>
      </c>
      <c r="R589" s="4" t="n"/>
      <c r="S589" s="14" t="n"/>
    </row>
    <row r="590">
      <c r="A590" s="22" t="n"/>
      <c r="B590" t="inlineStr">
        <is>
          <t>Price_BOM_L_Baseplates_584</t>
        </is>
      </c>
      <c r="C590" t="inlineStr">
        <is>
          <t>:40157-LC:</t>
        </is>
      </c>
      <c r="E590" s="2" t="inlineStr">
        <is>
          <t>BaseplateCI</t>
        </is>
      </c>
      <c r="F590" s="2" t="inlineStr">
        <is>
          <t>CI</t>
        </is>
      </c>
      <c r="G590" s="79" t="inlineStr">
        <is>
          <t>:324TCZ:326TCZ:</t>
        </is>
      </c>
      <c r="I590" t="n">
        <v>0</v>
      </c>
      <c r="K590" s="115" t="inlineStr">
        <is>
          <t>91866599</t>
        </is>
      </c>
      <c r="L590" s="37" t="n"/>
      <c r="M590" t="inlineStr">
        <is>
          <t>A101518</t>
        </is>
      </c>
      <c r="N590" t="n">
        <v>200</v>
      </c>
      <c r="O590" t="n">
        <v>870</v>
      </c>
      <c r="P590" t="inlineStr">
        <is>
          <t>LT096</t>
        </is>
      </c>
      <c r="Q590" t="n">
        <v>98</v>
      </c>
      <c r="R590" s="4" t="n"/>
      <c r="S590" s="14" t="n"/>
    </row>
    <row r="591">
      <c r="A591" s="22" t="n"/>
      <c r="B591" t="inlineStr">
        <is>
          <t>Price_BOM_L_Baseplates_585</t>
        </is>
      </c>
      <c r="C591" t="inlineStr">
        <is>
          <t>:40957-LC:40959-LC:50957-LC:</t>
        </is>
      </c>
      <c r="E591" s="2" t="inlineStr">
        <is>
          <t>BaseplateCI</t>
        </is>
      </c>
      <c r="F591" s="2" t="inlineStr">
        <is>
          <t>CI</t>
        </is>
      </c>
      <c r="G591" s="79" t="inlineStr">
        <is>
          <t>:213JMZ:215JMZ:</t>
        </is>
      </c>
      <c r="I591" t="n">
        <v>0</v>
      </c>
      <c r="K591" s="115" t="inlineStr">
        <is>
          <t>91866594</t>
        </is>
      </c>
      <c r="L591" s="37" t="n"/>
      <c r="M591" t="inlineStr">
        <is>
          <t>A101519</t>
        </is>
      </c>
      <c r="N591" t="n">
        <v>45</v>
      </c>
      <c r="O591" t="n">
        <v>871</v>
      </c>
      <c r="P591" t="inlineStr">
        <is>
          <t>LT096</t>
        </is>
      </c>
      <c r="Q591" t="n">
        <v>98</v>
      </c>
      <c r="R591" s="4" t="n"/>
      <c r="S591" s="14" t="n"/>
    </row>
    <row r="592">
      <c r="A592" s="22" t="n"/>
      <c r="B592" t="inlineStr">
        <is>
          <t>Price_BOM_L_Baseplates_586</t>
        </is>
      </c>
      <c r="C592" t="inlineStr">
        <is>
          <t>:50957-LC:</t>
        </is>
      </c>
      <c r="E592" s="2" t="inlineStr">
        <is>
          <t>BaseplateCI</t>
        </is>
      </c>
      <c r="F592" s="2" t="inlineStr">
        <is>
          <t>CI</t>
        </is>
      </c>
      <c r="G592" s="79" t="inlineStr">
        <is>
          <t>:284JM:286JM:</t>
        </is>
      </c>
      <c r="I592" t="n">
        <v>0</v>
      </c>
      <c r="K592" s="115" t="inlineStr">
        <is>
          <t>91866596</t>
        </is>
      </c>
      <c r="L592" s="37" t="n"/>
      <c r="M592" t="inlineStr">
        <is>
          <t>A101520</t>
        </is>
      </c>
      <c r="N592" t="n">
        <v>188</v>
      </c>
      <c r="O592" t="n">
        <v>872</v>
      </c>
      <c r="P592" t="inlineStr">
        <is>
          <t>LT096</t>
        </is>
      </c>
      <c r="Q592" t="n">
        <v>98</v>
      </c>
      <c r="R592" s="4" t="n"/>
      <c r="S592" s="14" t="n"/>
    </row>
    <row r="593">
      <c r="A593" s="22" t="n"/>
      <c r="B593" t="inlineStr">
        <is>
          <t>Price_BOM_L_Baseplates_587</t>
        </is>
      </c>
      <c r="C593" t="inlineStr">
        <is>
          <t>:50123-LC:</t>
        </is>
      </c>
      <c r="E593" s="2" t="inlineStr">
        <is>
          <t>BaseplateCI</t>
        </is>
      </c>
      <c r="F593" s="2" t="inlineStr">
        <is>
          <t>CI</t>
        </is>
      </c>
      <c r="G593" s="79" t="inlineStr">
        <is>
          <t>:254JM:256JM:</t>
        </is>
      </c>
      <c r="I593" t="n">
        <v>0</v>
      </c>
      <c r="K593" s="115" t="inlineStr">
        <is>
          <t>91866585</t>
        </is>
      </c>
      <c r="L593" s="37" t="n"/>
      <c r="M593" t="inlineStr">
        <is>
          <t>A101521</t>
        </is>
      </c>
      <c r="N593" t="n">
        <v>172</v>
      </c>
      <c r="O593" t="n">
        <v>873</v>
      </c>
      <c r="P593" t="inlineStr">
        <is>
          <t>LT096</t>
        </is>
      </c>
      <c r="Q593" t="n">
        <v>98</v>
      </c>
      <c r="R593" s="4" t="n"/>
      <c r="S593" s="14" t="n"/>
    </row>
    <row r="594">
      <c r="A594" s="22" t="n"/>
      <c r="B594" t="inlineStr">
        <is>
          <t>Price_BOM_L_Baseplates_588</t>
        </is>
      </c>
      <c r="C594" t="inlineStr">
        <is>
          <t>:50123-LC:</t>
        </is>
      </c>
      <c r="E594" s="2" t="inlineStr">
        <is>
          <t>BaseplateCI</t>
        </is>
      </c>
      <c r="F594" s="2" t="inlineStr">
        <is>
          <t>CI</t>
        </is>
      </c>
      <c r="G594" s="79" t="inlineStr">
        <is>
          <t>:324JM:326JM:</t>
        </is>
      </c>
      <c r="I594" t="n">
        <v>0</v>
      </c>
      <c r="K594" s="115" t="inlineStr">
        <is>
          <t>91866589</t>
        </is>
      </c>
      <c r="L594" s="37" t="n"/>
      <c r="M594" t="inlineStr">
        <is>
          <t>A101522</t>
        </is>
      </c>
      <c r="N594" t="n">
        <v>200</v>
      </c>
      <c r="O594" t="n">
        <v>874</v>
      </c>
      <c r="P594" t="inlineStr">
        <is>
          <t>LT096</t>
        </is>
      </c>
      <c r="Q594" t="n">
        <v>98</v>
      </c>
      <c r="R594" s="4" t="n"/>
      <c r="S594" s="14" t="n"/>
    </row>
    <row r="595">
      <c r="A595" s="22" t="n"/>
      <c r="B595" t="inlineStr">
        <is>
          <t>Price_BOM_L_Baseplates_589</t>
        </is>
      </c>
      <c r="C595" t="inlineStr">
        <is>
          <t>:50157-LC:</t>
        </is>
      </c>
      <c r="E595" s="2" t="inlineStr">
        <is>
          <t>BaseplateCI</t>
        </is>
      </c>
      <c r="F595" s="2" t="inlineStr">
        <is>
          <t>CI</t>
        </is>
      </c>
      <c r="G595" s="79" t="inlineStr">
        <is>
          <t>:284TCZ:286TCZ:</t>
        </is>
      </c>
      <c r="I595" t="n">
        <v>0</v>
      </c>
      <c r="K595" s="27" t="inlineStr">
        <is>
          <t>91904346</t>
        </is>
      </c>
      <c r="M595" t="inlineStr">
        <is>
          <t>A101523</t>
        </is>
      </c>
      <c r="N595" t="n">
        <v>188</v>
      </c>
      <c r="O595" t="n">
        <v>875</v>
      </c>
      <c r="P595" t="inlineStr">
        <is>
          <t>LT096</t>
        </is>
      </c>
      <c r="Q595" t="n">
        <v>98</v>
      </c>
      <c r="R595" s="4" t="n"/>
      <c r="S595" s="14" t="n"/>
    </row>
    <row r="596">
      <c r="A596" s="22" t="n"/>
      <c r="B596" t="inlineStr">
        <is>
          <t>Price_BOM_L_Baseplates_590</t>
        </is>
      </c>
      <c r="C596" t="inlineStr">
        <is>
          <t>:50157-LC:</t>
        </is>
      </c>
      <c r="E596" s="2" t="inlineStr">
        <is>
          <t>BaseplateCI</t>
        </is>
      </c>
      <c r="F596" s="2" t="inlineStr">
        <is>
          <t>CI</t>
        </is>
      </c>
      <c r="G596" s="79" t="inlineStr">
        <is>
          <t>:324TCZ:326TCZ:</t>
        </is>
      </c>
      <c r="I596" t="n">
        <v>0</v>
      </c>
      <c r="K596" s="27" t="inlineStr">
        <is>
          <t>RTF</t>
        </is>
      </c>
      <c r="L596" s="37" t="n"/>
      <c r="M596" t="inlineStr">
        <is>
          <t>A101524</t>
        </is>
      </c>
      <c r="N596" t="n">
        <v>200</v>
      </c>
      <c r="O596" t="n">
        <v>876</v>
      </c>
      <c r="P596" t="inlineStr">
        <is>
          <t>LT096</t>
        </is>
      </c>
      <c r="Q596" t="n">
        <v>98</v>
      </c>
      <c r="R596" s="4" t="n"/>
      <c r="S596" s="14" t="n"/>
    </row>
    <row r="597">
      <c r="A597" s="22" t="n"/>
      <c r="B597" t="inlineStr">
        <is>
          <t>Price_BOM_L_Baseplates_591</t>
        </is>
      </c>
      <c r="C597" t="inlineStr">
        <is>
          <t>:50157-LC:</t>
        </is>
      </c>
      <c r="E597" s="2" t="inlineStr">
        <is>
          <t>BaseplateCI</t>
        </is>
      </c>
      <c r="F597" s="2" t="inlineStr">
        <is>
          <t>CI</t>
        </is>
      </c>
      <c r="G597" s="79" t="inlineStr">
        <is>
          <t>:324TCZ:326TCZ:</t>
        </is>
      </c>
      <c r="I597" t="n">
        <v>0</v>
      </c>
      <c r="K597" s="27" t="inlineStr">
        <is>
          <t>RTF</t>
        </is>
      </c>
      <c r="L597" s="37" t="n"/>
      <c r="M597" t="inlineStr">
        <is>
          <t>A101525</t>
        </is>
      </c>
      <c r="N597" t="n">
        <v>200</v>
      </c>
      <c r="O597" t="n">
        <v>877</v>
      </c>
      <c r="P597" t="inlineStr">
        <is>
          <t>LT096</t>
        </is>
      </c>
      <c r="Q597" t="n">
        <v>98</v>
      </c>
      <c r="R597" s="4" t="n"/>
      <c r="S597" s="14" t="n"/>
    </row>
    <row r="598">
      <c r="A598" s="22" t="n"/>
      <c r="B598" t="inlineStr">
        <is>
          <t>Price_BOM_L_Baseplates_592</t>
        </is>
      </c>
      <c r="C598" t="inlineStr">
        <is>
          <t>:50157-LC:</t>
        </is>
      </c>
      <c r="E598" s="2" t="inlineStr">
        <is>
          <t>BaseplateCI</t>
        </is>
      </c>
      <c r="F598" s="2" t="inlineStr">
        <is>
          <t>CI</t>
        </is>
      </c>
      <c r="G598" s="79" t="inlineStr">
        <is>
          <t>:404TCZ:405TCZ:</t>
        </is>
      </c>
      <c r="I598" t="n">
        <v>0</v>
      </c>
      <c r="K598" s="115" t="inlineStr">
        <is>
          <t>91866600</t>
        </is>
      </c>
      <c r="L598" s="37" t="n"/>
      <c r="M598" t="inlineStr">
        <is>
          <t>A101526</t>
        </is>
      </c>
      <c r="N598" t="n">
        <v>250</v>
      </c>
      <c r="O598" t="n">
        <v>878</v>
      </c>
      <c r="P598" t="inlineStr">
        <is>
          <t>LT097</t>
        </is>
      </c>
      <c r="Q598" t="n">
        <v>126</v>
      </c>
      <c r="R598" s="4" t="n"/>
      <c r="S598" s="14" t="n"/>
    </row>
    <row r="599">
      <c r="A599" s="22" t="n"/>
      <c r="B599" t="inlineStr">
        <is>
          <t>Price_BOM_L_Baseplates_593</t>
        </is>
      </c>
      <c r="C599" t="inlineStr">
        <is>
          <t>:60951-LC:</t>
        </is>
      </c>
      <c r="E599" s="2" t="inlineStr">
        <is>
          <t>BaseplateCI</t>
        </is>
      </c>
      <c r="F599" s="2" t="inlineStr">
        <is>
          <t>CI</t>
        </is>
      </c>
      <c r="G599" s="79" t="inlineStr">
        <is>
          <t>:284JM:286JM:</t>
        </is>
      </c>
      <c r="I599" t="n">
        <v>0</v>
      </c>
      <c r="K599" s="115" t="inlineStr">
        <is>
          <t>91866597</t>
        </is>
      </c>
      <c r="L599" s="37" t="n"/>
      <c r="M599" t="inlineStr">
        <is>
          <t>A101527</t>
        </is>
      </c>
      <c r="N599" t="n">
        <v>188</v>
      </c>
      <c r="O599" t="n">
        <v>879</v>
      </c>
      <c r="P599" t="inlineStr">
        <is>
          <t>LT096</t>
        </is>
      </c>
      <c r="Q599" t="n">
        <v>98</v>
      </c>
      <c r="R599" s="4" t="n"/>
      <c r="S599" s="14" t="n"/>
    </row>
    <row r="600">
      <c r="A600" s="22" t="n"/>
      <c r="B600" t="inlineStr">
        <is>
          <t>Price_BOM_L_Baseplates_594</t>
        </is>
      </c>
      <c r="C600" t="inlineStr">
        <is>
          <t>:60951-LC:</t>
        </is>
      </c>
      <c r="E600" s="2" t="inlineStr">
        <is>
          <t>BaseplateCI</t>
        </is>
      </c>
      <c r="F600" s="2" t="inlineStr">
        <is>
          <t>CI</t>
        </is>
      </c>
      <c r="G600" s="79" t="inlineStr">
        <is>
          <t>:324JM:326JM:</t>
        </is>
      </c>
      <c r="I600" t="n">
        <v>0</v>
      </c>
      <c r="K600" s="115" t="inlineStr">
        <is>
          <t>91866598</t>
        </is>
      </c>
      <c r="L600" s="37" t="n"/>
      <c r="M600" t="inlineStr">
        <is>
          <t>A101528</t>
        </is>
      </c>
      <c r="N600" t="n">
        <v>200</v>
      </c>
      <c r="O600" t="n">
        <v>880</v>
      </c>
      <c r="P600" t="inlineStr">
        <is>
          <t>LT096</t>
        </is>
      </c>
      <c r="Q600" t="n">
        <v>98</v>
      </c>
      <c r="R600" s="4" t="n"/>
      <c r="S600" s="14" t="n"/>
    </row>
    <row r="601">
      <c r="A601" s="22" t="n"/>
      <c r="B601" t="inlineStr">
        <is>
          <t>Price_BOM_L_Baseplates_595</t>
        </is>
      </c>
      <c r="C601" t="inlineStr">
        <is>
          <t>:60123-LC:</t>
        </is>
      </c>
      <c r="E601" s="2" t="inlineStr">
        <is>
          <t>BaseplateCI</t>
        </is>
      </c>
      <c r="F601" s="2" t="inlineStr">
        <is>
          <t>CI</t>
        </is>
      </c>
      <c r="G601" s="79" t="inlineStr">
        <is>
          <t>:254JM:256JM:</t>
        </is>
      </c>
      <c r="I601" t="n">
        <v>0</v>
      </c>
      <c r="K601" s="27" t="inlineStr">
        <is>
          <t>RTF</t>
        </is>
      </c>
      <c r="M601" t="inlineStr">
        <is>
          <t>A101529</t>
        </is>
      </c>
      <c r="N601" t="n">
        <v>172</v>
      </c>
      <c r="O601" t="n">
        <v>881</v>
      </c>
      <c r="P601" t="inlineStr">
        <is>
          <t>LT096</t>
        </is>
      </c>
      <c r="Q601" t="n">
        <v>98</v>
      </c>
      <c r="R601" s="4" t="n"/>
      <c r="S601" s="14" t="n"/>
    </row>
    <row r="602">
      <c r="A602" s="22" t="n"/>
      <c r="B602" t="inlineStr">
        <is>
          <t>Price_BOM_L_Baseplates_596</t>
        </is>
      </c>
      <c r="C602" t="inlineStr">
        <is>
          <t>:60123-LC:80123-LC:</t>
        </is>
      </c>
      <c r="E602" s="2" t="inlineStr">
        <is>
          <t>BaseplateCI</t>
        </is>
      </c>
      <c r="F602" s="2" t="inlineStr">
        <is>
          <t>CI</t>
        </is>
      </c>
      <c r="G602" s="79" t="inlineStr">
        <is>
          <t>:284JM:286JM:284TCZ:286TCZ:</t>
        </is>
      </c>
      <c r="I602" t="n">
        <v>0</v>
      </c>
      <c r="K602" s="27" t="inlineStr">
        <is>
          <t>91904345</t>
        </is>
      </c>
      <c r="M602" t="inlineStr">
        <is>
          <t>A101530</t>
        </is>
      </c>
      <c r="N602" t="n">
        <v>188</v>
      </c>
      <c r="O602" t="n">
        <v>882</v>
      </c>
      <c r="P602" t="inlineStr">
        <is>
          <t>LT096</t>
        </is>
      </c>
      <c r="Q602" t="n">
        <v>98</v>
      </c>
      <c r="R602" s="4" t="n"/>
      <c r="S602" s="14" t="n"/>
    </row>
    <row r="603">
      <c r="A603" s="22" t="n"/>
      <c r="B603" t="inlineStr">
        <is>
          <t>Price_BOM_L_Baseplates_597</t>
        </is>
      </c>
      <c r="C603" t="inlineStr">
        <is>
          <t>:60123-LC:</t>
        </is>
      </c>
      <c r="E603" s="2" t="inlineStr">
        <is>
          <t>BaseplateCI</t>
        </is>
      </c>
      <c r="F603" s="2" t="inlineStr">
        <is>
          <t>CI</t>
        </is>
      </c>
      <c r="G603" s="79" t="inlineStr">
        <is>
          <t xml:space="preserve">:324JM:326JM:324JP:326JP: </t>
        </is>
      </c>
      <c r="I603" t="n">
        <v>0</v>
      </c>
      <c r="K603" s="27" t="inlineStr">
        <is>
          <t>91904347</t>
        </is>
      </c>
      <c r="M603" t="inlineStr">
        <is>
          <t>A101531</t>
        </is>
      </c>
      <c r="N603" t="n">
        <v>200</v>
      </c>
      <c r="O603" t="n">
        <v>883</v>
      </c>
      <c r="P603" t="inlineStr">
        <is>
          <t>LT096</t>
        </is>
      </c>
      <c r="Q603" t="n">
        <v>98</v>
      </c>
      <c r="R603" s="4" t="n"/>
      <c r="S603" s="14" t="n"/>
    </row>
    <row r="604">
      <c r="A604" s="22" t="n"/>
      <c r="B604" t="inlineStr">
        <is>
          <t>Price_BOM_L_Baseplates_598</t>
        </is>
      </c>
      <c r="C604" t="inlineStr">
        <is>
          <t>:60123-LC:</t>
        </is>
      </c>
      <c r="E604" s="2" t="inlineStr">
        <is>
          <t>BaseplateCI</t>
        </is>
      </c>
      <c r="F604" s="2" t="inlineStr">
        <is>
          <t>CI</t>
        </is>
      </c>
      <c r="G604" s="79" t="inlineStr">
        <is>
          <t>:324TCZ:326TCZ:</t>
        </is>
      </c>
      <c r="I604" t="n">
        <v>0</v>
      </c>
      <c r="K604" s="115" t="inlineStr">
        <is>
          <t>91866601</t>
        </is>
      </c>
      <c r="L604" s="37" t="n"/>
      <c r="M604" t="inlineStr">
        <is>
          <t>A101532</t>
        </is>
      </c>
      <c r="N604" t="n">
        <v>200</v>
      </c>
      <c r="O604" t="n">
        <v>884</v>
      </c>
      <c r="P604" t="inlineStr">
        <is>
          <t>LT096</t>
        </is>
      </c>
      <c r="Q604" t="n">
        <v>98</v>
      </c>
      <c r="R604" s="4" t="n"/>
      <c r="S604" s="14" t="n"/>
    </row>
    <row r="605">
      <c r="A605" s="22" t="n"/>
      <c r="B605" t="inlineStr">
        <is>
          <t>Price_BOM_L_Baseplates_599</t>
        </is>
      </c>
      <c r="C605" t="inlineStr">
        <is>
          <t>:60157-LC:</t>
        </is>
      </c>
      <c r="E605" s="2" t="inlineStr">
        <is>
          <t>BaseplateCI</t>
        </is>
      </c>
      <c r="F605" s="2" t="inlineStr">
        <is>
          <t>CI</t>
        </is>
      </c>
      <c r="G605" s="79" t="inlineStr">
        <is>
          <t>:284TCZ:286TCZ:</t>
        </is>
      </c>
      <c r="I605" t="n">
        <v>0</v>
      </c>
      <c r="K605" s="27" t="inlineStr">
        <is>
          <t>RTF</t>
        </is>
      </c>
      <c r="M605" t="inlineStr">
        <is>
          <t>A101533</t>
        </is>
      </c>
      <c r="N605" t="n">
        <v>188</v>
      </c>
      <c r="O605" t="n">
        <v>885</v>
      </c>
      <c r="P605" t="inlineStr">
        <is>
          <t>LT096</t>
        </is>
      </c>
      <c r="Q605" t="n">
        <v>98</v>
      </c>
      <c r="R605" s="4" t="n"/>
      <c r="S605" s="14" t="n"/>
    </row>
    <row r="606">
      <c r="A606" s="22" t="n"/>
      <c r="B606" t="inlineStr">
        <is>
          <t>Price_BOM_L_Baseplates_600</t>
        </is>
      </c>
      <c r="C606" t="inlineStr">
        <is>
          <t>:60157-LC:</t>
        </is>
      </c>
      <c r="E606" s="2" t="inlineStr">
        <is>
          <t>BaseplateCI</t>
        </is>
      </c>
      <c r="F606" s="2" t="inlineStr">
        <is>
          <t>CI</t>
        </is>
      </c>
      <c r="G606" s="79" t="inlineStr">
        <is>
          <t>:324TCZ:326TCZ:</t>
        </is>
      </c>
      <c r="I606" t="n">
        <v>0</v>
      </c>
      <c r="K606" s="115" t="inlineStr">
        <is>
          <t>91866602</t>
        </is>
      </c>
      <c r="L606" s="37" t="n"/>
      <c r="M606" t="inlineStr">
        <is>
          <t>A101534</t>
        </is>
      </c>
      <c r="N606" t="n">
        <v>200</v>
      </c>
      <c r="O606" t="n">
        <v>886</v>
      </c>
      <c r="P606" t="inlineStr">
        <is>
          <t>LT096</t>
        </is>
      </c>
      <c r="Q606" t="n">
        <v>98</v>
      </c>
      <c r="R606" s="4" t="n"/>
      <c r="S606" s="14" t="n"/>
    </row>
    <row r="607">
      <c r="A607" s="22" t="n"/>
      <c r="B607" t="inlineStr">
        <is>
          <t>Price_BOM_L_Baseplates_601</t>
        </is>
      </c>
      <c r="C607" t="inlineStr">
        <is>
          <t>:60157-LC:80123-LC:</t>
        </is>
      </c>
      <c r="E607" s="2" t="inlineStr">
        <is>
          <t>BaseplateCI</t>
        </is>
      </c>
      <c r="F607" s="2" t="inlineStr">
        <is>
          <t>CI</t>
        </is>
      </c>
      <c r="G607" s="79" t="inlineStr">
        <is>
          <t>:364TCZ:365TCZ:</t>
        </is>
      </c>
      <c r="I607" t="n">
        <v>0</v>
      </c>
      <c r="K607" s="115" t="inlineStr">
        <is>
          <t>91904348</t>
        </is>
      </c>
      <c r="L607" s="37" t="n"/>
      <c r="M607" t="inlineStr">
        <is>
          <t>A101535</t>
        </is>
      </c>
      <c r="N607" t="n">
        <v>220</v>
      </c>
      <c r="O607" t="n">
        <v>887</v>
      </c>
      <c r="P607" t="inlineStr">
        <is>
          <t>LT097</t>
        </is>
      </c>
      <c r="Q607" t="n">
        <v>126</v>
      </c>
      <c r="R607" s="4" t="n"/>
      <c r="S607" s="14" t="n"/>
    </row>
    <row r="608">
      <c r="A608" s="22" t="n"/>
      <c r="B608" t="inlineStr">
        <is>
          <t>Price_BOM_L_Baseplates_602</t>
        </is>
      </c>
      <c r="C608" t="inlineStr">
        <is>
          <t>:60157-LC:</t>
        </is>
      </c>
      <c r="E608" s="2" t="inlineStr">
        <is>
          <t>BaseplateCI</t>
        </is>
      </c>
      <c r="F608" s="2" t="inlineStr">
        <is>
          <t>CI</t>
        </is>
      </c>
      <c r="G608" s="79" t="inlineStr">
        <is>
          <t>:404TCZ:405TCZ:</t>
        </is>
      </c>
      <c r="I608" t="n">
        <v>0</v>
      </c>
      <c r="K608" s="115" t="inlineStr">
        <is>
          <t>91866604</t>
        </is>
      </c>
      <c r="L608" s="37" t="n"/>
      <c r="M608" t="inlineStr">
        <is>
          <t>A101536</t>
        </is>
      </c>
      <c r="N608" t="n">
        <v>250</v>
      </c>
      <c r="O608" t="n">
        <v>888</v>
      </c>
      <c r="P608" t="inlineStr">
        <is>
          <t>LT097</t>
        </is>
      </c>
      <c r="Q608" t="n">
        <v>126</v>
      </c>
      <c r="R608" s="4" t="n"/>
      <c r="S608" s="14" t="n"/>
    </row>
    <row r="609">
      <c r="A609" s="22" t="n"/>
      <c r="B609" t="inlineStr">
        <is>
          <t>Price_BOM_L_Baseplates_603</t>
        </is>
      </c>
      <c r="C609" t="inlineStr">
        <is>
          <t>:80123-LC:</t>
        </is>
      </c>
      <c r="E609" s="2" t="inlineStr">
        <is>
          <t>BaseplateCI</t>
        </is>
      </c>
      <c r="F609" s="2" t="inlineStr">
        <is>
          <t>CI</t>
        </is>
      </c>
      <c r="G609" s="79" t="inlineStr">
        <is>
          <t>:324TCZ:326TCZ:</t>
        </is>
      </c>
      <c r="I609" t="n">
        <v>0</v>
      </c>
      <c r="K609" s="27" t="inlineStr">
        <is>
          <t>91904349</t>
        </is>
      </c>
      <c r="M609" t="inlineStr">
        <is>
          <t>A101537</t>
        </is>
      </c>
      <c r="N609" t="n">
        <v>200</v>
      </c>
      <c r="O609" t="n">
        <v>889</v>
      </c>
      <c r="P609" t="inlineStr">
        <is>
          <t>LT096</t>
        </is>
      </c>
      <c r="Q609" t="n">
        <v>98</v>
      </c>
      <c r="R609" s="4" t="n"/>
      <c r="S609" s="14" t="n"/>
    </row>
    <row r="610">
      <c r="A610" s="22" t="n"/>
      <c r="B610" t="inlineStr">
        <is>
          <t>Price_BOM_L_Baseplates_604</t>
        </is>
      </c>
      <c r="C610" t="inlineStr">
        <is>
          <t>:80123-LC:</t>
        </is>
      </c>
      <c r="E610" s="2" t="inlineStr">
        <is>
          <t>BaseplateCI</t>
        </is>
      </c>
      <c r="F610" s="2" t="inlineStr">
        <is>
          <t>CI</t>
        </is>
      </c>
      <c r="G610" s="79" t="inlineStr">
        <is>
          <t>:404TCZ:405TCZ:</t>
        </is>
      </c>
      <c r="I610" t="n">
        <v>0</v>
      </c>
      <c r="K610" s="115" t="inlineStr">
        <is>
          <t>91866605</t>
        </is>
      </c>
      <c r="L610" s="37" t="n"/>
      <c r="M610" t="inlineStr">
        <is>
          <t>A101538</t>
        </is>
      </c>
      <c r="N610" t="n">
        <v>250</v>
      </c>
      <c r="O610" t="n">
        <v>890</v>
      </c>
      <c r="P610" t="inlineStr">
        <is>
          <t>LT097</t>
        </is>
      </c>
      <c r="Q610" t="n">
        <v>126</v>
      </c>
      <c r="R610" s="4" t="n"/>
      <c r="S610" s="14" t="n"/>
    </row>
    <row r="611">
      <c r="A611" s="22" t="n"/>
      <c r="B611" t="inlineStr">
        <is>
          <t>Price_BOM_L_Baseplates_605</t>
        </is>
      </c>
      <c r="C611" t="inlineStr">
        <is>
          <t>:10707-LF:12709-LF:15705-LF:15951-LF:15955-LF:15959-LF:20709-LF:20953-LF:25707-LF:25957-LF:30707-LF:</t>
        </is>
      </c>
      <c r="D611" s="4" t="inlineStr">
        <is>
          <t>:3P:3N:3M:</t>
        </is>
      </c>
      <c r="E611" s="2" t="inlineStr">
        <is>
          <t>BaseplateCI</t>
        </is>
      </c>
      <c r="F611" s="2" t="inlineStr">
        <is>
          <t>CI</t>
        </is>
      </c>
      <c r="G611" t="inlineStr">
        <is>
          <t>:56:</t>
        </is>
      </c>
      <c r="H611" s="4" t="inlineStr">
        <is>
          <t>Drip Rim</t>
        </is>
      </c>
      <c r="I611" t="n">
        <v>0</v>
      </c>
      <c r="J611" s="80" t="inlineStr">
        <is>
          <t>Falk_T10_Grid</t>
        </is>
      </c>
      <c r="K611" s="80" t="inlineStr">
        <is>
          <t>RTF</t>
        </is>
      </c>
      <c r="M611" t="inlineStr">
        <is>
          <t>A101539</t>
        </is>
      </c>
      <c r="N611" t="n">
        <v>80</v>
      </c>
      <c r="O611" t="n">
        <v>891</v>
      </c>
      <c r="P611" t="inlineStr">
        <is>
          <t>LT096</t>
        </is>
      </c>
      <c r="Q611" t="n">
        <v>98</v>
      </c>
      <c r="R611" s="4" t="n"/>
      <c r="S611" s="14" t="n"/>
    </row>
    <row r="612">
      <c r="A612" s="22" t="n"/>
      <c r="B612" t="inlineStr">
        <is>
          <t>Price_BOM_L_Baseplates_606</t>
        </is>
      </c>
      <c r="C612" t="inlineStr">
        <is>
          <t>:10707-LF:12709-LF:15705-LF:15951-LF:15955-LF:15959-LF:20709-LF:20953-LF:25707-LF:25957-LF:30707-LF:</t>
        </is>
      </c>
      <c r="D612" s="4" t="inlineStr">
        <is>
          <t>:3P:3N:3M:</t>
        </is>
      </c>
      <c r="E612" s="2" t="inlineStr">
        <is>
          <t>BaseplateCI</t>
        </is>
      </c>
      <c r="F612" s="2" t="inlineStr">
        <is>
          <t>CI</t>
        </is>
      </c>
      <c r="G612" t="inlineStr">
        <is>
          <t>:143T:145T:</t>
        </is>
      </c>
      <c r="H612" s="4" t="inlineStr">
        <is>
          <t>Drip Rim</t>
        </is>
      </c>
      <c r="I612" t="n">
        <v>0</v>
      </c>
      <c r="J612" s="80" t="inlineStr">
        <is>
          <t>Woods_Sureflex</t>
        </is>
      </c>
      <c r="K612" s="80" t="inlineStr">
        <is>
          <t>RTF</t>
        </is>
      </c>
      <c r="M612" t="inlineStr">
        <is>
          <t>A101540</t>
        </is>
      </c>
      <c r="N612" t="n">
        <v>80</v>
      </c>
      <c r="O612" t="n">
        <v>892</v>
      </c>
      <c r="P612" t="inlineStr">
        <is>
          <t>LT096</t>
        </is>
      </c>
      <c r="Q612" t="n">
        <v>98</v>
      </c>
      <c r="R612" s="4" t="n"/>
      <c r="S612" s="14" t="n"/>
    </row>
    <row r="613">
      <c r="A613" s="22" t="n"/>
      <c r="B613" t="inlineStr">
        <is>
          <t>Price_BOM_L_Baseplates_607</t>
        </is>
      </c>
      <c r="C613" t="inlineStr">
        <is>
          <t>:10707-LF:12709-LF:15705-LF:15951-LF:15955-LF:15959-LF:20709-LF:20953-LF:25707-LF:25957-LF:30707-LF:</t>
        </is>
      </c>
      <c r="D613" s="4" t="inlineStr">
        <is>
          <t>:3P:3N:3M:</t>
        </is>
      </c>
      <c r="E613" s="2" t="inlineStr">
        <is>
          <t>BaseplateCI</t>
        </is>
      </c>
      <c r="F613" s="2" t="inlineStr">
        <is>
          <t>CI</t>
        </is>
      </c>
      <c r="G613" t="inlineStr">
        <is>
          <t>:143T:145T:</t>
        </is>
      </c>
      <c r="H613" s="4" t="inlineStr">
        <is>
          <t>Drip Rim</t>
        </is>
      </c>
      <c r="I613" t="n">
        <v>0</v>
      </c>
      <c r="J613" s="80" t="inlineStr">
        <is>
          <t>Falk_T10_Grid</t>
        </is>
      </c>
      <c r="K613" s="80" t="inlineStr">
        <is>
          <t>RTF</t>
        </is>
      </c>
      <c r="M613" t="inlineStr">
        <is>
          <t>A101541</t>
        </is>
      </c>
      <c r="N613" t="n">
        <v>80</v>
      </c>
      <c r="O613" t="n">
        <v>893</v>
      </c>
      <c r="P613" t="inlineStr">
        <is>
          <t>LT096</t>
        </is>
      </c>
      <c r="Q613" t="n">
        <v>98</v>
      </c>
      <c r="R613" s="4" t="n"/>
      <c r="S613" s="14" t="n"/>
    </row>
    <row r="614">
      <c r="A614" s="22" t="n"/>
      <c r="B614" t="inlineStr">
        <is>
          <t>Price_BOM_L_Baseplates_608</t>
        </is>
      </c>
      <c r="C614" t="inlineStr">
        <is>
          <t>:10707-LF:12709-LF:15705-LF:15951-LF:15955-LF:15959-LF:20709-LF:20953-LF:25707-LF:25957-LF:30707-LF:</t>
        </is>
      </c>
      <c r="D614" s="4" t="inlineStr">
        <is>
          <t>:3P:3N:3M:</t>
        </is>
      </c>
      <c r="E614" s="2" t="inlineStr">
        <is>
          <t>BaseplateCI</t>
        </is>
      </c>
      <c r="F614" s="2" t="inlineStr">
        <is>
          <t>CI</t>
        </is>
      </c>
      <c r="G614" t="inlineStr">
        <is>
          <t>:182T:184T:</t>
        </is>
      </c>
      <c r="H614" s="4" t="inlineStr">
        <is>
          <t>Drip Rim</t>
        </is>
      </c>
      <c r="I614" t="n">
        <v>0</v>
      </c>
      <c r="J614" s="80" t="inlineStr">
        <is>
          <t>Woods_Sureflex</t>
        </is>
      </c>
      <c r="K614" s="80" t="inlineStr">
        <is>
          <t>RTF</t>
        </is>
      </c>
      <c r="M614" t="inlineStr">
        <is>
          <t>A101542</t>
        </is>
      </c>
      <c r="N614" t="n">
        <v>100</v>
      </c>
      <c r="O614" t="n">
        <v>894</v>
      </c>
      <c r="P614" t="inlineStr">
        <is>
          <t>LT096</t>
        </is>
      </c>
      <c r="Q614" t="n">
        <v>98</v>
      </c>
      <c r="R614" s="4" t="n"/>
      <c r="S614" s="14" t="n"/>
    </row>
    <row r="615">
      <c r="A615" s="22" t="n"/>
      <c r="B615" t="inlineStr">
        <is>
          <t>Price_BOM_L_Baseplates_609</t>
        </is>
      </c>
      <c r="C615" t="inlineStr">
        <is>
          <t>:10707-LF:12709-LF:15705-LF:15951-LF:15955-LF:15959-LF:20709-LF:20953-LF:25707-LF:25957-LF:30707-LF:</t>
        </is>
      </c>
      <c r="D615" s="4" t="inlineStr">
        <is>
          <t>:3P:3N:3M:</t>
        </is>
      </c>
      <c r="E615" s="2" t="inlineStr">
        <is>
          <t>BaseplateCI</t>
        </is>
      </c>
      <c r="F615" s="2" t="inlineStr">
        <is>
          <t>CI</t>
        </is>
      </c>
      <c r="G615" t="inlineStr">
        <is>
          <t>:182T:184T:</t>
        </is>
      </c>
      <c r="H615" s="4" t="inlineStr">
        <is>
          <t>Drip Rim</t>
        </is>
      </c>
      <c r="I615" t="n">
        <v>0</v>
      </c>
      <c r="J615" s="80" t="inlineStr">
        <is>
          <t>Falk_T10_Grid</t>
        </is>
      </c>
      <c r="K615" s="80" t="inlineStr">
        <is>
          <t>RTF</t>
        </is>
      </c>
      <c r="M615" t="inlineStr">
        <is>
          <t>A101543</t>
        </is>
      </c>
      <c r="N615" t="n">
        <v>100</v>
      </c>
      <c r="O615" t="n">
        <v>895</v>
      </c>
      <c r="P615" t="inlineStr">
        <is>
          <t>LT096</t>
        </is>
      </c>
      <c r="Q615" t="n">
        <v>98</v>
      </c>
      <c r="R615" s="4" t="n"/>
      <c r="S615" s="14" t="n"/>
    </row>
    <row r="616">
      <c r="A616" s="22" t="n"/>
      <c r="B616" t="inlineStr">
        <is>
          <t>Price_BOM_L_Baseplates_610</t>
        </is>
      </c>
      <c r="C616" t="inlineStr">
        <is>
          <t>:10707-LF:12709-LF:15705-LF:15951-LF:15955-LF:15959-LF:20709-LF:20953-LF:25707-LF:25957-LF:30707-LF:</t>
        </is>
      </c>
      <c r="D616" s="4" t="inlineStr">
        <is>
          <t>:3P:3N:3M:</t>
        </is>
      </c>
      <c r="E616" s="2" t="inlineStr">
        <is>
          <t>BaseplateCI</t>
        </is>
      </c>
      <c r="F616" s="2" t="inlineStr">
        <is>
          <t>CI</t>
        </is>
      </c>
      <c r="G616" t="inlineStr">
        <is>
          <t>:213T:215T:</t>
        </is>
      </c>
      <c r="H616" s="4" t="inlineStr">
        <is>
          <t>Drip Rim</t>
        </is>
      </c>
      <c r="I616" t="n">
        <v>0</v>
      </c>
      <c r="J616" s="80" t="inlineStr">
        <is>
          <t>Woods_Sureflex</t>
        </is>
      </c>
      <c r="K616" s="80" t="inlineStr">
        <is>
          <t>RTF</t>
        </is>
      </c>
      <c r="M616" t="inlineStr">
        <is>
          <t>A101544</t>
        </is>
      </c>
      <c r="N616" t="n">
        <v>125</v>
      </c>
      <c r="O616" t="n">
        <v>896</v>
      </c>
      <c r="P616" t="inlineStr">
        <is>
          <t>LT096</t>
        </is>
      </c>
      <c r="Q616" t="n">
        <v>98</v>
      </c>
      <c r="R616" s="4" t="n"/>
      <c r="S616" s="14" t="n"/>
    </row>
    <row r="617">
      <c r="A617" s="22" t="n"/>
      <c r="B617" t="inlineStr">
        <is>
          <t>Price_BOM_L_Baseplates_611</t>
        </is>
      </c>
      <c r="C617" t="inlineStr">
        <is>
          <t>:10707-LF:12709-LF:15705-LF:15951-LF:15955-LF:15959-LF:20709-LF:20953-LF:25707-LF:25957-LF:30707-LF:</t>
        </is>
      </c>
      <c r="D617" s="4" t="inlineStr">
        <is>
          <t>:3P:3N:3M:</t>
        </is>
      </c>
      <c r="E617" s="2" t="inlineStr">
        <is>
          <t>BaseplateCI</t>
        </is>
      </c>
      <c r="F617" s="2" t="inlineStr">
        <is>
          <t>CI</t>
        </is>
      </c>
      <c r="G617" t="inlineStr">
        <is>
          <t>:213T:215T:</t>
        </is>
      </c>
      <c r="H617" s="4" t="inlineStr">
        <is>
          <t>Drip Rim</t>
        </is>
      </c>
      <c r="I617" t="n">
        <v>0</v>
      </c>
      <c r="J617" s="80" t="inlineStr">
        <is>
          <t>Falk_T10_Grid</t>
        </is>
      </c>
      <c r="K617" s="80" t="inlineStr">
        <is>
          <t>RTF</t>
        </is>
      </c>
      <c r="M617" t="inlineStr">
        <is>
          <t>A101545</t>
        </is>
      </c>
      <c r="N617" t="n">
        <v>125</v>
      </c>
      <c r="O617" t="n">
        <v>897</v>
      </c>
      <c r="P617" t="inlineStr">
        <is>
          <t>LT096</t>
        </is>
      </c>
      <c r="Q617" t="n">
        <v>98</v>
      </c>
      <c r="R617" s="4" t="n"/>
      <c r="S617" s="14" t="n"/>
    </row>
    <row r="618">
      <c r="A618" s="22" t="n"/>
      <c r="B618" t="inlineStr">
        <is>
          <t>Price_BOM_L_Baseplates_612</t>
        </is>
      </c>
      <c r="C618" t="inlineStr">
        <is>
          <t>:10707-LF:12709-LF:15705-LF:15951-LF:15955-LF:15959-LF:20709-LF:20953-LF:25707-LF:25957-LF:30707-LF:</t>
        </is>
      </c>
      <c r="D618" s="4" t="inlineStr">
        <is>
          <t>:3P:3N:3M:</t>
        </is>
      </c>
      <c r="E618" s="2" t="inlineStr">
        <is>
          <t>BaseplateCI</t>
        </is>
      </c>
      <c r="F618" s="2" t="inlineStr">
        <is>
          <t>CI</t>
        </is>
      </c>
      <c r="G618" t="inlineStr">
        <is>
          <t>:254T:256T:284T:286T:284TS:286TS:</t>
        </is>
      </c>
      <c r="H618" s="4" t="inlineStr">
        <is>
          <t>Drip Rim</t>
        </is>
      </c>
      <c r="I618" t="n">
        <v>0</v>
      </c>
      <c r="J618" s="80" t="inlineStr">
        <is>
          <t>Woods_Sureflex</t>
        </is>
      </c>
      <c r="K618" s="80" t="inlineStr">
        <is>
          <t>RTF</t>
        </is>
      </c>
      <c r="M618" t="inlineStr">
        <is>
          <t>A101546</t>
        </is>
      </c>
      <c r="N618" t="n">
        <v>140</v>
      </c>
      <c r="O618" t="n">
        <v>898</v>
      </c>
      <c r="P618" t="inlineStr">
        <is>
          <t>LT096</t>
        </is>
      </c>
      <c r="Q618" t="n">
        <v>98</v>
      </c>
      <c r="R618" s="4" t="n"/>
      <c r="S618" s="14" t="n"/>
    </row>
    <row r="619">
      <c r="A619" s="22" t="n"/>
      <c r="B619" t="inlineStr">
        <is>
          <t>Price_BOM_L_Baseplates_613</t>
        </is>
      </c>
      <c r="C619" t="inlineStr">
        <is>
          <t>:10707-LF:12709-LF:15705-LF:15951-LF:15955-LF:15959-LF:20709-LF:20953-LF:25707-LF:25957-LF:30707-LF:</t>
        </is>
      </c>
      <c r="D619" s="4" t="inlineStr">
        <is>
          <t>:3P:3N:3M:</t>
        </is>
      </c>
      <c r="E619" s="2" t="inlineStr">
        <is>
          <t>BaseplateCI</t>
        </is>
      </c>
      <c r="F619" s="2" t="inlineStr">
        <is>
          <t>CI</t>
        </is>
      </c>
      <c r="G619" t="inlineStr">
        <is>
          <t>:254T:256T:284T:286T:284TS:286TS:</t>
        </is>
      </c>
      <c r="H619" s="4" t="inlineStr">
        <is>
          <t>Drip Rim</t>
        </is>
      </c>
      <c r="I619" t="n">
        <v>0</v>
      </c>
      <c r="J619" s="80" t="inlineStr">
        <is>
          <t>Falk_T10_Grid</t>
        </is>
      </c>
      <c r="K619" s="80" t="inlineStr">
        <is>
          <t>RTF</t>
        </is>
      </c>
      <c r="M619" t="inlineStr">
        <is>
          <t>A101547</t>
        </is>
      </c>
      <c r="N619" t="n">
        <v>140</v>
      </c>
      <c r="O619" t="n">
        <v>899</v>
      </c>
      <c r="P619" t="inlineStr">
        <is>
          <t>LT096</t>
        </is>
      </c>
      <c r="Q619" t="n">
        <v>98</v>
      </c>
      <c r="R619" s="4" t="n"/>
      <c r="S619" s="14" t="n"/>
    </row>
    <row r="620">
      <c r="A620" s="22" t="n"/>
      <c r="B620" t="inlineStr">
        <is>
          <t>Price_BOM_L_Baseplates_614</t>
        </is>
      </c>
      <c r="C620" t="inlineStr">
        <is>
          <t>:10707-LF:12709-LF:15705-LF:15951-LF:15955-LF:15959-LF:20709-LF:20953-LF:25707-LF:25957-LF:30707-LF:</t>
        </is>
      </c>
      <c r="D620" s="4" t="inlineStr">
        <is>
          <t>:3P:3N:3M:</t>
        </is>
      </c>
      <c r="E620" s="2" t="inlineStr">
        <is>
          <t>BaseplateCI</t>
        </is>
      </c>
      <c r="F620" s="2" t="inlineStr">
        <is>
          <t>CI</t>
        </is>
      </c>
      <c r="G620" t="inlineStr">
        <is>
          <t>284T:286T:</t>
        </is>
      </c>
      <c r="H620" s="4" t="inlineStr">
        <is>
          <t>Drip Rim</t>
        </is>
      </c>
      <c r="I620" t="n">
        <v>0</v>
      </c>
      <c r="J620" s="80" t="inlineStr">
        <is>
          <t>Woods_Sureflex</t>
        </is>
      </c>
      <c r="K620" s="80" t="inlineStr">
        <is>
          <t>RTF</t>
        </is>
      </c>
      <c r="M620" t="inlineStr">
        <is>
          <t>A101548</t>
        </is>
      </c>
      <c r="N620" t="n">
        <v>140</v>
      </c>
      <c r="O620" t="n">
        <v>900</v>
      </c>
      <c r="P620" t="inlineStr">
        <is>
          <t>LT096</t>
        </is>
      </c>
      <c r="Q620" t="n">
        <v>98</v>
      </c>
      <c r="R620" s="4" t="n"/>
      <c r="S620" s="14" t="n"/>
    </row>
    <row r="621">
      <c r="A621" s="22" t="n"/>
      <c r="B621" t="inlineStr">
        <is>
          <t>Price_BOM_L_Baseplates_615</t>
        </is>
      </c>
      <c r="C621" t="inlineStr">
        <is>
          <t>:10707-LF:12709-LF:15705-LF:15951-LF:15955-LF:15959-LF:20709-LF:20953-LF:25707-LF:25957-LF:30707-LF:</t>
        </is>
      </c>
      <c r="D621" s="4" t="inlineStr">
        <is>
          <t>:3P:3N:3M:</t>
        </is>
      </c>
      <c r="E621" s="2" t="inlineStr">
        <is>
          <t>BaseplateCI</t>
        </is>
      </c>
      <c r="F621" s="2" t="inlineStr">
        <is>
          <t>CI</t>
        </is>
      </c>
      <c r="G621" t="inlineStr">
        <is>
          <t>:284T:286T:</t>
        </is>
      </c>
      <c r="H621" s="4" t="inlineStr">
        <is>
          <t>Drip Rim</t>
        </is>
      </c>
      <c r="I621" t="n">
        <v>0</v>
      </c>
      <c r="J621" s="80" t="inlineStr">
        <is>
          <t>Falk_T10_Grid</t>
        </is>
      </c>
      <c r="K621" s="80" t="inlineStr">
        <is>
          <t>RTF</t>
        </is>
      </c>
      <c r="M621" t="inlineStr">
        <is>
          <t>A101549</t>
        </is>
      </c>
      <c r="N621" t="n">
        <v>140</v>
      </c>
      <c r="O621" t="n">
        <v>901</v>
      </c>
      <c r="P621" t="inlineStr">
        <is>
          <t>LT096</t>
        </is>
      </c>
      <c r="Q621" t="n">
        <v>98</v>
      </c>
      <c r="R621" s="4" t="n"/>
      <c r="S621" s="14" t="n"/>
    </row>
    <row r="622">
      <c r="A622" s="22" t="n"/>
      <c r="B622" t="inlineStr">
        <is>
          <t>Price_BOM_L_Baseplates_616</t>
        </is>
      </c>
      <c r="C622" t="inlineStr">
        <is>
          <t>:10707-LF:12709-LF:15705-LF:15951-LF:15955-LF:15959-LF:20709-LF:20953-LF:25707-LF:25957-LF:30707-LF:</t>
        </is>
      </c>
      <c r="D622" s="4" t="inlineStr">
        <is>
          <t>:3P:3N:3M:</t>
        </is>
      </c>
      <c r="E622" s="2" t="inlineStr">
        <is>
          <t>BaseplateCI</t>
        </is>
      </c>
      <c r="F622" s="2" t="inlineStr">
        <is>
          <t>CI</t>
        </is>
      </c>
      <c r="G622" t="inlineStr">
        <is>
          <t>:284TS:286TS:</t>
        </is>
      </c>
      <c r="H622" s="4" t="inlineStr">
        <is>
          <t>Drip Rim</t>
        </is>
      </c>
      <c r="I622" t="n">
        <v>0</v>
      </c>
      <c r="J622" s="80" t="inlineStr">
        <is>
          <t>Woods_Sureflex</t>
        </is>
      </c>
      <c r="K622" s="80" t="inlineStr">
        <is>
          <t>RTF</t>
        </is>
      </c>
      <c r="M622" t="inlineStr">
        <is>
          <t>A101550</t>
        </is>
      </c>
      <c r="N622" t="n">
        <v>140</v>
      </c>
      <c r="O622" t="n">
        <v>902</v>
      </c>
      <c r="P622" t="inlineStr">
        <is>
          <t>LT096</t>
        </is>
      </c>
      <c r="Q622" t="n">
        <v>98</v>
      </c>
      <c r="R622" s="4" t="n"/>
      <c r="S622" s="14" t="n"/>
    </row>
    <row r="623">
      <c r="A623" s="22" t="n"/>
      <c r="B623" t="inlineStr">
        <is>
          <t>Price_BOM_L_Baseplates_617</t>
        </is>
      </c>
      <c r="C623" t="inlineStr">
        <is>
          <t>:10707-LF:12709-LF:15705-LF:15951-LF:15955-LF:15959-LF:20709-LF:20953-LF:25707-LF:25957-LF:30707-LF:</t>
        </is>
      </c>
      <c r="D623" s="4" t="inlineStr">
        <is>
          <t>:3P:3N:3M:</t>
        </is>
      </c>
      <c r="E623" s="2" t="inlineStr">
        <is>
          <t>BaseplateCI</t>
        </is>
      </c>
      <c r="F623" s="2" t="inlineStr">
        <is>
          <t>CI</t>
        </is>
      </c>
      <c r="G623" t="inlineStr">
        <is>
          <t>:284TS:286TS:</t>
        </is>
      </c>
      <c r="H623" s="4" t="inlineStr">
        <is>
          <t>Drip Rim</t>
        </is>
      </c>
      <c r="I623" t="n">
        <v>0</v>
      </c>
      <c r="J623" s="80" t="inlineStr">
        <is>
          <t>Falk_T10_Grid</t>
        </is>
      </c>
      <c r="K623" s="80" t="inlineStr">
        <is>
          <t>RTF</t>
        </is>
      </c>
      <c r="M623" t="inlineStr">
        <is>
          <t>A101551</t>
        </is>
      </c>
      <c r="N623" t="n">
        <v>140</v>
      </c>
      <c r="O623" t="n">
        <v>903</v>
      </c>
      <c r="P623" t="inlineStr">
        <is>
          <t>LT096</t>
        </is>
      </c>
      <c r="Q623" t="n">
        <v>98</v>
      </c>
      <c r="R623" s="4" t="n"/>
      <c r="S623" s="14" t="n"/>
    </row>
    <row r="624">
      <c r="A624" s="22" t="n"/>
      <c r="B624" t="inlineStr">
        <is>
          <t>Price_BOM_L_Baseplates_618</t>
        </is>
      </c>
      <c r="C624" t="inlineStr">
        <is>
          <t>:20121-LF:25123-LF:40707-LF:</t>
        </is>
      </c>
      <c r="D624" s="4" t="inlineStr">
        <is>
          <t>:3P:3N:3M:</t>
        </is>
      </c>
      <c r="E624" s="2" t="inlineStr">
        <is>
          <t>BaseplateCI</t>
        </is>
      </c>
      <c r="F624" s="2" t="inlineStr">
        <is>
          <t>CI</t>
        </is>
      </c>
      <c r="G624" t="inlineStr">
        <is>
          <t>:182T:184T:</t>
        </is>
      </c>
      <c r="H624" s="4" t="inlineStr">
        <is>
          <t>Drip Rim</t>
        </is>
      </c>
      <c r="I624" t="n">
        <v>0</v>
      </c>
      <c r="J624" s="80" t="inlineStr">
        <is>
          <t>Woods_Sureflex</t>
        </is>
      </c>
      <c r="K624" s="80" t="inlineStr">
        <is>
          <t>RTF</t>
        </is>
      </c>
      <c r="M624" t="inlineStr">
        <is>
          <t>A101552</t>
        </is>
      </c>
      <c r="N624" t="n">
        <v>100</v>
      </c>
      <c r="O624" t="n">
        <v>904</v>
      </c>
      <c r="P624" t="inlineStr">
        <is>
          <t>LT096</t>
        </is>
      </c>
      <c r="Q624" t="n">
        <v>98</v>
      </c>
      <c r="R624" s="4" t="n"/>
      <c r="S624" s="14" t="n"/>
    </row>
    <row r="625">
      <c r="A625" s="22" t="n"/>
      <c r="B625" t="inlineStr">
        <is>
          <t>Price_BOM_L_Baseplates_619</t>
        </is>
      </c>
      <c r="C625" t="inlineStr">
        <is>
          <t>:20121-LF:25123-LF:40707-LF:</t>
        </is>
      </c>
      <c r="D625" s="4" t="inlineStr">
        <is>
          <t>:3P:3N:3M:</t>
        </is>
      </c>
      <c r="E625" s="2" t="inlineStr">
        <is>
          <t>BaseplateCI</t>
        </is>
      </c>
      <c r="F625" s="2" t="inlineStr">
        <is>
          <t>CI</t>
        </is>
      </c>
      <c r="G625" t="inlineStr">
        <is>
          <t>:182T:184T:</t>
        </is>
      </c>
      <c r="H625" s="4" t="inlineStr">
        <is>
          <t>Drip Rim</t>
        </is>
      </c>
      <c r="I625" t="n">
        <v>0</v>
      </c>
      <c r="J625" s="80" t="inlineStr">
        <is>
          <t>Falk_T10_Grid</t>
        </is>
      </c>
      <c r="K625" s="80" t="inlineStr">
        <is>
          <t>RTF</t>
        </is>
      </c>
      <c r="M625" t="inlineStr">
        <is>
          <t>A101553</t>
        </is>
      </c>
      <c r="N625" t="n">
        <v>100</v>
      </c>
      <c r="O625" t="n">
        <v>905</v>
      </c>
      <c r="P625" t="inlineStr">
        <is>
          <t>LT096</t>
        </is>
      </c>
      <c r="Q625" t="n">
        <v>98</v>
      </c>
      <c r="R625" s="4" t="n"/>
      <c r="S625" s="14" t="n"/>
    </row>
    <row r="626">
      <c r="A626" s="22" t="n"/>
      <c r="B626" t="inlineStr">
        <is>
          <t>Price_BOM_L_Baseplates_620</t>
        </is>
      </c>
      <c r="C626" t="inlineStr">
        <is>
          <t>:20121-LF:25123-LF:40707-LF:</t>
        </is>
      </c>
      <c r="D626" s="4" t="inlineStr">
        <is>
          <t>:3P:3N:3M:</t>
        </is>
      </c>
      <c r="E626" s="2" t="inlineStr">
        <is>
          <t>BaseplateCI</t>
        </is>
      </c>
      <c r="F626" s="2" t="inlineStr">
        <is>
          <t>CI</t>
        </is>
      </c>
      <c r="G626" t="inlineStr">
        <is>
          <t>:213T:215T:</t>
        </is>
      </c>
      <c r="H626" s="4" t="inlineStr">
        <is>
          <t>Drip Rim</t>
        </is>
      </c>
      <c r="I626" t="n">
        <v>0</v>
      </c>
      <c r="J626" s="80" t="inlineStr">
        <is>
          <t>Woods_Sureflex</t>
        </is>
      </c>
      <c r="K626" s="80" t="inlineStr">
        <is>
          <t>RTF</t>
        </is>
      </c>
      <c r="M626" t="inlineStr">
        <is>
          <t>A101554</t>
        </is>
      </c>
      <c r="N626" t="n">
        <v>125</v>
      </c>
      <c r="O626" t="n">
        <v>906</v>
      </c>
      <c r="P626" t="inlineStr">
        <is>
          <t>LT096</t>
        </is>
      </c>
      <c r="Q626" t="n">
        <v>98</v>
      </c>
      <c r="R626" s="4" t="n"/>
      <c r="S626" s="14" t="n"/>
    </row>
    <row r="627">
      <c r="A627" s="22" t="n"/>
      <c r="B627" t="inlineStr">
        <is>
          <t>Price_BOM_L_Baseplates_621</t>
        </is>
      </c>
      <c r="C627" t="inlineStr">
        <is>
          <t>:20121-LF:25123-LF:40707-LF:</t>
        </is>
      </c>
      <c r="D627" s="4" t="inlineStr">
        <is>
          <t>:3P:3N:3M:</t>
        </is>
      </c>
      <c r="E627" s="2" t="inlineStr">
        <is>
          <t>BaseplateCI</t>
        </is>
      </c>
      <c r="F627" s="2" t="inlineStr">
        <is>
          <t>CI</t>
        </is>
      </c>
      <c r="G627" t="inlineStr">
        <is>
          <t>:213T:215T:</t>
        </is>
      </c>
      <c r="H627" s="4" t="inlineStr">
        <is>
          <t>Drip Rim</t>
        </is>
      </c>
      <c r="I627" t="n">
        <v>0</v>
      </c>
      <c r="J627" s="80" t="inlineStr">
        <is>
          <t>Falk_T10_Grid</t>
        </is>
      </c>
      <c r="K627" s="80" t="inlineStr">
        <is>
          <t>RTF</t>
        </is>
      </c>
      <c r="M627" t="inlineStr">
        <is>
          <t>A101555</t>
        </is>
      </c>
      <c r="N627" t="n">
        <v>125</v>
      </c>
      <c r="O627" t="n">
        <v>907</v>
      </c>
      <c r="P627" t="inlineStr">
        <is>
          <t>LT096</t>
        </is>
      </c>
      <c r="Q627" t="n">
        <v>98</v>
      </c>
      <c r="R627" s="4" t="n"/>
      <c r="S627" s="14" t="n"/>
    </row>
    <row r="628">
      <c r="A628" s="22" t="n"/>
      <c r="B628" t="inlineStr">
        <is>
          <t>Price_BOM_L_Baseplates_622</t>
        </is>
      </c>
      <c r="C628" t="inlineStr">
        <is>
          <t>:20121-LF:25123-LF:40707-LF:</t>
        </is>
      </c>
      <c r="D628" s="4" t="inlineStr">
        <is>
          <t>:3P:3N:3M:</t>
        </is>
      </c>
      <c r="E628" s="2" t="inlineStr">
        <is>
          <t>BaseplateCI</t>
        </is>
      </c>
      <c r="F628" s="2" t="inlineStr">
        <is>
          <t>CI</t>
        </is>
      </c>
      <c r="G628" t="inlineStr">
        <is>
          <t>:254T:256T:</t>
        </is>
      </c>
      <c r="H628" s="4" t="inlineStr">
        <is>
          <t>Drip Rim</t>
        </is>
      </c>
      <c r="I628" t="n">
        <v>0</v>
      </c>
      <c r="J628" s="80" t="inlineStr">
        <is>
          <t>Woods_Sureflex</t>
        </is>
      </c>
      <c r="K628" s="80" t="inlineStr">
        <is>
          <t>RTF</t>
        </is>
      </c>
      <c r="M628" t="inlineStr">
        <is>
          <t>A101556</t>
        </is>
      </c>
      <c r="N628" t="n">
        <v>130</v>
      </c>
      <c r="O628" t="n">
        <v>908</v>
      </c>
      <c r="P628" t="inlineStr">
        <is>
          <t>LT096</t>
        </is>
      </c>
      <c r="Q628" t="n">
        <v>98</v>
      </c>
      <c r="R628" s="4" t="n"/>
      <c r="S628" s="14" t="n"/>
    </row>
    <row r="629">
      <c r="A629" s="22" t="n"/>
      <c r="B629" t="inlineStr">
        <is>
          <t>Price_BOM_L_Baseplates_623</t>
        </is>
      </c>
      <c r="C629" t="inlineStr">
        <is>
          <t>:20121-LF:25123-LF:40707-LF:</t>
        </is>
      </c>
      <c r="D629" s="4" t="inlineStr">
        <is>
          <t>:3P:3N:3M:</t>
        </is>
      </c>
      <c r="E629" s="2" t="inlineStr">
        <is>
          <t>BaseplateCI</t>
        </is>
      </c>
      <c r="F629" s="2" t="inlineStr">
        <is>
          <t>CI</t>
        </is>
      </c>
      <c r="G629" t="inlineStr">
        <is>
          <t>:254T:256T:</t>
        </is>
      </c>
      <c r="H629" s="4" t="inlineStr">
        <is>
          <t>Drip Rim</t>
        </is>
      </c>
      <c r="I629" t="n">
        <v>0</v>
      </c>
      <c r="J629" s="80" t="inlineStr">
        <is>
          <t>Falk_T10_Grid</t>
        </is>
      </c>
      <c r="K629" s="80" t="inlineStr">
        <is>
          <t>RTF</t>
        </is>
      </c>
      <c r="M629" t="inlineStr">
        <is>
          <t>A101557</t>
        </is>
      </c>
      <c r="N629" t="n">
        <v>130</v>
      </c>
      <c r="O629" t="n">
        <v>909</v>
      </c>
      <c r="P629" t="inlineStr">
        <is>
          <t>LT096</t>
        </is>
      </c>
      <c r="Q629" t="n">
        <v>98</v>
      </c>
      <c r="R629" s="4" t="n"/>
      <c r="S629" s="14" t="n"/>
    </row>
    <row r="630">
      <c r="A630" s="22" t="n"/>
      <c r="B630" t="inlineStr">
        <is>
          <t>Price_BOM_L_Baseplates_624</t>
        </is>
      </c>
      <c r="C630" t="inlineStr">
        <is>
          <t>:30957-LF:</t>
        </is>
      </c>
      <c r="D630" s="4" t="inlineStr">
        <is>
          <t>:3P:3N:3M:</t>
        </is>
      </c>
      <c r="E630" s="2" t="inlineStr">
        <is>
          <t>BaseplateCI</t>
        </is>
      </c>
      <c r="F630" s="2" t="inlineStr">
        <is>
          <t>CI</t>
        </is>
      </c>
      <c r="G630" t="inlineStr">
        <is>
          <t>:182T:184T:</t>
        </is>
      </c>
      <c r="H630" s="4" t="inlineStr">
        <is>
          <t>Drip Rim</t>
        </is>
      </c>
      <c r="I630" t="n">
        <v>0</v>
      </c>
      <c r="J630" s="80" t="inlineStr">
        <is>
          <t>Woods_Sureflex</t>
        </is>
      </c>
      <c r="K630" s="80" t="inlineStr">
        <is>
          <t>RTF</t>
        </is>
      </c>
      <c r="M630" t="inlineStr">
        <is>
          <t>A101558</t>
        </is>
      </c>
      <c r="N630" t="n">
        <v>100</v>
      </c>
      <c r="O630" t="n">
        <v>910</v>
      </c>
      <c r="P630" t="inlineStr">
        <is>
          <t>LT096</t>
        </is>
      </c>
      <c r="Q630" t="n">
        <v>98</v>
      </c>
      <c r="R630" s="4" t="n"/>
      <c r="S630" s="14" t="n"/>
    </row>
    <row r="631">
      <c r="A631" s="22" t="n"/>
      <c r="B631" t="inlineStr">
        <is>
          <t>Price_BOM_L_Baseplates_625</t>
        </is>
      </c>
      <c r="C631" t="inlineStr">
        <is>
          <t>:30957-LF:</t>
        </is>
      </c>
      <c r="D631" s="4" t="inlineStr">
        <is>
          <t>:3P:3N:3M:</t>
        </is>
      </c>
      <c r="E631" s="2" t="inlineStr">
        <is>
          <t>BaseplateCI</t>
        </is>
      </c>
      <c r="F631" s="2" t="inlineStr">
        <is>
          <t>CI</t>
        </is>
      </c>
      <c r="G631" t="inlineStr">
        <is>
          <t>:182T:184T:</t>
        </is>
      </c>
      <c r="H631" s="4" t="inlineStr">
        <is>
          <t>Drip Rim</t>
        </is>
      </c>
      <c r="I631" t="n">
        <v>0</v>
      </c>
      <c r="J631" s="80" t="inlineStr">
        <is>
          <t>Falk_T10_Grid</t>
        </is>
      </c>
      <c r="K631" s="80" t="inlineStr">
        <is>
          <t>RTF</t>
        </is>
      </c>
      <c r="M631" t="inlineStr">
        <is>
          <t>A101559</t>
        </is>
      </c>
      <c r="N631" t="n">
        <v>100</v>
      </c>
      <c r="O631" t="n">
        <v>911</v>
      </c>
      <c r="P631" t="inlineStr">
        <is>
          <t>LT096</t>
        </is>
      </c>
      <c r="Q631" t="n">
        <v>98</v>
      </c>
      <c r="R631" s="4" t="n"/>
      <c r="S631" s="14" t="n"/>
    </row>
    <row r="632">
      <c r="A632" s="22" t="n"/>
      <c r="B632" t="inlineStr">
        <is>
          <t>Price_BOM_L_Baseplates_626</t>
        </is>
      </c>
      <c r="C632" t="inlineStr">
        <is>
          <t>:30957-LF:</t>
        </is>
      </c>
      <c r="D632" s="4" t="inlineStr">
        <is>
          <t>:3P:3N:3M:</t>
        </is>
      </c>
      <c r="E632" s="2" t="inlineStr">
        <is>
          <t>BaseplateCI</t>
        </is>
      </c>
      <c r="F632" s="2" t="inlineStr">
        <is>
          <t>CI</t>
        </is>
      </c>
      <c r="G632" t="inlineStr">
        <is>
          <t>:213T:215T:</t>
        </is>
      </c>
      <c r="H632" s="4" t="inlineStr">
        <is>
          <t>Drip Rim</t>
        </is>
      </c>
      <c r="I632" t="n">
        <v>0</v>
      </c>
      <c r="J632" s="80" t="inlineStr">
        <is>
          <t>Woods_Sureflex</t>
        </is>
      </c>
      <c r="K632" s="80" t="inlineStr">
        <is>
          <t>RTF</t>
        </is>
      </c>
      <c r="M632" t="inlineStr">
        <is>
          <t>A101560</t>
        </is>
      </c>
      <c r="N632" t="n">
        <v>125</v>
      </c>
      <c r="O632" t="n">
        <v>912</v>
      </c>
      <c r="P632" t="inlineStr">
        <is>
          <t>LT096</t>
        </is>
      </c>
      <c r="Q632" t="n">
        <v>98</v>
      </c>
      <c r="R632" s="4" t="n"/>
      <c r="S632" s="14" t="n"/>
    </row>
    <row r="633">
      <c r="A633" s="22" t="n"/>
      <c r="B633" t="inlineStr">
        <is>
          <t>Price_BOM_L_Baseplates_627</t>
        </is>
      </c>
      <c r="C633" t="inlineStr">
        <is>
          <t>:30957-LF:</t>
        </is>
      </c>
      <c r="D633" s="4" t="inlineStr">
        <is>
          <t>:3P:3N:3M:</t>
        </is>
      </c>
      <c r="E633" s="2" t="inlineStr">
        <is>
          <t>BaseplateCI</t>
        </is>
      </c>
      <c r="F633" s="2" t="inlineStr">
        <is>
          <t>CI</t>
        </is>
      </c>
      <c r="G633" t="inlineStr">
        <is>
          <t>:213T:215T:</t>
        </is>
      </c>
      <c r="H633" s="4" t="inlineStr">
        <is>
          <t>Drip Rim</t>
        </is>
      </c>
      <c r="I633" t="n">
        <v>0</v>
      </c>
      <c r="J633" s="80" t="inlineStr">
        <is>
          <t>Falk_T10_Grid</t>
        </is>
      </c>
      <c r="K633" s="80" t="inlineStr">
        <is>
          <t>RTF</t>
        </is>
      </c>
      <c r="M633" t="inlineStr">
        <is>
          <t>A101561</t>
        </is>
      </c>
      <c r="N633" t="n">
        <v>125</v>
      </c>
      <c r="O633" t="n">
        <v>913</v>
      </c>
      <c r="P633" t="inlineStr">
        <is>
          <t>LT096</t>
        </is>
      </c>
      <c r="Q633" t="n">
        <v>98</v>
      </c>
      <c r="R633" s="4" t="n"/>
      <c r="S633" s="14" t="n"/>
    </row>
    <row r="634">
      <c r="A634" s="22" t="n"/>
      <c r="B634" t="inlineStr">
        <is>
          <t>Price_BOM_L_Baseplates_628</t>
        </is>
      </c>
      <c r="C634" t="inlineStr">
        <is>
          <t>:40957-LF:</t>
        </is>
      </c>
      <c r="D634" s="4" t="inlineStr">
        <is>
          <t>:3P:3N:3M:</t>
        </is>
      </c>
      <c r="E634" s="2" t="inlineStr">
        <is>
          <t>BaseplateCI</t>
        </is>
      </c>
      <c r="F634" s="2" t="inlineStr">
        <is>
          <t>CI</t>
        </is>
      </c>
      <c r="G634" t="inlineStr">
        <is>
          <t>:182T:184T:</t>
        </is>
      </c>
      <c r="H634" s="4" t="inlineStr">
        <is>
          <t>Drip Rim</t>
        </is>
      </c>
      <c r="I634" t="n">
        <v>0</v>
      </c>
      <c r="J634" s="80" t="inlineStr">
        <is>
          <t>Woods_Sureflex</t>
        </is>
      </c>
      <c r="K634" s="80" t="inlineStr">
        <is>
          <t>RTF</t>
        </is>
      </c>
      <c r="M634" t="inlineStr">
        <is>
          <t>A101562</t>
        </is>
      </c>
      <c r="N634" t="n">
        <v>100</v>
      </c>
      <c r="O634" t="n">
        <v>914</v>
      </c>
      <c r="P634" t="inlineStr">
        <is>
          <t>LT096</t>
        </is>
      </c>
      <c r="Q634" t="n">
        <v>98</v>
      </c>
      <c r="R634" s="4" t="n"/>
      <c r="S634" s="14" t="n"/>
    </row>
    <row r="635">
      <c r="A635" s="22" t="n"/>
      <c r="B635" t="inlineStr">
        <is>
          <t>Price_BOM_L_Baseplates_629</t>
        </is>
      </c>
      <c r="C635" t="inlineStr">
        <is>
          <t>:40957-LF:</t>
        </is>
      </c>
      <c r="D635" s="4" t="inlineStr">
        <is>
          <t>:3P:3N:3M:</t>
        </is>
      </c>
      <c r="E635" s="2" t="inlineStr">
        <is>
          <t>BaseplateCI</t>
        </is>
      </c>
      <c r="F635" s="2" t="inlineStr">
        <is>
          <t>CI</t>
        </is>
      </c>
      <c r="G635" t="inlineStr">
        <is>
          <t>:182T:184T:</t>
        </is>
      </c>
      <c r="H635" s="4" t="inlineStr">
        <is>
          <t>Drip Rim</t>
        </is>
      </c>
      <c r="I635" t="n">
        <v>0</v>
      </c>
      <c r="J635" s="80" t="inlineStr">
        <is>
          <t>Falk_T10_Grid</t>
        </is>
      </c>
      <c r="K635" s="80" t="inlineStr">
        <is>
          <t>RTF</t>
        </is>
      </c>
      <c r="M635" t="inlineStr">
        <is>
          <t>A101563</t>
        </is>
      </c>
      <c r="N635" t="n">
        <v>100</v>
      </c>
      <c r="O635" t="n">
        <v>915</v>
      </c>
      <c r="P635" t="inlineStr">
        <is>
          <t>LT096</t>
        </is>
      </c>
      <c r="Q635" t="n">
        <v>98</v>
      </c>
      <c r="R635" s="4" t="n"/>
      <c r="S635" s="14" t="n"/>
    </row>
    <row r="636">
      <c r="A636" s="22" t="n"/>
      <c r="B636" t="inlineStr">
        <is>
          <t>Price_BOM_L_Baseplates_630</t>
        </is>
      </c>
      <c r="C636" t="inlineStr">
        <is>
          <t>:40957-LF:</t>
        </is>
      </c>
      <c r="D636" s="4" t="inlineStr">
        <is>
          <t>:3P:3N:3M:</t>
        </is>
      </c>
      <c r="E636" s="2" t="inlineStr">
        <is>
          <t>BaseplateCI</t>
        </is>
      </c>
      <c r="F636" s="2" t="inlineStr">
        <is>
          <t>CI</t>
        </is>
      </c>
      <c r="G636" t="inlineStr">
        <is>
          <t>:213T:215T:</t>
        </is>
      </c>
      <c r="H636" s="4" t="inlineStr">
        <is>
          <t>Drip Rim</t>
        </is>
      </c>
      <c r="I636" t="n">
        <v>0</v>
      </c>
      <c r="J636" s="80" t="inlineStr">
        <is>
          <t>Woods_Sureflex</t>
        </is>
      </c>
      <c r="K636" s="80" t="inlineStr">
        <is>
          <t>RTF</t>
        </is>
      </c>
      <c r="M636" t="inlineStr">
        <is>
          <t>A101564</t>
        </is>
      </c>
      <c r="N636" t="n">
        <v>125</v>
      </c>
      <c r="O636" t="n">
        <v>916</v>
      </c>
      <c r="P636" t="inlineStr">
        <is>
          <t>LT096</t>
        </is>
      </c>
      <c r="Q636" t="n">
        <v>98</v>
      </c>
      <c r="R636" s="4" t="n"/>
      <c r="S636" s="14" t="n"/>
    </row>
    <row r="637">
      <c r="A637" s="22" t="n"/>
      <c r="B637" t="inlineStr">
        <is>
          <t>Price_BOM_L_Baseplates_631</t>
        </is>
      </c>
      <c r="C637" t="inlineStr">
        <is>
          <t>:40957-LF:</t>
        </is>
      </c>
      <c r="D637" s="4" t="inlineStr">
        <is>
          <t>:3P:3N:3M:</t>
        </is>
      </c>
      <c r="E637" s="2" t="inlineStr">
        <is>
          <t>BaseplateCI</t>
        </is>
      </c>
      <c r="F637" s="2" t="inlineStr">
        <is>
          <t>CI</t>
        </is>
      </c>
      <c r="G637" t="inlineStr">
        <is>
          <t>:213T:215T:</t>
        </is>
      </c>
      <c r="H637" s="4" t="inlineStr">
        <is>
          <t>Drip Rim</t>
        </is>
      </c>
      <c r="I637" t="n">
        <v>0</v>
      </c>
      <c r="J637" s="80" t="inlineStr">
        <is>
          <t>Falk_T10_Grid</t>
        </is>
      </c>
      <c r="K637" s="80" t="inlineStr">
        <is>
          <t>RTF</t>
        </is>
      </c>
      <c r="M637" t="inlineStr">
        <is>
          <t>A101565</t>
        </is>
      </c>
      <c r="N637" t="n">
        <v>125</v>
      </c>
      <c r="O637" t="n">
        <v>917</v>
      </c>
      <c r="P637" t="inlineStr">
        <is>
          <t>LT096</t>
        </is>
      </c>
      <c r="Q637" t="n">
        <v>98</v>
      </c>
      <c r="R637" s="4" t="n"/>
      <c r="S637" s="14" t="n"/>
    </row>
    <row r="638">
      <c r="A638" s="22" t="n"/>
      <c r="B638" t="inlineStr">
        <is>
          <t>Price_BOM_L_Baseplates_632</t>
        </is>
      </c>
      <c r="C638" t="inlineStr">
        <is>
          <t>:40957-LF:</t>
        </is>
      </c>
      <c r="D638" s="4" t="inlineStr">
        <is>
          <t>:3P:3N:3M:</t>
        </is>
      </c>
      <c r="E638" s="2" t="inlineStr">
        <is>
          <t>BaseplateCI</t>
        </is>
      </c>
      <c r="F638" s="2" t="inlineStr">
        <is>
          <t>CI</t>
        </is>
      </c>
      <c r="G638" t="inlineStr">
        <is>
          <t>:254T:256T:</t>
        </is>
      </c>
      <c r="H638" s="4" t="inlineStr">
        <is>
          <t>Drip Rim</t>
        </is>
      </c>
      <c r="I638" t="n">
        <v>0</v>
      </c>
      <c r="J638" s="80" t="inlineStr">
        <is>
          <t>Woods_Sureflex</t>
        </is>
      </c>
      <c r="K638" s="80" t="inlineStr">
        <is>
          <t>RTF</t>
        </is>
      </c>
      <c r="M638" t="inlineStr">
        <is>
          <t>A101566</t>
        </is>
      </c>
      <c r="N638" t="n">
        <v>130</v>
      </c>
      <c r="O638" t="n">
        <v>918</v>
      </c>
      <c r="P638" t="inlineStr">
        <is>
          <t>LT096</t>
        </is>
      </c>
      <c r="Q638" t="n">
        <v>98</v>
      </c>
      <c r="R638" s="4" t="n"/>
      <c r="S638" s="14" t="n"/>
    </row>
    <row r="639">
      <c r="A639" s="22" t="n"/>
      <c r="B639" t="inlineStr">
        <is>
          <t>Price_BOM_L_Baseplates_633</t>
        </is>
      </c>
      <c r="C639" t="inlineStr">
        <is>
          <t>:40957-LF:</t>
        </is>
      </c>
      <c r="D639" s="4" t="inlineStr">
        <is>
          <t>:3P:3N:3M:</t>
        </is>
      </c>
      <c r="E639" s="2" t="inlineStr">
        <is>
          <t>BaseplateCI</t>
        </is>
      </c>
      <c r="F639" s="2" t="inlineStr">
        <is>
          <t>CI</t>
        </is>
      </c>
      <c r="G639" t="inlineStr">
        <is>
          <t>:254T:256T:</t>
        </is>
      </c>
      <c r="H639" s="4" t="inlineStr">
        <is>
          <t>Drip Rim</t>
        </is>
      </c>
      <c r="I639" t="n">
        <v>0</v>
      </c>
      <c r="J639" s="80" t="inlineStr">
        <is>
          <t>Falk_T10_Grid</t>
        </is>
      </c>
      <c r="K639" s="80" t="inlineStr">
        <is>
          <t>RTF</t>
        </is>
      </c>
      <c r="M639" t="inlineStr">
        <is>
          <t>A101567</t>
        </is>
      </c>
      <c r="N639" t="n">
        <v>130</v>
      </c>
      <c r="O639" t="n">
        <v>919</v>
      </c>
      <c r="P639" t="inlineStr">
        <is>
          <t>LT096</t>
        </is>
      </c>
      <c r="Q639" t="n">
        <v>98</v>
      </c>
      <c r="R639" s="4" t="n"/>
      <c r="S639" s="14" t="n"/>
    </row>
    <row r="640">
      <c r="A640" s="22" t="n"/>
      <c r="B640" t="inlineStr">
        <is>
          <t>Price_BOM_L_Baseplates_634</t>
        </is>
      </c>
      <c r="C640" t="inlineStr">
        <is>
          <t>:15955-LF:15959-LF:20709-LF:20953-LF:25707-LF:25957-LF:30707-LF:40707-LF:40957-LF:50957-LF:20121-LF:25123-LF:30957-LF:40959-LF:</t>
        </is>
      </c>
      <c r="D640" s="4" t="inlineStr">
        <is>
          <t>:6P:6M:6N:</t>
        </is>
      </c>
      <c r="E640" s="2" t="inlineStr">
        <is>
          <t>BaseplateCI</t>
        </is>
      </c>
      <c r="F640" s="2" t="inlineStr">
        <is>
          <t>CI</t>
        </is>
      </c>
      <c r="G640" t="inlineStr">
        <is>
          <t>:213T:215T:</t>
        </is>
      </c>
      <c r="H640" s="4" t="inlineStr">
        <is>
          <t>Drip Rim</t>
        </is>
      </c>
      <c r="I640" t="n">
        <v>0</v>
      </c>
      <c r="J640" s="80" t="inlineStr">
        <is>
          <t>Woods_Sureflex</t>
        </is>
      </c>
      <c r="K640" s="80" t="inlineStr">
        <is>
          <t>RTF</t>
        </is>
      </c>
      <c r="M640" t="inlineStr">
        <is>
          <t>A101568</t>
        </is>
      </c>
      <c r="N640" t="n">
        <v>256</v>
      </c>
      <c r="O640" t="n">
        <v>920</v>
      </c>
      <c r="P640" t="inlineStr">
        <is>
          <t>LT096</t>
        </is>
      </c>
      <c r="Q640" t="n">
        <v>98</v>
      </c>
      <c r="R640" s="4" t="n"/>
      <c r="S640" s="14" t="n"/>
    </row>
    <row r="641">
      <c r="A641" s="22" t="n"/>
      <c r="B641" t="inlineStr">
        <is>
          <t>Price_BOM_L_Baseplates_635</t>
        </is>
      </c>
      <c r="C641" t="inlineStr">
        <is>
          <t>:15955-LF:15959-LF:20709-LF:20953-LF:25707-LF:25957-LF:30707-LF:40707-LF:40957-LF:50957-LF:20121-LF:25123-LF:30957-LF:40959-LF:</t>
        </is>
      </c>
      <c r="D641" s="4" t="inlineStr">
        <is>
          <t>:6P:6M:6N:</t>
        </is>
      </c>
      <c r="E641" s="2" t="inlineStr">
        <is>
          <t>BaseplateCI</t>
        </is>
      </c>
      <c r="F641" s="2" t="inlineStr">
        <is>
          <t>CI</t>
        </is>
      </c>
      <c r="G641" t="inlineStr">
        <is>
          <t>:213T:215T:</t>
        </is>
      </c>
      <c r="H641" s="4" t="inlineStr">
        <is>
          <t>Drip Rim</t>
        </is>
      </c>
      <c r="I641" t="n">
        <v>0</v>
      </c>
      <c r="J641" s="80" t="inlineStr">
        <is>
          <t>Falk_T10_Grid</t>
        </is>
      </c>
      <c r="K641" s="80" t="inlineStr">
        <is>
          <t>RTF</t>
        </is>
      </c>
      <c r="M641" t="inlineStr">
        <is>
          <t>A101569</t>
        </is>
      </c>
      <c r="N641" t="n">
        <v>256</v>
      </c>
      <c r="O641" t="n">
        <v>921</v>
      </c>
      <c r="P641" t="inlineStr">
        <is>
          <t>LT096</t>
        </is>
      </c>
      <c r="Q641" t="n">
        <v>98</v>
      </c>
      <c r="R641" s="4" t="n"/>
      <c r="S641" s="14" t="n"/>
    </row>
    <row r="642">
      <c r="A642" s="22" t="n"/>
      <c r="B642" t="inlineStr">
        <is>
          <t>Price_BOM_L_Baseplates_636</t>
        </is>
      </c>
      <c r="C642" t="inlineStr">
        <is>
          <t>:15955-LF:15959-LF:20709-LF:20953-LF:25707-LF:25957-LF:30707-LF:40707-LF:40957-LF:50957-LF:20121-LF:25123-LF:30957-LF:40959-LF:</t>
        </is>
      </c>
      <c r="D642" s="4" t="inlineStr">
        <is>
          <t>:6P:6M:6N:</t>
        </is>
      </c>
      <c r="E642" s="2" t="inlineStr">
        <is>
          <t>BaseplateCI</t>
        </is>
      </c>
      <c r="F642" s="2" t="inlineStr">
        <is>
          <t>CI</t>
        </is>
      </c>
      <c r="G642" t="inlineStr">
        <is>
          <t>:254T:256T:</t>
        </is>
      </c>
      <c r="H642" s="4" t="inlineStr">
        <is>
          <t>Drip Rim</t>
        </is>
      </c>
      <c r="I642" t="n">
        <v>0</v>
      </c>
      <c r="J642" s="80" t="inlineStr">
        <is>
          <t>Woods_Sureflex</t>
        </is>
      </c>
      <c r="K642" s="80" t="n">
        <v>96699042</v>
      </c>
      <c r="M642" t="inlineStr">
        <is>
          <t>A101570</t>
        </is>
      </c>
      <c r="N642" t="n">
        <v>256</v>
      </c>
      <c r="O642" t="n">
        <v>922</v>
      </c>
      <c r="P642" t="inlineStr">
        <is>
          <t>LT096</t>
        </is>
      </c>
      <c r="Q642" t="n">
        <v>98</v>
      </c>
      <c r="R642" s="4" t="n"/>
      <c r="S642" s="14" t="n"/>
    </row>
    <row r="643">
      <c r="A643" s="22" t="n"/>
      <c r="B643" t="inlineStr">
        <is>
          <t>Price_BOM_L_Baseplates_637</t>
        </is>
      </c>
      <c r="C643" t="inlineStr">
        <is>
          <t>:15955-LF:15959-LF:20709-LF:20953-LF:25707-LF:25957-LF:30707-LF:40707-LF:40957-LF:50957-LF:20121-LF:25123-LF:30957-LF:40959-LF:</t>
        </is>
      </c>
      <c r="D643" s="4" t="inlineStr">
        <is>
          <t>:6P:6M:6N:</t>
        </is>
      </c>
      <c r="E643" s="2" t="inlineStr">
        <is>
          <t>BaseplateCI</t>
        </is>
      </c>
      <c r="F643" s="2" t="inlineStr">
        <is>
          <t>CI</t>
        </is>
      </c>
      <c r="G643" t="inlineStr">
        <is>
          <t>:254T:256T:</t>
        </is>
      </c>
      <c r="H643" s="4" t="inlineStr">
        <is>
          <t>Drip Rim</t>
        </is>
      </c>
      <c r="I643" t="n">
        <v>0</v>
      </c>
      <c r="J643" s="80" t="inlineStr">
        <is>
          <t>Falk_T10_Grid</t>
        </is>
      </c>
      <c r="K643" s="80" t="n">
        <v>96699042</v>
      </c>
      <c r="M643" t="inlineStr">
        <is>
          <t>A101571</t>
        </is>
      </c>
      <c r="N643" t="n">
        <v>256</v>
      </c>
      <c r="O643" t="n">
        <v>923</v>
      </c>
      <c r="P643" t="inlineStr">
        <is>
          <t>LT096</t>
        </is>
      </c>
      <c r="Q643" t="n">
        <v>98</v>
      </c>
      <c r="R643" s="4" t="n"/>
      <c r="S643" s="14" t="n"/>
    </row>
    <row r="644">
      <c r="A644" s="22" t="n"/>
      <c r="B644" t="inlineStr">
        <is>
          <t>Price_BOM_L_Baseplates_638</t>
        </is>
      </c>
      <c r="C644" t="inlineStr">
        <is>
          <t>:15955-LF:15959-LF:20709-LF:20953-LF:25707-LF:25957-LF:30707-LF:40707-LF:40957-LF:50957-LF:20121-LF:25123-LF:30957-LF:40959-LF:</t>
        </is>
      </c>
      <c r="D644" s="4" t="inlineStr">
        <is>
          <t>:6P:6M:6N:</t>
        </is>
      </c>
      <c r="E644" s="2" t="inlineStr">
        <is>
          <t>BaseplateCI</t>
        </is>
      </c>
      <c r="F644" s="2" t="inlineStr">
        <is>
          <t>CI</t>
        </is>
      </c>
      <c r="G644" t="inlineStr">
        <is>
          <t>:284T:286T:</t>
        </is>
      </c>
      <c r="H644" s="4" t="inlineStr">
        <is>
          <t>Drip Rim</t>
        </is>
      </c>
      <c r="I644" t="n">
        <v>0</v>
      </c>
      <c r="J644" s="80" t="inlineStr">
        <is>
          <t>Woods_Sureflex</t>
        </is>
      </c>
      <c r="K644" s="80" t="inlineStr">
        <is>
          <t>RTF</t>
        </is>
      </c>
      <c r="M644" t="inlineStr">
        <is>
          <t>A101572</t>
        </is>
      </c>
      <c r="N644" t="n">
        <v>310</v>
      </c>
      <c r="O644" t="n">
        <v>924</v>
      </c>
      <c r="P644" t="inlineStr">
        <is>
          <t>LT096</t>
        </is>
      </c>
      <c r="Q644" t="n">
        <v>98</v>
      </c>
      <c r="R644" s="4" t="n"/>
      <c r="S644" s="14" t="n"/>
    </row>
    <row r="645">
      <c r="A645" s="22" t="n"/>
      <c r="B645" t="inlineStr">
        <is>
          <t>Price_BOM_L_Baseplates_639</t>
        </is>
      </c>
      <c r="C645" t="inlineStr">
        <is>
          <t>:15955-LF:15959-LF:20709-LF:20953-LF:25707-LF:25957-LF:30707-LF:40707-LF:40957-LF:50957-LF:20121-LF:25123-LF:30957-LF:40959-LF:</t>
        </is>
      </c>
      <c r="D645" s="4" t="inlineStr">
        <is>
          <t>:6P:6M:6N:</t>
        </is>
      </c>
      <c r="E645" s="2" t="inlineStr">
        <is>
          <t>BaseplateCI</t>
        </is>
      </c>
      <c r="F645" s="2" t="inlineStr">
        <is>
          <t>CI</t>
        </is>
      </c>
      <c r="G645" t="inlineStr">
        <is>
          <t>:284T:286T:</t>
        </is>
      </c>
      <c r="H645" s="4" t="inlineStr">
        <is>
          <t>Drip Rim</t>
        </is>
      </c>
      <c r="I645" t="n">
        <v>0</v>
      </c>
      <c r="J645" s="80" t="inlineStr">
        <is>
          <t>Falk_T10_Grid</t>
        </is>
      </c>
      <c r="K645" s="80" t="inlineStr">
        <is>
          <t>RTF</t>
        </is>
      </c>
      <c r="M645" t="inlineStr">
        <is>
          <t>A101573</t>
        </is>
      </c>
      <c r="N645" t="n">
        <v>310</v>
      </c>
      <c r="O645" t="n">
        <v>925</v>
      </c>
      <c r="P645" t="inlineStr">
        <is>
          <t>LT096</t>
        </is>
      </c>
      <c r="Q645" t="n">
        <v>98</v>
      </c>
      <c r="R645" s="4" t="n"/>
      <c r="S645" s="14" t="n"/>
    </row>
    <row r="646">
      <c r="A646" s="22" t="n"/>
      <c r="B646" t="inlineStr">
        <is>
          <t>Price_BOM_L_Baseplates_640</t>
        </is>
      </c>
      <c r="C646" t="inlineStr">
        <is>
          <t>:15955-LF:15959-LF:20709-LF:20953-LF:25707-LF:25957-LF:30707-LF:40707-LF:40957-LF:50957-LF:20121-LF:25123-LF:30957-LF:40959-LF:</t>
        </is>
      </c>
      <c r="D646" s="4" t="inlineStr">
        <is>
          <t>:6P:6M:6N:</t>
        </is>
      </c>
      <c r="E646" s="2" t="inlineStr">
        <is>
          <t>BaseplateCI</t>
        </is>
      </c>
      <c r="F646" s="2" t="inlineStr">
        <is>
          <t>CI</t>
        </is>
      </c>
      <c r="G646" t="inlineStr">
        <is>
          <t>:284TS:286TS:</t>
        </is>
      </c>
      <c r="H646" s="4" t="inlineStr">
        <is>
          <t>Drip Rim</t>
        </is>
      </c>
      <c r="I646" t="n">
        <v>0</v>
      </c>
      <c r="J646" s="80" t="inlineStr">
        <is>
          <t>Woods_Sureflex</t>
        </is>
      </c>
      <c r="K646" s="80" t="inlineStr">
        <is>
          <t>RTF</t>
        </is>
      </c>
      <c r="M646" t="inlineStr">
        <is>
          <t>A101574</t>
        </is>
      </c>
      <c r="N646" t="n">
        <v>310</v>
      </c>
      <c r="O646" t="n">
        <v>926</v>
      </c>
      <c r="P646" t="inlineStr">
        <is>
          <t>LT096</t>
        </is>
      </c>
      <c r="Q646" t="n">
        <v>98</v>
      </c>
      <c r="R646" s="4" t="n"/>
      <c r="S646" s="14" t="n"/>
    </row>
    <row r="647">
      <c r="A647" s="22" t="n"/>
      <c r="B647" t="inlineStr">
        <is>
          <t>Price_BOM_L_Baseplates_641</t>
        </is>
      </c>
      <c r="C647" t="inlineStr">
        <is>
          <t>:15955-LF:15959-LF:20709-LF:20953-LF:25707-LF:25957-LF:30707-LF:40707-LF:40957-LF:50957-LF:20121-LF:25123-LF:30957-LF:40959-LF:</t>
        </is>
      </c>
      <c r="D647" s="4" t="inlineStr">
        <is>
          <t>:6P:6M:6N:</t>
        </is>
      </c>
      <c r="E647" s="2" t="inlineStr">
        <is>
          <t>BaseplateCI</t>
        </is>
      </c>
      <c r="F647" s="2" t="inlineStr">
        <is>
          <t>CI</t>
        </is>
      </c>
      <c r="G647" t="inlineStr">
        <is>
          <t>:284TS:286TS:</t>
        </is>
      </c>
      <c r="H647" s="4" t="inlineStr">
        <is>
          <t>Drip Rim</t>
        </is>
      </c>
      <c r="I647" t="n">
        <v>0</v>
      </c>
      <c r="J647" s="80" t="inlineStr">
        <is>
          <t>Falk_T10_Grid</t>
        </is>
      </c>
      <c r="K647" s="80" t="inlineStr">
        <is>
          <t>RTF</t>
        </is>
      </c>
      <c r="M647" t="inlineStr">
        <is>
          <t>A101575</t>
        </is>
      </c>
      <c r="N647" t="n">
        <v>310</v>
      </c>
      <c r="O647" t="n">
        <v>927</v>
      </c>
      <c r="P647" t="inlineStr">
        <is>
          <t>LT096</t>
        </is>
      </c>
      <c r="Q647" t="n">
        <v>98</v>
      </c>
      <c r="R647" s="4" t="n"/>
      <c r="S647" s="14" t="n"/>
    </row>
    <row r="648">
      <c r="A648" s="22" t="n"/>
      <c r="B648" t="inlineStr">
        <is>
          <t>Price_BOM_L_Baseplates_642</t>
        </is>
      </c>
      <c r="C648" t="inlineStr">
        <is>
          <t>:15955-LF:15959-LF:20709-LF:20953-LF:25707-LF:25957-LF:30707-LF:40707-LF:40957-LF:50957-LF:20121-LF:25123-LF:30957-LF:40959-LF:</t>
        </is>
      </c>
      <c r="D648" s="4" t="inlineStr">
        <is>
          <t>:6P:6M:6N:</t>
        </is>
      </c>
      <c r="E648" s="2" t="inlineStr">
        <is>
          <t>BaseplateCI</t>
        </is>
      </c>
      <c r="F648" s="2" t="inlineStr">
        <is>
          <t>CI</t>
        </is>
      </c>
      <c r="G648" t="inlineStr">
        <is>
          <t>:324T:326T:</t>
        </is>
      </c>
      <c r="H648" s="4" t="inlineStr">
        <is>
          <t>Drip Rim</t>
        </is>
      </c>
      <c r="I648" t="n">
        <v>0</v>
      </c>
      <c r="J648" s="80" t="inlineStr">
        <is>
          <t>Woods_Sureflex</t>
        </is>
      </c>
      <c r="K648" s="80" t="inlineStr">
        <is>
          <t>RTF</t>
        </is>
      </c>
      <c r="M648" t="inlineStr">
        <is>
          <t>A101576</t>
        </is>
      </c>
      <c r="N648" t="n">
        <v>330</v>
      </c>
      <c r="O648" t="n">
        <v>928</v>
      </c>
      <c r="P648" t="inlineStr">
        <is>
          <t>LT096</t>
        </is>
      </c>
      <c r="Q648" t="n">
        <v>98</v>
      </c>
      <c r="R648" s="4" t="n"/>
      <c r="S648" s="14" t="n"/>
    </row>
    <row r="649">
      <c r="A649" s="22" t="n"/>
      <c r="B649" t="inlineStr">
        <is>
          <t>Price_BOM_L_Baseplates_643</t>
        </is>
      </c>
      <c r="C649" t="inlineStr">
        <is>
          <t>:15955-LF:15959-LF:20709-LF:20953-LF:25707-LF:25957-LF:30707-LF:40707-LF:40957-LF:50957-LF:20121-LF:25123-LF:30957-LF:40959-LF:</t>
        </is>
      </c>
      <c r="D649" s="4" t="inlineStr">
        <is>
          <t>:6P:6M:6N:</t>
        </is>
      </c>
      <c r="E649" s="2" t="inlineStr">
        <is>
          <t>BaseplateCI</t>
        </is>
      </c>
      <c r="F649" s="2" t="inlineStr">
        <is>
          <t>CI</t>
        </is>
      </c>
      <c r="G649" t="inlineStr">
        <is>
          <t>:324T:326T:</t>
        </is>
      </c>
      <c r="H649" s="4" t="inlineStr">
        <is>
          <t>Drip Rim</t>
        </is>
      </c>
      <c r="I649" t="n">
        <v>0</v>
      </c>
      <c r="J649" s="80" t="inlineStr">
        <is>
          <t>Falk_T10_Grid</t>
        </is>
      </c>
      <c r="K649" s="80" t="inlineStr">
        <is>
          <t>RTF</t>
        </is>
      </c>
      <c r="M649" t="inlineStr">
        <is>
          <t>A101577</t>
        </is>
      </c>
      <c r="N649" t="n">
        <v>330</v>
      </c>
      <c r="O649" t="n">
        <v>929</v>
      </c>
      <c r="P649" t="inlineStr">
        <is>
          <t>LT096</t>
        </is>
      </c>
      <c r="Q649" t="n">
        <v>98</v>
      </c>
      <c r="R649" s="4" t="n"/>
      <c r="S649" s="14" t="n"/>
    </row>
    <row r="650">
      <c r="A650" s="22" t="n"/>
      <c r="B650" t="inlineStr">
        <is>
          <t>Price_BOM_L_Baseplates_644</t>
        </is>
      </c>
      <c r="C650" t="inlineStr">
        <is>
          <t>:15955-LF:15959-LF:20709-LF:20953-LF:25707-LF:25957-LF:30707-LF:40707-LF:40957-LF:50957-LF:20121-LF:25123-LF:30957-LF:40959-LF:</t>
        </is>
      </c>
      <c r="D650" s="4" t="inlineStr">
        <is>
          <t>:6P:6M:6N:</t>
        </is>
      </c>
      <c r="E650" s="2" t="inlineStr">
        <is>
          <t>BaseplateCI</t>
        </is>
      </c>
      <c r="F650" s="2" t="inlineStr">
        <is>
          <t>CI</t>
        </is>
      </c>
      <c r="G650" t="inlineStr">
        <is>
          <t>:324TS:326TS:</t>
        </is>
      </c>
      <c r="H650" s="4" t="inlineStr">
        <is>
          <t>Drip Rim</t>
        </is>
      </c>
      <c r="I650" t="n">
        <v>0</v>
      </c>
      <c r="J650" s="80" t="inlineStr">
        <is>
          <t>Woods_Sureflex</t>
        </is>
      </c>
      <c r="K650" s="80" t="inlineStr">
        <is>
          <t>RTF</t>
        </is>
      </c>
      <c r="M650" t="inlineStr">
        <is>
          <t>A101578</t>
        </is>
      </c>
      <c r="N650" t="n">
        <v>330</v>
      </c>
      <c r="O650" t="n">
        <v>930</v>
      </c>
      <c r="P650" t="inlineStr">
        <is>
          <t>LT096</t>
        </is>
      </c>
      <c r="Q650" t="n">
        <v>98</v>
      </c>
      <c r="R650" s="4" t="n"/>
      <c r="S650" s="14" t="n"/>
    </row>
    <row r="651">
      <c r="A651" s="22" t="n"/>
      <c r="B651" t="inlineStr">
        <is>
          <t>Price_BOM_L_Baseplates_645</t>
        </is>
      </c>
      <c r="C651" t="inlineStr">
        <is>
          <t>:15955-LF:15959-LF:20709-LF:20953-LF:25707-LF:25957-LF:30707-LF:40707-LF:40957-LF:50957-LF:20121-LF:25123-LF:30957-LF:40959-LF:</t>
        </is>
      </c>
      <c r="D651" s="4" t="inlineStr">
        <is>
          <t>:6P:6M:6N:</t>
        </is>
      </c>
      <c r="E651" s="2" t="inlineStr">
        <is>
          <t>BaseplateCI</t>
        </is>
      </c>
      <c r="F651" s="2" t="inlineStr">
        <is>
          <t>CI</t>
        </is>
      </c>
      <c r="G651" t="inlineStr">
        <is>
          <t>:324TS:326TS:</t>
        </is>
      </c>
      <c r="H651" s="4" t="inlineStr">
        <is>
          <t>Drip Rim</t>
        </is>
      </c>
      <c r="I651" t="n">
        <v>0</v>
      </c>
      <c r="J651" s="80" t="inlineStr">
        <is>
          <t>Falk_T10_Grid</t>
        </is>
      </c>
      <c r="K651" s="80" t="inlineStr">
        <is>
          <t>RTF</t>
        </is>
      </c>
      <c r="M651" t="inlineStr">
        <is>
          <t>A101579</t>
        </is>
      </c>
      <c r="N651" t="n">
        <v>330</v>
      </c>
      <c r="O651" t="n">
        <v>931</v>
      </c>
      <c r="P651" t="inlineStr">
        <is>
          <t>LT096</t>
        </is>
      </c>
      <c r="Q651" t="n">
        <v>98</v>
      </c>
      <c r="R651" s="4" t="n"/>
      <c r="S651" s="14" t="n"/>
    </row>
    <row r="652">
      <c r="A652" s="22" t="n"/>
      <c r="B652" t="inlineStr">
        <is>
          <t>Price_BOM_L_Baseplates_646</t>
        </is>
      </c>
      <c r="C652" t="inlineStr">
        <is>
          <t>:15955-LF:15959-LF:20709-LF:20953-LF:25707-LF:25957-LF:30707-LF:40707-LF:40957-LF:50957-LF:20121-LF:25123-LF:30957-LF:40959-LF:</t>
        </is>
      </c>
      <c r="D652" s="4" t="inlineStr">
        <is>
          <t>:6P:6M:6N:</t>
        </is>
      </c>
      <c r="E652" s="2" t="inlineStr">
        <is>
          <t>BaseplateCI</t>
        </is>
      </c>
      <c r="F652" s="2" t="inlineStr">
        <is>
          <t>CI</t>
        </is>
      </c>
      <c r="G652" t="inlineStr">
        <is>
          <t>:364T:365T:</t>
        </is>
      </c>
      <c r="H652" s="4" t="inlineStr">
        <is>
          <t>Drip Rim</t>
        </is>
      </c>
      <c r="I652" t="n">
        <v>0</v>
      </c>
      <c r="J652" s="80" t="inlineStr">
        <is>
          <t>Woods_Sureflex</t>
        </is>
      </c>
      <c r="K652" s="80" t="inlineStr">
        <is>
          <t>RTF</t>
        </is>
      </c>
      <c r="M652" t="inlineStr">
        <is>
          <t>A101580</t>
        </is>
      </c>
      <c r="N652" t="n">
        <v>390</v>
      </c>
      <c r="O652" t="n">
        <v>932</v>
      </c>
      <c r="P652" t="inlineStr">
        <is>
          <t>LT097</t>
        </is>
      </c>
      <c r="Q652" t="n">
        <v>126</v>
      </c>
      <c r="R652" s="4" t="n"/>
      <c r="S652" s="14" t="n"/>
    </row>
    <row r="653">
      <c r="A653" s="22" t="n"/>
      <c r="B653" t="inlineStr">
        <is>
          <t>Price_BOM_L_Baseplates_647</t>
        </is>
      </c>
      <c r="C653" t="inlineStr">
        <is>
          <t>:15955-LF:15959-LF:20709-LF:20953-LF:25707-LF:25957-LF:30707-LF:40707-LF:40957-LF:50957-LF:20121-LF:25123-LF:30957-LF:40959-LF:</t>
        </is>
      </c>
      <c r="D653" s="4" t="inlineStr">
        <is>
          <t>:6P:6M:6N:</t>
        </is>
      </c>
      <c r="E653" s="2" t="inlineStr">
        <is>
          <t>BaseplateCI</t>
        </is>
      </c>
      <c r="F653" s="2" t="inlineStr">
        <is>
          <t>CI</t>
        </is>
      </c>
      <c r="G653" t="inlineStr">
        <is>
          <t>:364T:365T:</t>
        </is>
      </c>
      <c r="H653" s="4" t="inlineStr">
        <is>
          <t>Drip Rim</t>
        </is>
      </c>
      <c r="I653" t="n">
        <v>0</v>
      </c>
      <c r="J653" s="80" t="inlineStr">
        <is>
          <t>Falk_T10_Grid</t>
        </is>
      </c>
      <c r="K653" s="80" t="inlineStr">
        <is>
          <t>RTF</t>
        </is>
      </c>
      <c r="M653" t="inlineStr">
        <is>
          <t>A101581</t>
        </is>
      </c>
      <c r="N653" t="n">
        <v>390</v>
      </c>
      <c r="O653" t="n">
        <v>933</v>
      </c>
      <c r="P653" t="inlineStr">
        <is>
          <t>LT097</t>
        </is>
      </c>
      <c r="Q653" t="n">
        <v>126</v>
      </c>
      <c r="R653" s="4" t="n"/>
      <c r="S653" s="14" t="n"/>
    </row>
    <row r="654">
      <c r="A654" s="22" t="n"/>
      <c r="B654" t="inlineStr">
        <is>
          <t>Price_BOM_L_Baseplates_648</t>
        </is>
      </c>
      <c r="C654" t="inlineStr">
        <is>
          <t>:15955-LF:15959-LF:20709-LF:20953-LF:25707-LF:25957-LF:30707-LF:40707-LF:40957-LF:50957-LF:20121-LF:25123-LF:30957-LF:40959-LF:</t>
        </is>
      </c>
      <c r="D654" s="4" t="inlineStr">
        <is>
          <t>:6P:6M:6N:</t>
        </is>
      </c>
      <c r="E654" s="2" t="inlineStr">
        <is>
          <t>BaseplateCI</t>
        </is>
      </c>
      <c r="F654" s="2" t="inlineStr">
        <is>
          <t>CI</t>
        </is>
      </c>
      <c r="G654" t="inlineStr">
        <is>
          <t>:364TS:365TS:</t>
        </is>
      </c>
      <c r="H654" s="4" t="inlineStr">
        <is>
          <t>Drip Rim</t>
        </is>
      </c>
      <c r="I654" t="n">
        <v>0</v>
      </c>
      <c r="J654" s="80" t="inlineStr">
        <is>
          <t>Woods_Sureflex</t>
        </is>
      </c>
      <c r="K654" s="80" t="inlineStr">
        <is>
          <t>RTF</t>
        </is>
      </c>
      <c r="M654" t="inlineStr">
        <is>
          <t>A101582</t>
        </is>
      </c>
      <c r="N654" t="n">
        <v>390</v>
      </c>
      <c r="O654" t="n">
        <v>934</v>
      </c>
      <c r="P654" t="inlineStr">
        <is>
          <t>LT097</t>
        </is>
      </c>
      <c r="Q654" t="n">
        <v>126</v>
      </c>
      <c r="R654" s="4" t="n"/>
      <c r="S654" s="14" t="n"/>
    </row>
    <row r="655">
      <c r="A655" s="22" t="n"/>
      <c r="B655" t="inlineStr">
        <is>
          <t>Price_BOM_L_Baseplates_649</t>
        </is>
      </c>
      <c r="C655" t="inlineStr">
        <is>
          <t>:15955-LF:15959-LF:20709-LF:20953-LF:25707-LF:25957-LF:30707-LF:40707-LF:40957-LF:50957-LF:20121-LF:25123-LF:30957-LF:40959-LF:</t>
        </is>
      </c>
      <c r="D655" s="4" t="inlineStr">
        <is>
          <t>:6P:6M:6N:</t>
        </is>
      </c>
      <c r="E655" s="2" t="inlineStr">
        <is>
          <t>BaseplateCI</t>
        </is>
      </c>
      <c r="F655" s="2" t="inlineStr">
        <is>
          <t>CI</t>
        </is>
      </c>
      <c r="G655" t="inlineStr">
        <is>
          <t>:364TS:365TS:</t>
        </is>
      </c>
      <c r="H655" s="4" t="inlineStr">
        <is>
          <t>Drip Rim</t>
        </is>
      </c>
      <c r="I655" t="n">
        <v>0</v>
      </c>
      <c r="J655" s="80" t="inlineStr">
        <is>
          <t>Falk_T10_Grid</t>
        </is>
      </c>
      <c r="K655" s="80" t="inlineStr">
        <is>
          <t>RTF</t>
        </is>
      </c>
      <c r="M655" t="inlineStr">
        <is>
          <t>A101583</t>
        </is>
      </c>
      <c r="N655" t="n">
        <v>390</v>
      </c>
      <c r="O655" t="n">
        <v>935</v>
      </c>
      <c r="P655" t="inlineStr">
        <is>
          <t>LT097</t>
        </is>
      </c>
      <c r="Q655" t="n">
        <v>126</v>
      </c>
      <c r="R655" s="4" t="n"/>
      <c r="S655" s="14" t="n"/>
    </row>
    <row r="656">
      <c r="A656" s="22" t="n"/>
      <c r="B656" t="inlineStr">
        <is>
          <t>Price_BOM_L_Baseplates_650</t>
        </is>
      </c>
      <c r="C656" t="inlineStr">
        <is>
          <t xml:space="preserve">:40129-LF:4012A-LF:40157-LF:60951-LF: </t>
        </is>
      </c>
      <c r="D656" s="4" t="inlineStr">
        <is>
          <t>:6P:6M:6N:</t>
        </is>
      </c>
      <c r="E656" s="2" t="inlineStr">
        <is>
          <t>BaseplateCI</t>
        </is>
      </c>
      <c r="F656" s="2" t="inlineStr">
        <is>
          <t>CI</t>
        </is>
      </c>
      <c r="G656" t="inlineStr">
        <is>
          <t>:254T:256T:</t>
        </is>
      </c>
      <c r="H656" s="4" t="inlineStr">
        <is>
          <t>Drip Rim</t>
        </is>
      </c>
      <c r="I656" t="n">
        <v>0</v>
      </c>
      <c r="J656" s="80" t="inlineStr">
        <is>
          <t>Woods_Sureflex</t>
        </is>
      </c>
      <c r="K656" s="80" t="inlineStr">
        <is>
          <t>RTF</t>
        </is>
      </c>
      <c r="M656" t="inlineStr">
        <is>
          <t>A101584</t>
        </is>
      </c>
      <c r="N656" t="n">
        <v>256</v>
      </c>
      <c r="O656" t="n">
        <v>936</v>
      </c>
      <c r="P656" t="inlineStr">
        <is>
          <t>LT096</t>
        </is>
      </c>
      <c r="Q656" t="n">
        <v>98</v>
      </c>
      <c r="R656" s="4" t="n"/>
      <c r="S656" s="14" t="n"/>
    </row>
    <row r="657">
      <c r="A657" s="22" t="n"/>
      <c r="B657" t="inlineStr">
        <is>
          <t>Price_BOM_L_Baseplates_651</t>
        </is>
      </c>
      <c r="C657" t="inlineStr">
        <is>
          <t xml:space="preserve">:40129-LF:4012A-LF:40157-LF:60951-LF: </t>
        </is>
      </c>
      <c r="D657" s="4" t="inlineStr">
        <is>
          <t>:6P:6M:6N:</t>
        </is>
      </c>
      <c r="E657" s="2" t="inlineStr">
        <is>
          <t>BaseplateCI</t>
        </is>
      </c>
      <c r="F657" s="2" t="inlineStr">
        <is>
          <t>CI</t>
        </is>
      </c>
      <c r="G657" t="inlineStr">
        <is>
          <t>:254T:256T:</t>
        </is>
      </c>
      <c r="H657" s="4" t="inlineStr">
        <is>
          <t>Drip Rim</t>
        </is>
      </c>
      <c r="I657" t="n">
        <v>0</v>
      </c>
      <c r="J657" s="80" t="inlineStr">
        <is>
          <t>Falk_T10_Grid</t>
        </is>
      </c>
      <c r="K657" s="80" t="inlineStr">
        <is>
          <t>RTF</t>
        </is>
      </c>
      <c r="M657" t="inlineStr">
        <is>
          <t>A101585</t>
        </is>
      </c>
      <c r="N657" t="n">
        <v>256</v>
      </c>
      <c r="O657" t="n">
        <v>937</v>
      </c>
      <c r="P657" t="inlineStr">
        <is>
          <t>LT096</t>
        </is>
      </c>
      <c r="Q657" t="n">
        <v>98</v>
      </c>
      <c r="R657" s="4" t="n"/>
      <c r="S657" s="14" t="n"/>
    </row>
    <row r="658">
      <c r="A658" s="22" t="n"/>
      <c r="B658" t="inlineStr">
        <is>
          <t>Price_BOM_L_Baseplates_652</t>
        </is>
      </c>
      <c r="C658" t="inlineStr">
        <is>
          <t xml:space="preserve">:40129-LF:4012A-LF:40157-LF:60951-LF: </t>
        </is>
      </c>
      <c r="D658" s="4" t="inlineStr">
        <is>
          <t>:6P:6M:6N:</t>
        </is>
      </c>
      <c r="E658" s="2" t="inlineStr">
        <is>
          <t>BaseplateCI</t>
        </is>
      </c>
      <c r="F658" s="2" t="inlineStr">
        <is>
          <t>CI</t>
        </is>
      </c>
      <c r="G658" t="inlineStr">
        <is>
          <t>:284T:286T:</t>
        </is>
      </c>
      <c r="H658" s="4" t="inlineStr">
        <is>
          <t>Drip Rim</t>
        </is>
      </c>
      <c r="I658" t="n">
        <v>0</v>
      </c>
      <c r="J658" s="80" t="inlineStr">
        <is>
          <t>Woods_Sureflex</t>
        </is>
      </c>
      <c r="K658" s="80" t="inlineStr">
        <is>
          <t>RTF</t>
        </is>
      </c>
      <c r="M658" t="inlineStr">
        <is>
          <t>A101586</t>
        </is>
      </c>
      <c r="N658" t="n">
        <v>310</v>
      </c>
      <c r="O658" t="n">
        <v>938</v>
      </c>
      <c r="P658" t="inlineStr">
        <is>
          <t>LT096</t>
        </is>
      </c>
      <c r="Q658" t="n">
        <v>98</v>
      </c>
      <c r="R658" s="4" t="n"/>
      <c r="S658" s="14" t="n"/>
    </row>
    <row r="659">
      <c r="A659" s="22" t="n"/>
      <c r="B659" t="inlineStr">
        <is>
          <t>Price_BOM_L_Baseplates_653</t>
        </is>
      </c>
      <c r="C659" t="inlineStr">
        <is>
          <t xml:space="preserve">:40129-LF:4012A-LF:40157-LF:60951-LF: </t>
        </is>
      </c>
      <c r="D659" s="4" t="inlineStr">
        <is>
          <t>:6P:6M:6N:</t>
        </is>
      </c>
      <c r="E659" s="2" t="inlineStr">
        <is>
          <t>BaseplateCI</t>
        </is>
      </c>
      <c r="F659" s="2" t="inlineStr">
        <is>
          <t>CI</t>
        </is>
      </c>
      <c r="G659" t="inlineStr">
        <is>
          <t>:284T:286T:</t>
        </is>
      </c>
      <c r="H659" s="4" t="inlineStr">
        <is>
          <t>Drip Rim</t>
        </is>
      </c>
      <c r="I659" t="n">
        <v>0</v>
      </c>
      <c r="J659" s="80" t="inlineStr">
        <is>
          <t>Falk_T10_Grid</t>
        </is>
      </c>
      <c r="K659" s="80" t="inlineStr">
        <is>
          <t>RTF</t>
        </is>
      </c>
      <c r="M659" t="inlineStr">
        <is>
          <t>A101587</t>
        </is>
      </c>
      <c r="N659" t="n">
        <v>310</v>
      </c>
      <c r="O659" t="n">
        <v>939</v>
      </c>
      <c r="P659" t="inlineStr">
        <is>
          <t>LT096</t>
        </is>
      </c>
      <c r="Q659" t="n">
        <v>98</v>
      </c>
      <c r="R659" s="4" t="n"/>
      <c r="S659" s="14" t="n"/>
    </row>
    <row r="660">
      <c r="A660" s="22" t="n"/>
      <c r="B660" t="inlineStr">
        <is>
          <t>Price_BOM_L_Baseplates_654</t>
        </is>
      </c>
      <c r="C660" t="inlineStr">
        <is>
          <t xml:space="preserve">:40129-LF:4012A-LF:40157-LF:60951-LF: </t>
        </is>
      </c>
      <c r="D660" s="4" t="inlineStr">
        <is>
          <t>:6P:6M:6N:</t>
        </is>
      </c>
      <c r="E660" s="2" t="inlineStr">
        <is>
          <t>BaseplateCI</t>
        </is>
      </c>
      <c r="F660" s="2" t="inlineStr">
        <is>
          <t>CI</t>
        </is>
      </c>
      <c r="G660" t="inlineStr">
        <is>
          <t>:284TS:286TS:</t>
        </is>
      </c>
      <c r="H660" s="4" t="inlineStr">
        <is>
          <t>Drip Rim</t>
        </is>
      </c>
      <c r="I660" t="n">
        <v>0</v>
      </c>
      <c r="J660" s="80" t="inlineStr">
        <is>
          <t>Woods_Sureflex</t>
        </is>
      </c>
      <c r="K660" s="80" t="inlineStr">
        <is>
          <t>RTF</t>
        </is>
      </c>
      <c r="M660" t="inlineStr">
        <is>
          <t>A101588</t>
        </is>
      </c>
      <c r="N660" t="n">
        <v>310</v>
      </c>
      <c r="O660" t="n">
        <v>940</v>
      </c>
      <c r="P660" t="inlineStr">
        <is>
          <t>LT096</t>
        </is>
      </c>
      <c r="Q660" t="n">
        <v>98</v>
      </c>
      <c r="R660" s="4" t="n"/>
      <c r="S660" s="14" t="n"/>
    </row>
    <row r="661">
      <c r="A661" s="22" t="n"/>
      <c r="B661" t="inlineStr">
        <is>
          <t>Price_BOM_L_Baseplates_655</t>
        </is>
      </c>
      <c r="C661" t="inlineStr">
        <is>
          <t xml:space="preserve">:40129-LF:4012A-LF:40157-LF:60951-LF: </t>
        </is>
      </c>
      <c r="D661" s="4" t="inlineStr">
        <is>
          <t>:6P:6M:6N:</t>
        </is>
      </c>
      <c r="E661" s="2" t="inlineStr">
        <is>
          <t>BaseplateCI</t>
        </is>
      </c>
      <c r="F661" s="2" t="inlineStr">
        <is>
          <t>CI</t>
        </is>
      </c>
      <c r="G661" t="inlineStr">
        <is>
          <t>:284TS:286TS:</t>
        </is>
      </c>
      <c r="H661" s="4" t="inlineStr">
        <is>
          <t>Drip Rim</t>
        </is>
      </c>
      <c r="I661" t="n">
        <v>0</v>
      </c>
      <c r="J661" s="80" t="inlineStr">
        <is>
          <t>Falk_T10_Grid</t>
        </is>
      </c>
      <c r="K661" s="80" t="inlineStr">
        <is>
          <t>RTF</t>
        </is>
      </c>
      <c r="M661" t="inlineStr">
        <is>
          <t>A101589</t>
        </is>
      </c>
      <c r="N661" t="n">
        <v>310</v>
      </c>
      <c r="O661" t="n">
        <v>941</v>
      </c>
      <c r="P661" t="inlineStr">
        <is>
          <t>LT096</t>
        </is>
      </c>
      <c r="Q661" t="n">
        <v>98</v>
      </c>
      <c r="R661" s="4" t="n"/>
      <c r="S661" s="14" t="n"/>
    </row>
    <row r="662">
      <c r="A662" s="22" t="n"/>
      <c r="B662" t="inlineStr">
        <is>
          <t>Price_BOM_L_Baseplates_656</t>
        </is>
      </c>
      <c r="C662" t="inlineStr">
        <is>
          <t xml:space="preserve">:40129-LF:4012A-LF:40157-LF:60951-LF: </t>
        </is>
      </c>
      <c r="D662" s="4" t="inlineStr">
        <is>
          <t>:6P:6M:6N:</t>
        </is>
      </c>
      <c r="E662" s="2" t="inlineStr">
        <is>
          <t>BaseplateCI</t>
        </is>
      </c>
      <c r="F662" s="2" t="inlineStr">
        <is>
          <t>CI</t>
        </is>
      </c>
      <c r="G662" t="inlineStr">
        <is>
          <t>:324T:326T:</t>
        </is>
      </c>
      <c r="H662" s="4" t="inlineStr">
        <is>
          <t>Drip Rim</t>
        </is>
      </c>
      <c r="I662" t="n">
        <v>0</v>
      </c>
      <c r="J662" s="80" t="inlineStr">
        <is>
          <t>Woods_Sureflex</t>
        </is>
      </c>
      <c r="K662" s="80" t="inlineStr">
        <is>
          <t>RTF</t>
        </is>
      </c>
      <c r="M662" t="inlineStr">
        <is>
          <t>A101590</t>
        </is>
      </c>
      <c r="N662" t="n">
        <v>330</v>
      </c>
      <c r="O662" t="n">
        <v>942</v>
      </c>
      <c r="P662" t="inlineStr">
        <is>
          <t>LT096</t>
        </is>
      </c>
      <c r="Q662" t="n">
        <v>98</v>
      </c>
      <c r="R662" s="4" t="n"/>
      <c r="S662" s="14" t="n"/>
    </row>
    <row r="663">
      <c r="A663" s="22" t="n"/>
      <c r="B663" t="inlineStr">
        <is>
          <t>Price_BOM_L_Baseplates_657</t>
        </is>
      </c>
      <c r="C663" t="inlineStr">
        <is>
          <t xml:space="preserve">:40129-LF:4012A-LF:40157-LF:60951-LF: </t>
        </is>
      </c>
      <c r="D663" s="4" t="inlineStr">
        <is>
          <t>:6P:6M:6N:</t>
        </is>
      </c>
      <c r="E663" s="2" t="inlineStr">
        <is>
          <t>BaseplateCI</t>
        </is>
      </c>
      <c r="F663" s="2" t="inlineStr">
        <is>
          <t>CI</t>
        </is>
      </c>
      <c r="G663" t="inlineStr">
        <is>
          <t>:324T:326T:</t>
        </is>
      </c>
      <c r="H663" s="4" t="inlineStr">
        <is>
          <t>Drip Rim</t>
        </is>
      </c>
      <c r="I663" t="n">
        <v>0</v>
      </c>
      <c r="J663" s="80" t="inlineStr">
        <is>
          <t>Falk_T10_Grid</t>
        </is>
      </c>
      <c r="K663" s="80" t="inlineStr">
        <is>
          <t>RTF</t>
        </is>
      </c>
      <c r="M663" t="inlineStr">
        <is>
          <t>A101591</t>
        </is>
      </c>
      <c r="N663" t="n">
        <v>330</v>
      </c>
      <c r="O663" t="n">
        <v>943</v>
      </c>
      <c r="P663" t="inlineStr">
        <is>
          <t>LT096</t>
        </is>
      </c>
      <c r="Q663" t="n">
        <v>98</v>
      </c>
      <c r="R663" s="4" t="n"/>
      <c r="S663" s="14" t="n"/>
    </row>
    <row r="664">
      <c r="A664" s="22" t="n"/>
      <c r="B664" t="inlineStr">
        <is>
          <t>Price_BOM_L_Baseplates_658</t>
        </is>
      </c>
      <c r="C664" t="inlineStr">
        <is>
          <t>:50957-LF:30157-LF:50123-LF:30121-LF:30127-LF:</t>
        </is>
      </c>
      <c r="D664" s="4" t="inlineStr">
        <is>
          <t>:6P:6M:6N:</t>
        </is>
      </c>
      <c r="E664" s="2" t="inlineStr">
        <is>
          <t>BaseplateCI</t>
        </is>
      </c>
      <c r="F664" s="2" t="inlineStr">
        <is>
          <t>CI</t>
        </is>
      </c>
      <c r="G664" t="inlineStr">
        <is>
          <t>:213T:215T:</t>
        </is>
      </c>
      <c r="H664" s="4" t="inlineStr">
        <is>
          <t>Drip Rim</t>
        </is>
      </c>
      <c r="I664" t="n">
        <v>0</v>
      </c>
      <c r="J664" s="80" t="inlineStr">
        <is>
          <t>Woods_Sureflex</t>
        </is>
      </c>
      <c r="K664" s="80" t="inlineStr">
        <is>
          <t>RTF</t>
        </is>
      </c>
      <c r="M664" t="inlineStr">
        <is>
          <t>A101592</t>
        </is>
      </c>
      <c r="N664" t="n">
        <v>256</v>
      </c>
      <c r="O664" t="n">
        <v>944</v>
      </c>
      <c r="P664" t="inlineStr">
        <is>
          <t>LT096</t>
        </is>
      </c>
      <c r="Q664" t="n">
        <v>98</v>
      </c>
      <c r="R664" s="4" t="n"/>
      <c r="S664" s="14" t="n"/>
    </row>
    <row r="665">
      <c r="A665" s="22" t="n"/>
      <c r="B665" t="inlineStr">
        <is>
          <t>Price_BOM_L_Baseplates_659</t>
        </is>
      </c>
      <c r="C665" t="inlineStr">
        <is>
          <t>:50957-LF:30157-LF:50123-LF:30121-LF:30127-LF:</t>
        </is>
      </c>
      <c r="D665" s="4" t="inlineStr">
        <is>
          <t>:6P:6M:6N:</t>
        </is>
      </c>
      <c r="E665" s="2" t="inlineStr">
        <is>
          <t>BaseplateCI</t>
        </is>
      </c>
      <c r="F665" s="2" t="inlineStr">
        <is>
          <t>CI</t>
        </is>
      </c>
      <c r="G665" t="inlineStr">
        <is>
          <t>:213T:215T:</t>
        </is>
      </c>
      <c r="H665" s="4" t="inlineStr">
        <is>
          <t>Drip Rim</t>
        </is>
      </c>
      <c r="I665" t="n">
        <v>0</v>
      </c>
      <c r="J665" s="80" t="inlineStr">
        <is>
          <t>Falk_T10_Grid</t>
        </is>
      </c>
      <c r="K665" s="80" t="inlineStr">
        <is>
          <t>RTF</t>
        </is>
      </c>
      <c r="M665" t="inlineStr">
        <is>
          <t>A101593</t>
        </is>
      </c>
      <c r="N665" t="n">
        <v>256</v>
      </c>
      <c r="O665" t="n">
        <v>945</v>
      </c>
      <c r="P665" t="inlineStr">
        <is>
          <t>LT096</t>
        </is>
      </c>
      <c r="Q665" t="n">
        <v>98</v>
      </c>
      <c r="R665" s="4" t="n"/>
      <c r="S665" s="14" t="n"/>
    </row>
    <row r="666">
      <c r="A666" s="22" t="n"/>
      <c r="B666" t="inlineStr">
        <is>
          <t>Price_BOM_L_Baseplates_660</t>
        </is>
      </c>
      <c r="C666" t="inlineStr">
        <is>
          <t>:50957-LF:30157-LF:50123-LF:30121-LF:30127-LF:</t>
        </is>
      </c>
      <c r="D666" s="4" t="inlineStr">
        <is>
          <t>:6P:6M:6N:</t>
        </is>
      </c>
      <c r="E666" s="2" t="inlineStr">
        <is>
          <t>BaseplateCI</t>
        </is>
      </c>
      <c r="F666" s="2" t="inlineStr">
        <is>
          <t>CI</t>
        </is>
      </c>
      <c r="G666" t="inlineStr">
        <is>
          <t>:254T:256T:</t>
        </is>
      </c>
      <c r="H666" s="4" t="inlineStr">
        <is>
          <t>Drip Rim</t>
        </is>
      </c>
      <c r="I666" t="n">
        <v>0</v>
      </c>
      <c r="J666" s="80" t="inlineStr">
        <is>
          <t>Woods_Sureflex</t>
        </is>
      </c>
      <c r="K666" s="80" t="n">
        <v>96699040</v>
      </c>
      <c r="M666" t="inlineStr">
        <is>
          <t>A101594</t>
        </is>
      </c>
      <c r="N666" t="n">
        <v>256</v>
      </c>
      <c r="O666" t="n">
        <v>946</v>
      </c>
      <c r="P666" t="inlineStr">
        <is>
          <t>LT096</t>
        </is>
      </c>
      <c r="Q666" t="n">
        <v>98</v>
      </c>
      <c r="R666" s="4" t="n"/>
      <c r="S666" s="14" t="n"/>
    </row>
    <row r="667">
      <c r="A667" s="22" t="n"/>
      <c r="B667" t="inlineStr">
        <is>
          <t>Price_BOM_L_Baseplates_661</t>
        </is>
      </c>
      <c r="C667" t="inlineStr">
        <is>
          <t>:50957-LF:30157-LF:50123-LF:30121-LF:30127-LF:</t>
        </is>
      </c>
      <c r="D667" s="4" t="inlineStr">
        <is>
          <t>:6P:6M:6N:</t>
        </is>
      </c>
      <c r="E667" s="2" t="inlineStr">
        <is>
          <t>BaseplateCI</t>
        </is>
      </c>
      <c r="F667" s="2" t="inlineStr">
        <is>
          <t>CI</t>
        </is>
      </c>
      <c r="G667" t="inlineStr">
        <is>
          <t>:254T:256T:</t>
        </is>
      </c>
      <c r="H667" s="4" t="inlineStr">
        <is>
          <t>Drip Rim</t>
        </is>
      </c>
      <c r="I667" t="n">
        <v>0</v>
      </c>
      <c r="J667" s="80" t="inlineStr">
        <is>
          <t>Falk_T10_Grid</t>
        </is>
      </c>
      <c r="K667" s="80" t="n">
        <v>96699040</v>
      </c>
      <c r="M667" t="inlineStr">
        <is>
          <t>A101595</t>
        </is>
      </c>
      <c r="N667" t="n">
        <v>256</v>
      </c>
      <c r="O667" t="n">
        <v>947</v>
      </c>
      <c r="P667" t="inlineStr">
        <is>
          <t>LT096</t>
        </is>
      </c>
      <c r="Q667" t="n">
        <v>98</v>
      </c>
      <c r="R667" s="4" t="n"/>
      <c r="S667" s="14" t="n"/>
    </row>
    <row r="668">
      <c r="A668" s="22" t="n"/>
      <c r="B668" t="inlineStr">
        <is>
          <t>Price_BOM_L_Baseplates_662</t>
        </is>
      </c>
      <c r="C668" t="inlineStr">
        <is>
          <t>:50957-LF:30157-LF:50123-LF:30121-LF:30127-LF:</t>
        </is>
      </c>
      <c r="D668" s="4" t="inlineStr">
        <is>
          <t>:6P:6M:6N:</t>
        </is>
      </c>
      <c r="E668" s="2" t="inlineStr">
        <is>
          <t>BaseplateCI</t>
        </is>
      </c>
      <c r="F668" s="2" t="inlineStr">
        <is>
          <t>CI</t>
        </is>
      </c>
      <c r="G668" t="inlineStr">
        <is>
          <t>:284T:286T:</t>
        </is>
      </c>
      <c r="H668" s="4" t="inlineStr">
        <is>
          <t>Drip Rim</t>
        </is>
      </c>
      <c r="I668" t="n">
        <v>0</v>
      </c>
      <c r="J668" s="80" t="inlineStr">
        <is>
          <t>Woods_Sureflex</t>
        </is>
      </c>
      <c r="K668" s="80" t="inlineStr">
        <is>
          <t>RTF</t>
        </is>
      </c>
      <c r="M668" t="inlineStr">
        <is>
          <t>A101596</t>
        </is>
      </c>
      <c r="N668" t="n">
        <v>310</v>
      </c>
      <c r="O668" t="n">
        <v>948</v>
      </c>
      <c r="P668" t="inlineStr">
        <is>
          <t>LT096</t>
        </is>
      </c>
      <c r="Q668" t="n">
        <v>98</v>
      </c>
      <c r="R668" s="4" t="n"/>
      <c r="S668" s="14" t="n"/>
    </row>
    <row r="669">
      <c r="A669" s="22" t="n"/>
      <c r="B669" t="inlineStr">
        <is>
          <t>Price_BOM_L_Baseplates_663</t>
        </is>
      </c>
      <c r="C669" t="inlineStr">
        <is>
          <t>:50957-LF:30157-LF:50123-LF:30121-LF:30127-LF:</t>
        </is>
      </c>
      <c r="D669" s="4" t="inlineStr">
        <is>
          <t>:6P:6M:6N:</t>
        </is>
      </c>
      <c r="E669" s="2" t="inlineStr">
        <is>
          <t>BaseplateCI</t>
        </is>
      </c>
      <c r="F669" s="2" t="inlineStr">
        <is>
          <t>CI</t>
        </is>
      </c>
      <c r="G669" t="inlineStr">
        <is>
          <t>:284T:286T:</t>
        </is>
      </c>
      <c r="H669" s="4" t="inlineStr">
        <is>
          <t>Drip Rim</t>
        </is>
      </c>
      <c r="I669" t="n">
        <v>0</v>
      </c>
      <c r="J669" s="80" t="inlineStr">
        <is>
          <t>Falk_T10_Grid</t>
        </is>
      </c>
      <c r="K669" s="80" t="inlineStr">
        <is>
          <t>RTF</t>
        </is>
      </c>
      <c r="M669" t="inlineStr">
        <is>
          <t>A101597</t>
        </is>
      </c>
      <c r="N669" t="n">
        <v>310</v>
      </c>
      <c r="O669" t="n">
        <v>949</v>
      </c>
      <c r="P669" t="inlineStr">
        <is>
          <t>LT096</t>
        </is>
      </c>
      <c r="Q669" t="n">
        <v>98</v>
      </c>
      <c r="R669" s="4" t="n"/>
      <c r="S669" s="14" t="n"/>
    </row>
    <row r="670">
      <c r="A670" s="22" t="n"/>
      <c r="B670" t="inlineStr">
        <is>
          <t>Price_BOM_L_Baseplates_664</t>
        </is>
      </c>
      <c r="C670" t="inlineStr">
        <is>
          <t>:50957-LF:30157-LF:50123-LF:30121-LF:30127-LF:</t>
        </is>
      </c>
      <c r="D670" s="4" t="inlineStr">
        <is>
          <t>:6P:6M:6N:</t>
        </is>
      </c>
      <c r="E670" s="2" t="inlineStr">
        <is>
          <t>BaseplateCI</t>
        </is>
      </c>
      <c r="F670" s="2" t="inlineStr">
        <is>
          <t>CI</t>
        </is>
      </c>
      <c r="G670" t="inlineStr">
        <is>
          <t>:284TS:286TS:</t>
        </is>
      </c>
      <c r="H670" s="4" t="inlineStr">
        <is>
          <t>Drip Rim</t>
        </is>
      </c>
      <c r="I670" t="n">
        <v>0</v>
      </c>
      <c r="J670" s="80" t="inlineStr">
        <is>
          <t>Woods_Sureflex</t>
        </is>
      </c>
      <c r="K670" s="80" t="inlineStr">
        <is>
          <t>RTF</t>
        </is>
      </c>
      <c r="M670" t="inlineStr">
        <is>
          <t>A101598</t>
        </is>
      </c>
      <c r="N670" t="n">
        <v>310</v>
      </c>
      <c r="O670" t="n">
        <v>950</v>
      </c>
      <c r="P670" t="inlineStr">
        <is>
          <t>LT096</t>
        </is>
      </c>
      <c r="Q670" t="n">
        <v>98</v>
      </c>
      <c r="R670" s="4" t="n"/>
      <c r="S670" s="14" t="n"/>
    </row>
    <row r="671">
      <c r="A671" s="22" t="n"/>
      <c r="B671" t="inlineStr">
        <is>
          <t>Price_BOM_L_Baseplates_665</t>
        </is>
      </c>
      <c r="C671" t="inlineStr">
        <is>
          <t>:50957-LF:30157-LF:50123-LF:30121-LF:30127-LF:</t>
        </is>
      </c>
      <c r="D671" s="4" t="inlineStr">
        <is>
          <t>:6P:6M:6N:</t>
        </is>
      </c>
      <c r="E671" s="2" t="inlineStr">
        <is>
          <t>BaseplateCI</t>
        </is>
      </c>
      <c r="F671" s="2" t="inlineStr">
        <is>
          <t>CI</t>
        </is>
      </c>
      <c r="G671" t="inlineStr">
        <is>
          <t>:284TS:286TS:</t>
        </is>
      </c>
      <c r="H671" s="4" t="inlineStr">
        <is>
          <t>Drip Rim</t>
        </is>
      </c>
      <c r="I671" t="n">
        <v>0</v>
      </c>
      <c r="J671" s="80" t="inlineStr">
        <is>
          <t>Falk_T10_Grid</t>
        </is>
      </c>
      <c r="K671" s="80" t="inlineStr">
        <is>
          <t>RTF</t>
        </is>
      </c>
      <c r="M671" t="inlineStr">
        <is>
          <t>A101599</t>
        </is>
      </c>
      <c r="N671" t="n">
        <v>310</v>
      </c>
      <c r="O671" t="n">
        <v>951</v>
      </c>
      <c r="P671" t="inlineStr">
        <is>
          <t>LT096</t>
        </is>
      </c>
      <c r="Q671" t="n">
        <v>98</v>
      </c>
      <c r="R671" s="4" t="n"/>
      <c r="S671" s="14" t="n"/>
    </row>
    <row r="672">
      <c r="A672" s="22" t="n"/>
      <c r="B672" t="inlineStr">
        <is>
          <t>Price_BOM_L_Baseplates_666</t>
        </is>
      </c>
      <c r="C672" t="inlineStr">
        <is>
          <t>:50957-LF:30157-LF:50123-LF:30121-LF:30127-LF:</t>
        </is>
      </c>
      <c r="D672" s="4" t="inlineStr">
        <is>
          <t>:6P:6M:6N:</t>
        </is>
      </c>
      <c r="E672" s="2" t="inlineStr">
        <is>
          <t>BaseplateCI</t>
        </is>
      </c>
      <c r="F672" s="2" t="inlineStr">
        <is>
          <t>CI</t>
        </is>
      </c>
      <c r="G672" t="inlineStr">
        <is>
          <t>:324T:326T:</t>
        </is>
      </c>
      <c r="H672" s="4" t="inlineStr">
        <is>
          <t>Drip Rim</t>
        </is>
      </c>
      <c r="I672" t="n">
        <v>0</v>
      </c>
      <c r="J672" s="80" t="inlineStr">
        <is>
          <t>Woods_Sureflex</t>
        </is>
      </c>
      <c r="K672" s="80" t="inlineStr">
        <is>
          <t>RTF</t>
        </is>
      </c>
      <c r="M672" t="inlineStr">
        <is>
          <t>A101600</t>
        </is>
      </c>
      <c r="N672" t="n">
        <v>330</v>
      </c>
      <c r="O672" t="n">
        <v>952</v>
      </c>
      <c r="P672" t="inlineStr">
        <is>
          <t>LT096</t>
        </is>
      </c>
      <c r="Q672" t="n">
        <v>98</v>
      </c>
      <c r="R672" s="4" t="n"/>
      <c r="S672" s="14" t="n"/>
    </row>
    <row r="673">
      <c r="A673" s="22" t="n"/>
      <c r="B673" t="inlineStr">
        <is>
          <t>Price_BOM_L_Baseplates_667</t>
        </is>
      </c>
      <c r="C673" t="inlineStr">
        <is>
          <t>:50957-LF:30157-LF:50123-LF:30121-LF:30127-LF:</t>
        </is>
      </c>
      <c r="D673" s="4" t="inlineStr">
        <is>
          <t>:6P:6M:6N:</t>
        </is>
      </c>
      <c r="E673" s="2" t="inlineStr">
        <is>
          <t>BaseplateCI</t>
        </is>
      </c>
      <c r="F673" s="2" t="inlineStr">
        <is>
          <t>CI</t>
        </is>
      </c>
      <c r="G673" t="inlineStr">
        <is>
          <t>:324T:326T:</t>
        </is>
      </c>
      <c r="H673" s="4" t="inlineStr">
        <is>
          <t>Drip Rim</t>
        </is>
      </c>
      <c r="I673" t="n">
        <v>0</v>
      </c>
      <c r="J673" s="80" t="inlineStr">
        <is>
          <t>Falk_T10_Grid</t>
        </is>
      </c>
      <c r="K673" s="80" t="inlineStr">
        <is>
          <t>RTF</t>
        </is>
      </c>
      <c r="M673" t="inlineStr">
        <is>
          <t>A101601</t>
        </is>
      </c>
      <c r="N673" t="n">
        <v>330</v>
      </c>
      <c r="O673" t="n">
        <v>953</v>
      </c>
      <c r="P673" t="inlineStr">
        <is>
          <t>LT096</t>
        </is>
      </c>
      <c r="Q673" t="n">
        <v>98</v>
      </c>
      <c r="R673" s="4" t="n"/>
      <c r="S673" s="14" t="n"/>
    </row>
    <row r="674">
      <c r="A674" s="22" t="n"/>
      <c r="B674" t="inlineStr">
        <is>
          <t>Price_BOM_L_Baseplates_668</t>
        </is>
      </c>
      <c r="C674" t="inlineStr">
        <is>
          <t>:40157-LF:50123-LF:50157-LF:60123-LF:60157-LF:80123-LF:</t>
        </is>
      </c>
      <c r="D674" s="80" t="inlineStr">
        <is>
          <t>:82:8A:8P:</t>
        </is>
      </c>
      <c r="E674" s="2" t="inlineStr">
        <is>
          <t>BaseplateCI</t>
        </is>
      </c>
      <c r="F674" s="2" t="inlineStr">
        <is>
          <t>CI</t>
        </is>
      </c>
      <c r="G674" t="inlineStr">
        <is>
          <t>:213T:215T:</t>
        </is>
      </c>
      <c r="H674" s="4" t="inlineStr">
        <is>
          <t>Drip Rim</t>
        </is>
      </c>
      <c r="I674" t="n">
        <v>0</v>
      </c>
      <c r="J674" s="80" t="inlineStr">
        <is>
          <t>Woods_Sureflex</t>
        </is>
      </c>
      <c r="K674" s="80" t="inlineStr">
        <is>
          <t>RTF</t>
        </is>
      </c>
      <c r="M674" t="inlineStr">
        <is>
          <t>A101602</t>
        </is>
      </c>
      <c r="N674" t="n">
        <v>310</v>
      </c>
      <c r="O674" t="n">
        <v>954</v>
      </c>
      <c r="P674" t="inlineStr">
        <is>
          <t>LT096</t>
        </is>
      </c>
      <c r="Q674" t="n">
        <v>98</v>
      </c>
      <c r="R674" s="4" t="n"/>
      <c r="S674" s="14" t="n"/>
    </row>
    <row r="675">
      <c r="A675" s="22" t="n"/>
      <c r="B675" t="inlineStr">
        <is>
          <t>Price_BOM_L_Baseplates_669</t>
        </is>
      </c>
      <c r="C675" t="inlineStr">
        <is>
          <t>:40157-LF:50123-LF:50157-LF:60123-LF:60157-LF:80123-LF:</t>
        </is>
      </c>
      <c r="D675" s="80" t="inlineStr">
        <is>
          <t>:82:8A:8P:</t>
        </is>
      </c>
      <c r="E675" s="2" t="inlineStr">
        <is>
          <t>BaseplateCI</t>
        </is>
      </c>
      <c r="F675" s="2" t="inlineStr">
        <is>
          <t>CI</t>
        </is>
      </c>
      <c r="G675" t="inlineStr">
        <is>
          <t>:213T:215T:</t>
        </is>
      </c>
      <c r="H675" s="4" t="inlineStr">
        <is>
          <t>Drip Rim</t>
        </is>
      </c>
      <c r="I675" t="n">
        <v>0</v>
      </c>
      <c r="J675" s="80" t="inlineStr">
        <is>
          <t>Falk_T10_Grid</t>
        </is>
      </c>
      <c r="K675" s="80" t="inlineStr">
        <is>
          <t>RTF</t>
        </is>
      </c>
      <c r="M675" t="inlineStr">
        <is>
          <t>A101603</t>
        </is>
      </c>
      <c r="N675" t="n">
        <v>310</v>
      </c>
      <c r="O675" t="n">
        <v>955</v>
      </c>
      <c r="P675" t="inlineStr">
        <is>
          <t>LT096</t>
        </is>
      </c>
      <c r="Q675" t="n">
        <v>98</v>
      </c>
      <c r="R675" s="4" t="n"/>
      <c r="S675" s="14" t="n"/>
    </row>
    <row r="676">
      <c r="A676" s="22" t="n"/>
      <c r="B676" t="inlineStr">
        <is>
          <t>Price_BOM_L_Baseplates_670</t>
        </is>
      </c>
      <c r="C676" t="inlineStr">
        <is>
          <t>:40157-LF:50123-LF:50157-LF:60123-LF:60157-LF:80123-LF:</t>
        </is>
      </c>
      <c r="D676" s="80" t="inlineStr">
        <is>
          <t>:82:8A:8P:</t>
        </is>
      </c>
      <c r="E676" s="2" t="inlineStr">
        <is>
          <t>BaseplateCI</t>
        </is>
      </c>
      <c r="F676" s="2" t="inlineStr">
        <is>
          <t>CI</t>
        </is>
      </c>
      <c r="G676" t="inlineStr">
        <is>
          <t>:254T:256T:</t>
        </is>
      </c>
      <c r="H676" s="4" t="inlineStr">
        <is>
          <t>Drip Rim</t>
        </is>
      </c>
      <c r="I676" t="n">
        <v>0</v>
      </c>
      <c r="J676" s="80" t="inlineStr">
        <is>
          <t>Woods_Sureflex</t>
        </is>
      </c>
      <c r="K676" s="80" t="inlineStr">
        <is>
          <t>RTF</t>
        </is>
      </c>
      <c r="M676" t="inlineStr">
        <is>
          <t>A101604</t>
        </is>
      </c>
      <c r="N676" t="n">
        <v>310</v>
      </c>
      <c r="O676" t="n">
        <v>956</v>
      </c>
      <c r="P676" t="inlineStr">
        <is>
          <t>LT096</t>
        </is>
      </c>
      <c r="Q676" t="n">
        <v>98</v>
      </c>
      <c r="R676" s="4" t="n"/>
      <c r="S676" s="14" t="n"/>
    </row>
    <row r="677">
      <c r="A677" s="22" t="n"/>
      <c r="B677" t="inlineStr">
        <is>
          <t>Price_BOM_L_Baseplates_671</t>
        </is>
      </c>
      <c r="C677" t="inlineStr">
        <is>
          <t>:40157-LF:50123-LF:50157-LF:60123-LF:60157-LF:80123-LF:</t>
        </is>
      </c>
      <c r="D677" s="80" t="inlineStr">
        <is>
          <t>:82:8A:8P:</t>
        </is>
      </c>
      <c r="E677" s="2" t="inlineStr">
        <is>
          <t>BaseplateCI</t>
        </is>
      </c>
      <c r="F677" s="2" t="inlineStr">
        <is>
          <t>CI</t>
        </is>
      </c>
      <c r="G677" t="inlineStr">
        <is>
          <t>:254T:256T:</t>
        </is>
      </c>
      <c r="H677" s="4" t="inlineStr">
        <is>
          <t>Drip Rim</t>
        </is>
      </c>
      <c r="I677" t="n">
        <v>0</v>
      </c>
      <c r="J677" s="80" t="inlineStr">
        <is>
          <t>Falk_T10_Grid</t>
        </is>
      </c>
      <c r="K677" s="80" t="inlineStr">
        <is>
          <t>RTF</t>
        </is>
      </c>
      <c r="M677" t="inlineStr">
        <is>
          <t>A101605</t>
        </is>
      </c>
      <c r="N677" t="n">
        <v>310</v>
      </c>
      <c r="O677" t="n">
        <v>957</v>
      </c>
      <c r="P677" t="inlineStr">
        <is>
          <t>LT096</t>
        </is>
      </c>
      <c r="Q677" t="n">
        <v>98</v>
      </c>
      <c r="R677" s="4" t="n"/>
      <c r="S677" s="14" t="n"/>
    </row>
    <row r="678">
      <c r="A678" s="22" t="n"/>
      <c r="B678" t="inlineStr">
        <is>
          <t>Price_BOM_L_Baseplates_672</t>
        </is>
      </c>
      <c r="C678" t="inlineStr">
        <is>
          <t>:40157-LF:50123-LF:50157-LF:60123-LF:60157-LF:80123-LF:</t>
        </is>
      </c>
      <c r="D678" s="80" t="inlineStr">
        <is>
          <t>:82:8A:8P:</t>
        </is>
      </c>
      <c r="E678" s="2" t="inlineStr">
        <is>
          <t>BaseplateCI</t>
        </is>
      </c>
      <c r="F678" s="2" t="inlineStr">
        <is>
          <t>CI</t>
        </is>
      </c>
      <c r="G678" t="inlineStr">
        <is>
          <t>:284T:286T:</t>
        </is>
      </c>
      <c r="H678" s="4" t="inlineStr">
        <is>
          <t>Drip Rim</t>
        </is>
      </c>
      <c r="I678" t="n">
        <v>0</v>
      </c>
      <c r="J678" s="80" t="inlineStr">
        <is>
          <t>Woods_Sureflex</t>
        </is>
      </c>
      <c r="K678" s="80" t="inlineStr">
        <is>
          <t>RTF</t>
        </is>
      </c>
      <c r="M678" t="inlineStr">
        <is>
          <t>A101606</t>
        </is>
      </c>
      <c r="N678" t="n">
        <v>345</v>
      </c>
      <c r="O678" t="n">
        <v>958</v>
      </c>
      <c r="P678" t="inlineStr">
        <is>
          <t>LT096</t>
        </is>
      </c>
      <c r="Q678" t="n">
        <v>98</v>
      </c>
      <c r="R678" s="4" t="n"/>
      <c r="S678" s="14" t="n"/>
    </row>
    <row r="679">
      <c r="A679" s="22" t="n"/>
      <c r="B679" t="inlineStr">
        <is>
          <t>Price_BOM_L_Baseplates_673</t>
        </is>
      </c>
      <c r="C679" t="inlineStr">
        <is>
          <t>:40157-LF:50123-LF:50157-LF:60123-LF:60157-LF:80123-LF:</t>
        </is>
      </c>
      <c r="D679" s="80" t="inlineStr">
        <is>
          <t>:82:8A:8P:</t>
        </is>
      </c>
      <c r="E679" s="2" t="inlineStr">
        <is>
          <t>BaseplateCI</t>
        </is>
      </c>
      <c r="F679" s="2" t="inlineStr">
        <is>
          <t>CI</t>
        </is>
      </c>
      <c r="G679" t="inlineStr">
        <is>
          <t>:284T:286T:</t>
        </is>
      </c>
      <c r="H679" s="4" t="inlineStr">
        <is>
          <t>Drip Rim</t>
        </is>
      </c>
      <c r="I679" t="n">
        <v>0</v>
      </c>
      <c r="J679" s="80" t="inlineStr">
        <is>
          <t>Falk_T10_Grid</t>
        </is>
      </c>
      <c r="K679" s="80" t="inlineStr">
        <is>
          <t>RTF</t>
        </is>
      </c>
      <c r="M679" t="inlineStr">
        <is>
          <t>A101607</t>
        </is>
      </c>
      <c r="N679" t="n">
        <v>345</v>
      </c>
      <c r="O679" t="n">
        <v>959</v>
      </c>
      <c r="P679" t="inlineStr">
        <is>
          <t>LT096</t>
        </is>
      </c>
      <c r="Q679" t="n">
        <v>98</v>
      </c>
      <c r="R679" s="4" t="n"/>
      <c r="S679" s="14" t="n"/>
    </row>
    <row r="680">
      <c r="A680" s="22" t="n"/>
      <c r="B680" t="inlineStr">
        <is>
          <t>Price_BOM_L_Baseplates_674</t>
        </is>
      </c>
      <c r="C680" t="inlineStr">
        <is>
          <t>:40157-LF:50123-LF:50157-LF:60123-LF:60157-LF:80123-LF:</t>
        </is>
      </c>
      <c r="D680" s="80" t="inlineStr">
        <is>
          <t>:82:8A:8P:</t>
        </is>
      </c>
      <c r="E680" s="2" t="inlineStr">
        <is>
          <t>BaseplateCI</t>
        </is>
      </c>
      <c r="F680" s="2" t="inlineStr">
        <is>
          <t>CI</t>
        </is>
      </c>
      <c r="G680" t="inlineStr">
        <is>
          <t>:284TS:286TS:</t>
        </is>
      </c>
      <c r="H680" s="4" t="inlineStr">
        <is>
          <t>Drip Rim</t>
        </is>
      </c>
      <c r="I680" t="n">
        <v>0</v>
      </c>
      <c r="J680" s="80" t="inlineStr">
        <is>
          <t>Woods_Sureflex</t>
        </is>
      </c>
      <c r="K680" s="80" t="inlineStr">
        <is>
          <t>RTF</t>
        </is>
      </c>
      <c r="M680" t="inlineStr">
        <is>
          <t>A101608</t>
        </is>
      </c>
      <c r="N680" t="n">
        <v>345</v>
      </c>
      <c r="O680" t="n">
        <v>960</v>
      </c>
      <c r="P680" t="inlineStr">
        <is>
          <t>LT096</t>
        </is>
      </c>
      <c r="Q680" t="n">
        <v>98</v>
      </c>
      <c r="R680" s="4" t="n"/>
      <c r="S680" s="14" t="n"/>
    </row>
    <row r="681">
      <c r="A681" s="22" t="n"/>
      <c r="B681" t="inlineStr">
        <is>
          <t>Price_BOM_L_Baseplates_675</t>
        </is>
      </c>
      <c r="C681" t="inlineStr">
        <is>
          <t>:40157-LF:50123-LF:50157-LF:60123-LF:60157-LF:80123-LF:</t>
        </is>
      </c>
      <c r="D681" s="80" t="inlineStr">
        <is>
          <t>:82:8A:8P:</t>
        </is>
      </c>
      <c r="E681" s="2" t="inlineStr">
        <is>
          <t>BaseplateCI</t>
        </is>
      </c>
      <c r="F681" s="2" t="inlineStr">
        <is>
          <t>CI</t>
        </is>
      </c>
      <c r="G681" t="inlineStr">
        <is>
          <t>:284TS:286TS:</t>
        </is>
      </c>
      <c r="H681" s="4" t="inlineStr">
        <is>
          <t>Drip Rim</t>
        </is>
      </c>
      <c r="I681" t="n">
        <v>0</v>
      </c>
      <c r="J681" s="80" t="inlineStr">
        <is>
          <t>Falk_T10_Grid</t>
        </is>
      </c>
      <c r="K681" s="80" t="inlineStr">
        <is>
          <t>RTF</t>
        </is>
      </c>
      <c r="M681" t="inlineStr">
        <is>
          <t>A101609</t>
        </is>
      </c>
      <c r="N681" t="n">
        <v>345</v>
      </c>
      <c r="O681" t="n">
        <v>961</v>
      </c>
      <c r="P681" t="inlineStr">
        <is>
          <t>LT096</t>
        </is>
      </c>
      <c r="Q681" t="n">
        <v>98</v>
      </c>
      <c r="R681" s="4" t="n"/>
      <c r="S681" s="14" t="n"/>
    </row>
    <row r="682">
      <c r="A682" s="22" t="n"/>
      <c r="B682" t="inlineStr">
        <is>
          <t>Price_BOM_L_Baseplates_676</t>
        </is>
      </c>
      <c r="C682" t="inlineStr">
        <is>
          <t>:40157-LF:50123-LF:50157-LF:60123-LF:60157-LF:80123-LF:</t>
        </is>
      </c>
      <c r="D682" s="80" t="inlineStr">
        <is>
          <t>:82:8A:8P:</t>
        </is>
      </c>
      <c r="E682" s="2" t="inlineStr">
        <is>
          <t>BaseplateCI</t>
        </is>
      </c>
      <c r="F682" s="2" t="inlineStr">
        <is>
          <t>CI</t>
        </is>
      </c>
      <c r="G682" t="inlineStr">
        <is>
          <t>:324T:326T:</t>
        </is>
      </c>
      <c r="H682" s="4" t="inlineStr">
        <is>
          <t>Drip Rim</t>
        </is>
      </c>
      <c r="I682" t="n">
        <v>0</v>
      </c>
      <c r="J682" s="80" t="inlineStr">
        <is>
          <t>Woods_Sureflex</t>
        </is>
      </c>
      <c r="K682" s="80" t="inlineStr">
        <is>
          <t>RTF</t>
        </is>
      </c>
      <c r="M682" t="inlineStr">
        <is>
          <t>A101610</t>
        </is>
      </c>
      <c r="N682" t="n">
        <v>380</v>
      </c>
      <c r="O682" t="n">
        <v>962</v>
      </c>
      <c r="P682" t="inlineStr">
        <is>
          <t>LT096</t>
        </is>
      </c>
      <c r="Q682" t="n">
        <v>98</v>
      </c>
      <c r="R682" s="4" t="n"/>
      <c r="S682" s="14" t="n"/>
    </row>
    <row r="683">
      <c r="A683" s="22" t="n"/>
      <c r="B683" t="inlineStr">
        <is>
          <t>Price_BOM_L_Baseplates_677</t>
        </is>
      </c>
      <c r="C683" t="inlineStr">
        <is>
          <t>:40157-LF:50123-LF:50157-LF:60123-LF:60157-LF:80123-LF:</t>
        </is>
      </c>
      <c r="D683" s="80" t="inlineStr">
        <is>
          <t>:82:8A:8P:</t>
        </is>
      </c>
      <c r="E683" s="2" t="inlineStr">
        <is>
          <t>BaseplateCI</t>
        </is>
      </c>
      <c r="F683" s="2" t="inlineStr">
        <is>
          <t>CI</t>
        </is>
      </c>
      <c r="G683" t="inlineStr">
        <is>
          <t>:324T:326T:</t>
        </is>
      </c>
      <c r="H683" s="4" t="inlineStr">
        <is>
          <t>Drip Rim</t>
        </is>
      </c>
      <c r="I683" t="n">
        <v>0</v>
      </c>
      <c r="J683" s="80" t="inlineStr">
        <is>
          <t>Falk_T10_Grid</t>
        </is>
      </c>
      <c r="K683" s="80" t="inlineStr">
        <is>
          <t>RTF</t>
        </is>
      </c>
      <c r="M683" t="inlineStr">
        <is>
          <t>A101611</t>
        </is>
      </c>
      <c r="N683" t="n">
        <v>380</v>
      </c>
      <c r="O683" t="n">
        <v>963</v>
      </c>
      <c r="P683" t="inlineStr">
        <is>
          <t>LT096</t>
        </is>
      </c>
      <c r="Q683" t="n">
        <v>98</v>
      </c>
      <c r="R683" s="4" t="n"/>
      <c r="S683" s="14" t="n"/>
    </row>
    <row r="684">
      <c r="A684" s="22" t="n"/>
      <c r="B684" t="inlineStr">
        <is>
          <t>Price_BOM_L_Baseplates_678</t>
        </is>
      </c>
      <c r="C684" t="inlineStr">
        <is>
          <t>:40157-LF:50123-LF:50157-LF:60123-LF:60157-LF:80123-LF:</t>
        </is>
      </c>
      <c r="D684" s="80" t="inlineStr">
        <is>
          <t>:82:8A:8P:</t>
        </is>
      </c>
      <c r="E684" s="2" t="inlineStr">
        <is>
          <t>BaseplateCI</t>
        </is>
      </c>
      <c r="F684" s="2" t="inlineStr">
        <is>
          <t>CI</t>
        </is>
      </c>
      <c r="G684" t="inlineStr">
        <is>
          <t>:324TS:326TS:</t>
        </is>
      </c>
      <c r="H684" s="4" t="inlineStr">
        <is>
          <t>Drip Rim</t>
        </is>
      </c>
      <c r="I684" t="n">
        <v>0</v>
      </c>
      <c r="J684" s="80" t="inlineStr">
        <is>
          <t>Woods_Sureflex</t>
        </is>
      </c>
      <c r="K684" s="80" t="inlineStr">
        <is>
          <t>RTF</t>
        </is>
      </c>
      <c r="M684" t="inlineStr">
        <is>
          <t>A101612</t>
        </is>
      </c>
      <c r="N684" t="n">
        <v>380</v>
      </c>
      <c r="O684" t="n">
        <v>964</v>
      </c>
      <c r="P684" t="inlineStr">
        <is>
          <t>LT096</t>
        </is>
      </c>
      <c r="Q684" t="n">
        <v>98</v>
      </c>
      <c r="R684" s="4" t="n"/>
      <c r="S684" s="14" t="n"/>
    </row>
    <row r="685">
      <c r="A685" s="22" t="n"/>
      <c r="B685" t="inlineStr">
        <is>
          <t>Price_BOM_L_Baseplates_679</t>
        </is>
      </c>
      <c r="C685" t="inlineStr">
        <is>
          <t>:40157-LF:50123-LF:50157-LF:60123-LF:60157-LF:80123-LF:</t>
        </is>
      </c>
      <c r="D685" s="80" t="inlineStr">
        <is>
          <t>:82:8A:8P:</t>
        </is>
      </c>
      <c r="E685" s="2" t="inlineStr">
        <is>
          <t>BaseplateCI</t>
        </is>
      </c>
      <c r="F685" s="2" t="inlineStr">
        <is>
          <t>CI</t>
        </is>
      </c>
      <c r="G685" t="inlineStr">
        <is>
          <t>:324TS:326TS:</t>
        </is>
      </c>
      <c r="H685" s="4" t="inlineStr">
        <is>
          <t>Drip Rim</t>
        </is>
      </c>
      <c r="I685" t="n">
        <v>0</v>
      </c>
      <c r="J685" s="80" t="inlineStr">
        <is>
          <t>Falk_T10_Grid</t>
        </is>
      </c>
      <c r="K685" s="80" t="inlineStr">
        <is>
          <t>RTF</t>
        </is>
      </c>
      <c r="M685" t="inlineStr">
        <is>
          <t>A101613</t>
        </is>
      </c>
      <c r="N685" t="n">
        <v>380</v>
      </c>
      <c r="O685" t="n">
        <v>965</v>
      </c>
      <c r="P685" t="inlineStr">
        <is>
          <t>LT096</t>
        </is>
      </c>
      <c r="Q685" t="n">
        <v>98</v>
      </c>
      <c r="R685" s="4" t="n"/>
      <c r="S685" s="14" t="n"/>
    </row>
    <row r="686">
      <c r="A686" s="22" t="n"/>
      <c r="B686" t="inlineStr">
        <is>
          <t>Price_BOM_L_Baseplates_680</t>
        </is>
      </c>
      <c r="C686" t="inlineStr">
        <is>
          <t>:40157-LF:50123-LF:50157-LF:60123-LF:60157-LF:80123-LF:</t>
        </is>
      </c>
      <c r="D686" s="80" t="inlineStr">
        <is>
          <t>:82:8A:8P:</t>
        </is>
      </c>
      <c r="E686" s="2" t="inlineStr">
        <is>
          <t>BaseplateCI</t>
        </is>
      </c>
      <c r="F686" s="2" t="inlineStr">
        <is>
          <t>CI</t>
        </is>
      </c>
      <c r="G686" t="inlineStr">
        <is>
          <t>:364T:365T:</t>
        </is>
      </c>
      <c r="H686" s="4" t="inlineStr">
        <is>
          <t>Drip Rim</t>
        </is>
      </c>
      <c r="I686" t="n">
        <v>0</v>
      </c>
      <c r="J686" s="80" t="inlineStr">
        <is>
          <t>Woods_Sureflex</t>
        </is>
      </c>
      <c r="K686" s="80" t="inlineStr">
        <is>
          <t>RTF</t>
        </is>
      </c>
      <c r="M686" t="inlineStr">
        <is>
          <t>A101614</t>
        </is>
      </c>
      <c r="N686" t="n">
        <v>390</v>
      </c>
      <c r="O686" t="n">
        <v>966</v>
      </c>
      <c r="P686" t="inlineStr">
        <is>
          <t>LT097</t>
        </is>
      </c>
      <c r="Q686" t="n">
        <v>126</v>
      </c>
      <c r="R686" s="4" t="n"/>
      <c r="S686" s="14" t="n"/>
    </row>
    <row r="687">
      <c r="A687" s="22" t="n"/>
      <c r="B687" t="inlineStr">
        <is>
          <t>Price_BOM_L_Baseplates_681</t>
        </is>
      </c>
      <c r="C687" t="inlineStr">
        <is>
          <t>:40157-LF:50123-LF:50157-LF:60123-LF:60157-LF:80123-LF:</t>
        </is>
      </c>
      <c r="D687" s="80" t="inlineStr">
        <is>
          <t>:82:8A:8P:</t>
        </is>
      </c>
      <c r="E687" s="2" t="inlineStr">
        <is>
          <t>BaseplateCI</t>
        </is>
      </c>
      <c r="F687" s="2" t="inlineStr">
        <is>
          <t>CI</t>
        </is>
      </c>
      <c r="G687" t="inlineStr">
        <is>
          <t>:364T:365T:</t>
        </is>
      </c>
      <c r="H687" s="4" t="inlineStr">
        <is>
          <t>Drip Rim</t>
        </is>
      </c>
      <c r="I687" t="n">
        <v>0</v>
      </c>
      <c r="J687" s="80" t="inlineStr">
        <is>
          <t>Falk_T10_Grid</t>
        </is>
      </c>
      <c r="K687" s="80" t="inlineStr">
        <is>
          <t>RTF</t>
        </is>
      </c>
      <c r="M687" t="inlineStr">
        <is>
          <t>A101615</t>
        </is>
      </c>
      <c r="N687" t="n">
        <v>390</v>
      </c>
      <c r="O687" t="n">
        <v>967</v>
      </c>
      <c r="P687" t="inlineStr">
        <is>
          <t>LT097</t>
        </is>
      </c>
      <c r="Q687" t="n">
        <v>126</v>
      </c>
      <c r="R687" s="4" t="n"/>
      <c r="S687" s="14" t="n"/>
    </row>
    <row r="688">
      <c r="A688" s="22" t="n"/>
      <c r="B688" t="inlineStr">
        <is>
          <t>Price_BOM_L_Baseplates_682</t>
        </is>
      </c>
      <c r="C688" t="inlineStr">
        <is>
          <t>:40157-LF:50123-LF:50157-LF:60123-LF:60157-LF:80123-LF:</t>
        </is>
      </c>
      <c r="D688" s="80" t="inlineStr">
        <is>
          <t>:82:8A:8P:</t>
        </is>
      </c>
      <c r="E688" s="2" t="inlineStr">
        <is>
          <t>BaseplateCI</t>
        </is>
      </c>
      <c r="F688" s="2" t="inlineStr">
        <is>
          <t>CI</t>
        </is>
      </c>
      <c r="G688" t="inlineStr">
        <is>
          <t>:364TS:365TS:</t>
        </is>
      </c>
      <c r="H688" s="4" t="inlineStr">
        <is>
          <t>Drip Rim</t>
        </is>
      </c>
      <c r="I688" t="n">
        <v>0</v>
      </c>
      <c r="J688" s="80" t="inlineStr">
        <is>
          <t>Falk_T10_Grid</t>
        </is>
      </c>
      <c r="K688" s="80" t="inlineStr">
        <is>
          <t>RTF</t>
        </is>
      </c>
      <c r="M688" t="inlineStr">
        <is>
          <t>A101616</t>
        </is>
      </c>
      <c r="N688" t="n">
        <v>390</v>
      </c>
      <c r="O688" t="n">
        <v>968</v>
      </c>
      <c r="P688" t="inlineStr">
        <is>
          <t>LT097</t>
        </is>
      </c>
      <c r="Q688" t="n">
        <v>126</v>
      </c>
      <c r="R688" s="4" t="n"/>
      <c r="S688" s="14" t="n"/>
    </row>
    <row r="689">
      <c r="A689" s="22" t="n"/>
      <c r="B689" t="inlineStr">
        <is>
          <t>Price_BOM_L_Baseplates_683</t>
        </is>
      </c>
      <c r="C689" t="inlineStr">
        <is>
          <t>:40157-LF:50123-LF:50157-LF:60123-LF:60157-LF:80123-LF:</t>
        </is>
      </c>
      <c r="D689" s="80" t="inlineStr">
        <is>
          <t>:82:8A:8P:</t>
        </is>
      </c>
      <c r="E689" s="2" t="inlineStr">
        <is>
          <t>BaseplateCI</t>
        </is>
      </c>
      <c r="F689" s="2" t="inlineStr">
        <is>
          <t>CI</t>
        </is>
      </c>
      <c r="G689" t="inlineStr">
        <is>
          <t>:404T:405T:</t>
        </is>
      </c>
      <c r="H689" s="4" t="inlineStr">
        <is>
          <t>Drip Rim</t>
        </is>
      </c>
      <c r="I689" t="n">
        <v>0</v>
      </c>
      <c r="J689" s="80" t="inlineStr">
        <is>
          <t>Woods_Sureflex</t>
        </is>
      </c>
      <c r="K689" s="80" t="inlineStr">
        <is>
          <t>RTF</t>
        </is>
      </c>
      <c r="M689" t="inlineStr">
        <is>
          <t>A101617</t>
        </is>
      </c>
      <c r="N689" t="n">
        <v>500</v>
      </c>
      <c r="O689" t="n">
        <v>969</v>
      </c>
      <c r="P689" t="inlineStr">
        <is>
          <t>LT097</t>
        </is>
      </c>
      <c r="Q689" t="n">
        <v>126</v>
      </c>
      <c r="R689" s="4" t="n"/>
      <c r="S689" s="14" t="n"/>
    </row>
    <row r="690">
      <c r="A690" s="22" t="n"/>
      <c r="B690" t="inlineStr">
        <is>
          <t>Price_BOM_L_Baseplates_684</t>
        </is>
      </c>
      <c r="C690" t="inlineStr">
        <is>
          <t>:40157-LF:50123-LF:50157-LF:60123-LF:60157-LF:80123-LF:</t>
        </is>
      </c>
      <c r="D690" s="80" t="inlineStr">
        <is>
          <t>:82:8A:8P:</t>
        </is>
      </c>
      <c r="E690" s="2" t="inlineStr">
        <is>
          <t>BaseplateCI</t>
        </is>
      </c>
      <c r="F690" s="2" t="inlineStr">
        <is>
          <t>CI</t>
        </is>
      </c>
      <c r="G690" t="inlineStr">
        <is>
          <t>:404T:405T:</t>
        </is>
      </c>
      <c r="H690" s="4" t="inlineStr">
        <is>
          <t>Drip Rim</t>
        </is>
      </c>
      <c r="I690" t="n">
        <v>0</v>
      </c>
      <c r="J690" s="80" t="inlineStr">
        <is>
          <t>Falk_T10_Grid</t>
        </is>
      </c>
      <c r="K690" s="80" t="inlineStr">
        <is>
          <t>RTF</t>
        </is>
      </c>
      <c r="M690" t="inlineStr">
        <is>
          <t>A101618</t>
        </is>
      </c>
      <c r="N690" t="n">
        <v>500</v>
      </c>
      <c r="O690" t="n">
        <v>970</v>
      </c>
      <c r="P690" t="inlineStr">
        <is>
          <t>LT097</t>
        </is>
      </c>
      <c r="Q690" t="n">
        <v>126</v>
      </c>
      <c r="R690" s="4" t="n"/>
      <c r="S690" s="14" t="n"/>
    </row>
    <row r="691">
      <c r="A691" s="22" t="n"/>
      <c r="B691" t="inlineStr">
        <is>
          <t>Price_BOM_L_Baseplates_685</t>
        </is>
      </c>
      <c r="C691" t="inlineStr">
        <is>
          <t>:40157-LF:50123-LF:50157-LF:60123-LF:60157-LF:80123-LF:</t>
        </is>
      </c>
      <c r="D691" s="80" t="inlineStr">
        <is>
          <t>:82:8A:8P:</t>
        </is>
      </c>
      <c r="E691" s="2" t="inlineStr">
        <is>
          <t>BaseplateCI</t>
        </is>
      </c>
      <c r="F691" s="2" t="inlineStr">
        <is>
          <t>CI</t>
        </is>
      </c>
      <c r="G691" t="inlineStr">
        <is>
          <t>:404TS:405TS:</t>
        </is>
      </c>
      <c r="H691" s="4" t="inlineStr">
        <is>
          <t>Drip Rim</t>
        </is>
      </c>
      <c r="I691" t="n">
        <v>0</v>
      </c>
      <c r="J691" s="80" t="inlineStr">
        <is>
          <t>Falk_T10_Grid</t>
        </is>
      </c>
      <c r="K691" s="80" t="inlineStr">
        <is>
          <t>RTF</t>
        </is>
      </c>
      <c r="M691" t="inlineStr">
        <is>
          <t>A101619</t>
        </is>
      </c>
      <c r="N691" t="n">
        <v>500</v>
      </c>
      <c r="O691" t="n">
        <v>971</v>
      </c>
      <c r="P691" t="inlineStr">
        <is>
          <t>LT097</t>
        </is>
      </c>
      <c r="Q691" t="n">
        <v>126</v>
      </c>
      <c r="R691" s="4" t="n"/>
      <c r="S691" s="14" t="n"/>
    </row>
    <row r="692">
      <c r="A692" s="22" t="n"/>
      <c r="B692" t="inlineStr">
        <is>
          <t>Price_BOM_L_Baseplates_686</t>
        </is>
      </c>
      <c r="C692" t="inlineStr">
        <is>
          <t>AnyLF</t>
        </is>
      </c>
      <c r="D692" s="80" t="inlineStr">
        <is>
          <t>Any</t>
        </is>
      </c>
      <c r="E692" s="2" t="n"/>
      <c r="F692" s="2" t="n"/>
      <c r="G692" t="inlineStr">
        <is>
          <t>Any</t>
        </is>
      </c>
      <c r="H692" t="inlineStr">
        <is>
          <t>Any</t>
        </is>
      </c>
      <c r="I692" t="n">
        <v>0</v>
      </c>
      <c r="J692" t="inlineStr">
        <is>
          <t>Any</t>
        </is>
      </c>
      <c r="K692" s="80" t="inlineStr">
        <is>
          <t>RTF</t>
        </is>
      </c>
      <c r="M692" t="inlineStr">
        <is>
          <t>A101620</t>
        </is>
      </c>
      <c r="N692" t="inlineStr">
        <is>
          <t>RTF</t>
        </is>
      </c>
      <c r="O692" t="n">
        <v>982</v>
      </c>
      <c r="P692" t="inlineStr">
        <is>
          <t>LT029</t>
        </is>
      </c>
      <c r="Q692" t="n">
        <v>999</v>
      </c>
      <c r="S692" s="4" t="n"/>
    </row>
    <row r="693">
      <c r="A693" s="22" t="n"/>
      <c r="B693" t="inlineStr">
        <is>
          <t>Price_BOM_L_Baseplates_687</t>
        </is>
      </c>
      <c r="C693" t="inlineStr">
        <is>
          <t>AnyLF</t>
        </is>
      </c>
      <c r="D693" s="80" t="inlineStr">
        <is>
          <t>Any</t>
        </is>
      </c>
      <c r="E693" s="2" t="n"/>
      <c r="F693" s="2" t="n"/>
      <c r="G693" t="inlineStr">
        <is>
          <t>Any</t>
        </is>
      </c>
      <c r="H693" s="4" t="inlineStr">
        <is>
          <t>Special/Other</t>
        </is>
      </c>
      <c r="I693" t="n">
        <v>0</v>
      </c>
      <c r="J693" t="inlineStr">
        <is>
          <t>Any</t>
        </is>
      </c>
      <c r="K693" s="80" t="inlineStr">
        <is>
          <t>RTF</t>
        </is>
      </c>
      <c r="M693" t="inlineStr">
        <is>
          <t>A101621</t>
        </is>
      </c>
      <c r="N693" t="inlineStr">
        <is>
          <t>RTF</t>
        </is>
      </c>
      <c r="O693" t="n">
        <v>982</v>
      </c>
      <c r="P693" t="inlineStr">
        <is>
          <t>LT029</t>
        </is>
      </c>
      <c r="Q693" t="n">
        <v>999</v>
      </c>
      <c r="S693" s="4" t="n"/>
    </row>
    <row r="694">
      <c r="A694" s="22" t="n"/>
      <c r="B694" t="inlineStr">
        <is>
          <t>Price_BOM_L_Baseplates_688</t>
        </is>
      </c>
      <c r="C694" t="inlineStr">
        <is>
          <t>AnyLF</t>
        </is>
      </c>
      <c r="D694" s="80" t="inlineStr">
        <is>
          <t>Any</t>
        </is>
      </c>
      <c r="E694" s="2" t="n"/>
      <c r="F694" s="2" t="n"/>
      <c r="G694" t="inlineStr">
        <is>
          <t>Any</t>
        </is>
      </c>
      <c r="H694" t="inlineStr">
        <is>
          <t>Any</t>
        </is>
      </c>
      <c r="I694" t="n">
        <v>0</v>
      </c>
      <c r="J694" s="4" t="inlineStr">
        <is>
          <t>Special/Other</t>
        </is>
      </c>
      <c r="K694" s="80" t="inlineStr">
        <is>
          <t>RTF</t>
        </is>
      </c>
      <c r="M694" t="inlineStr">
        <is>
          <t>A101622</t>
        </is>
      </c>
      <c r="N694" t="inlineStr">
        <is>
          <t>RTF</t>
        </is>
      </c>
      <c r="O694" t="n">
        <v>982</v>
      </c>
      <c r="P694" t="inlineStr">
        <is>
          <t>LT029</t>
        </is>
      </c>
      <c r="Q694" t="n">
        <v>999</v>
      </c>
      <c r="S694" s="4" t="n"/>
    </row>
    <row r="695">
      <c r="A695" s="22" t="n"/>
      <c r="B695" t="inlineStr">
        <is>
          <t>Price_BOM_L_Baseplates_689</t>
        </is>
      </c>
      <c r="C695" t="inlineStr">
        <is>
          <t>AnyLF</t>
        </is>
      </c>
      <c r="D695" s="80" t="inlineStr">
        <is>
          <t>Any</t>
        </is>
      </c>
      <c r="E695" s="2" t="n"/>
      <c r="F695" s="2" t="n"/>
      <c r="G695" t="inlineStr">
        <is>
          <t>Any</t>
        </is>
      </c>
      <c r="H695" t="inlineStr">
        <is>
          <t>Any</t>
        </is>
      </c>
      <c r="I695" t="n">
        <v>0</v>
      </c>
      <c r="J695" t="inlineStr">
        <is>
          <t>Any</t>
        </is>
      </c>
      <c r="K695" s="80" t="inlineStr">
        <is>
          <t>RTF</t>
        </is>
      </c>
      <c r="M695" t="inlineStr">
        <is>
          <t>A101623</t>
        </is>
      </c>
      <c r="N695" t="inlineStr">
        <is>
          <t>RTF</t>
        </is>
      </c>
      <c r="O695" t="n">
        <v>982</v>
      </c>
      <c r="P695" t="inlineStr">
        <is>
          <t>LT029</t>
        </is>
      </c>
      <c r="Q695" t="n">
        <v>999</v>
      </c>
      <c r="S695" s="4" t="n"/>
    </row>
    <row r="696" hidden="1">
      <c r="A696" s="22" t="n"/>
      <c r="B696" t="inlineStr">
        <is>
          <t>Price_BOM_L_Baseplates_690</t>
        </is>
      </c>
      <c r="C696" t="inlineStr">
        <is>
          <t>:10707-LF:12709-LF:15705-LF:15951-LF:15955-LF:15959-LF:20709-LF:20953-LF:25707-LF:25957-LF:30707-LF:30957-LF:40707-LF:40957-LF:</t>
        </is>
      </c>
      <c r="D696" s="4" t="inlineStr">
        <is>
          <t>:3N:3M:</t>
        </is>
      </c>
      <c r="E696" s="2" t="inlineStr">
        <is>
          <t>BaseplateSteel</t>
        </is>
      </c>
      <c r="F696" s="2" t="inlineStr">
        <is>
          <t>Steel</t>
        </is>
      </c>
      <c r="G696" t="inlineStr">
        <is>
          <t>:56:</t>
        </is>
      </c>
      <c r="H696" t="inlineStr">
        <is>
          <t>:No Drip Pan:Standard Drip Pan:</t>
        </is>
      </c>
      <c r="I696" t="n">
        <v>0</v>
      </c>
      <c r="J696" s="80" t="inlineStr">
        <is>
          <t>Woods_Sureflex</t>
        </is>
      </c>
      <c r="K696" s="106" t="n">
        <v>96778042</v>
      </c>
      <c r="L696" t="inlineStr">
        <is>
          <t>STL BASE,LF2.0,3P,56-140</t>
        </is>
      </c>
      <c r="M696" t="inlineStr">
        <is>
          <t>A100726</t>
        </is>
      </c>
      <c r="N696" t="n">
        <v>60</v>
      </c>
      <c r="O696" t="n">
        <v>1</v>
      </c>
      <c r="P696" t="inlineStr">
        <is>
          <t>LT027</t>
        </is>
      </c>
      <c r="Q696" t="n">
        <v>0</v>
      </c>
      <c r="S696" s="111" t="n"/>
      <c r="T696" s="111" t="n"/>
    </row>
    <row r="697">
      <c r="A697" s="22" t="n"/>
      <c r="B697" t="inlineStr">
        <is>
          <t>Price_BOM_L_Baseplates_691</t>
        </is>
      </c>
      <c r="C697" t="inlineStr">
        <is>
          <t>:60123-LC:</t>
        </is>
      </c>
      <c r="E697" s="2" t="inlineStr">
        <is>
          <t>BaseplateCI</t>
        </is>
      </c>
      <c r="F697" s="2" t="inlineStr">
        <is>
          <t>CI</t>
        </is>
      </c>
      <c r="G697" s="79" t="inlineStr">
        <is>
          <t>:364TCZ:365TCZ:</t>
        </is>
      </c>
      <c r="H697" s="4" t="inlineStr">
        <is>
          <t>Drip Rim</t>
        </is>
      </c>
      <c r="I697" t="n">
        <v>0</v>
      </c>
      <c r="K697" s="2" t="inlineStr">
        <is>
          <t>RTF</t>
        </is>
      </c>
      <c r="M697" t="inlineStr">
        <is>
          <t>A100631</t>
        </is>
      </c>
      <c r="N697" t="n">
        <v>200</v>
      </c>
      <c r="O697" t="n">
        <v>977</v>
      </c>
      <c r="P697" t="inlineStr">
        <is>
          <t>LT096</t>
        </is>
      </c>
      <c r="Q697" t="n">
        <v>98</v>
      </c>
      <c r="S697" s="110" t="n">
        <v>99104480</v>
      </c>
      <c r="T697" s="110" t="n">
        <v>96778043</v>
      </c>
    </row>
    <row r="698">
      <c r="A698" s="22" t="n"/>
      <c r="B698" t="inlineStr">
        <is>
          <t>Price_BOM_L_Baseplates_692</t>
        </is>
      </c>
      <c r="C698" t="inlineStr">
        <is>
          <t xml:space="preserve">:30121-LC:30127-LC: </t>
        </is>
      </c>
      <c r="E698" s="2" t="inlineStr">
        <is>
          <t>BaseplateCI</t>
        </is>
      </c>
      <c r="F698" s="2" t="inlineStr">
        <is>
          <t>CI</t>
        </is>
      </c>
      <c r="G698" s="79" t="inlineStr">
        <is>
          <t>:324JM:326JM:</t>
        </is>
      </c>
      <c r="H698" s="4" t="inlineStr">
        <is>
          <t>Drip Rim</t>
        </is>
      </c>
      <c r="I698" t="n">
        <v>0</v>
      </c>
      <c r="K698" s="2" t="inlineStr">
        <is>
          <t>91866591</t>
        </is>
      </c>
      <c r="L698" t="inlineStr">
        <is>
          <t>BASE B/M,CI,CCP,324/326,1.00"</t>
        </is>
      </c>
      <c r="M698" t="inlineStr">
        <is>
          <t>A101509</t>
        </is>
      </c>
      <c r="N698" t="n">
        <v>200</v>
      </c>
      <c r="P698" t="inlineStr">
        <is>
          <t>LT096</t>
        </is>
      </c>
      <c r="S698" s="109" t="n">
        <v>99104482</v>
      </c>
      <c r="T698" s="109" t="n">
        <v>96778049</v>
      </c>
    </row>
    <row r="699" hidden="1">
      <c r="A699" s="22" t="n"/>
      <c r="B699" t="inlineStr">
        <is>
          <t>Price_BOM_L_Baseplates_693</t>
        </is>
      </c>
      <c r="C699" t="inlineStr">
        <is>
          <t>:10707-LF:12709-LF:15705-LF:15951-LF:15955-LF:15959-LF:20709-LF:20953-LF:25707-LF:25957-LF:30707-LF:30957-LF:40707-LF:40957-LF:</t>
        </is>
      </c>
      <c r="D699" s="4" t="inlineStr">
        <is>
          <t>:3N:3M:</t>
        </is>
      </c>
      <c r="E699" s="2" t="inlineStr">
        <is>
          <t>BaseplateSteel</t>
        </is>
      </c>
      <c r="F699" s="2" t="inlineStr">
        <is>
          <t>Steel</t>
        </is>
      </c>
      <c r="G699" t="inlineStr">
        <is>
          <t>:56:</t>
        </is>
      </c>
      <c r="H699" t="inlineStr">
        <is>
          <t>:No Drip Pan:Standard Drip Pan:</t>
        </is>
      </c>
      <c r="I699" t="n">
        <v>0</v>
      </c>
      <c r="J699" s="80" t="inlineStr">
        <is>
          <t>Falk_T10_Grid</t>
        </is>
      </c>
      <c r="K699" s="106" t="n">
        <v>96778042</v>
      </c>
      <c r="L699" t="inlineStr">
        <is>
          <t>STL BASE,LF2.0,3P,56-140</t>
        </is>
      </c>
      <c r="M699" t="inlineStr">
        <is>
          <t>A100726</t>
        </is>
      </c>
      <c r="N699" t="n">
        <v>60</v>
      </c>
      <c r="O699" t="n">
        <v>1</v>
      </c>
      <c r="P699" t="inlineStr">
        <is>
          <t>LT027</t>
        </is>
      </c>
      <c r="Q699" t="n">
        <v>0</v>
      </c>
      <c r="S699" s="111" t="n"/>
      <c r="T699" s="111" t="n"/>
    </row>
    <row r="700" hidden="1">
      <c r="A700" s="22" t="n"/>
      <c r="B700" t="inlineStr">
        <is>
          <t>Price_BOM_L_Baseplates_694</t>
        </is>
      </c>
      <c r="C700" t="inlineStr">
        <is>
          <t>:10707-LF:12709-LF:15705-LF:15951-LF:15955-LF:15959-LF:20709-LF:20953-LF:25707-LF:25957-LF:30707-LF:30957-LF:40707-LF:40957-LF:</t>
        </is>
      </c>
      <c r="D700" s="4" t="inlineStr">
        <is>
          <t>:3N:3M:</t>
        </is>
      </c>
      <c r="E700" s="2" t="inlineStr">
        <is>
          <t>BaseplateSteel</t>
        </is>
      </c>
      <c r="F700" s="2" t="inlineStr">
        <is>
          <t>Steel</t>
        </is>
      </c>
      <c r="G700" t="inlineStr">
        <is>
          <t>:56:</t>
        </is>
      </c>
      <c r="H700" t="inlineStr">
        <is>
          <t>:No Drip Pan:Standard Drip Pan:</t>
        </is>
      </c>
      <c r="J700" s="80" t="inlineStr">
        <is>
          <t>Woods_Spacer</t>
        </is>
      </c>
      <c r="K700" s="106" t="n">
        <v>96778042</v>
      </c>
      <c r="L700" t="inlineStr">
        <is>
          <t>STL BASE,LF,3L,56-140,SPCR</t>
        </is>
      </c>
      <c r="M700" t="inlineStr">
        <is>
          <t>A100727</t>
        </is>
      </c>
      <c r="N700" t="n">
        <v>60</v>
      </c>
      <c r="O700" t="n">
        <v>2</v>
      </c>
      <c r="P700" t="inlineStr">
        <is>
          <t>LT027</t>
        </is>
      </c>
      <c r="Q700" t="n">
        <v>0</v>
      </c>
      <c r="S700" s="111" t="n"/>
      <c r="T700" s="111" t="n"/>
    </row>
    <row r="701" hidden="1">
      <c r="A701" s="22" t="n"/>
      <c r="B701" t="inlineStr">
        <is>
          <t>Price_BOM_L_Baseplates_695</t>
        </is>
      </c>
      <c r="C701" t="inlineStr">
        <is>
          <t>:10707-LF:12709-LF:15705-LF:15951-LF:15955-LF:15959-LF:20709-LF:20953-LF:25707-LF:25957-LF:30707-LF:30957-LF:40707-LF:40957-LF:</t>
        </is>
      </c>
      <c r="D701" s="4" t="inlineStr">
        <is>
          <t>:3N:3M:</t>
        </is>
      </c>
      <c r="E701" s="2" t="inlineStr">
        <is>
          <t>BaseplateSteel</t>
        </is>
      </c>
      <c r="F701" s="2" t="inlineStr">
        <is>
          <t>Steel</t>
        </is>
      </c>
      <c r="G701" t="inlineStr">
        <is>
          <t>:56:</t>
        </is>
      </c>
      <c r="H701" t="inlineStr">
        <is>
          <t>:No Drip Pan:Standard Drip Pan:</t>
        </is>
      </c>
      <c r="J701" s="80" t="inlineStr">
        <is>
          <t>Falk_Spacer</t>
        </is>
      </c>
      <c r="K701" s="106" t="n">
        <v>96778042</v>
      </c>
      <c r="L701" t="inlineStr">
        <is>
          <t>STL BASE,LF,3L,56-140,SPCR</t>
        </is>
      </c>
      <c r="M701" t="inlineStr">
        <is>
          <t>A100727</t>
        </is>
      </c>
      <c r="N701" t="n">
        <v>60</v>
      </c>
      <c r="O701" t="n">
        <v>3</v>
      </c>
      <c r="P701" t="inlineStr">
        <is>
          <t>LT027</t>
        </is>
      </c>
      <c r="Q701" t="n">
        <v>0</v>
      </c>
      <c r="S701" s="111" t="n"/>
      <c r="T701" s="111" t="n"/>
    </row>
    <row r="702" hidden="1">
      <c r="A702" s="22" t="n"/>
      <c r="B702" t="inlineStr">
        <is>
          <t>Price_BOM_L_Baseplates_696</t>
        </is>
      </c>
      <c r="C702" t="inlineStr">
        <is>
          <t>:10707-LF:12709-LF:15705-LF:15951-LF:15955-LF:15959-LF:20709-LF:20953-LF:25707-LF:25957-LF:30707-LF:30957-LF:40707-LF:40957-LF:</t>
        </is>
      </c>
      <c r="D702" s="4" t="inlineStr">
        <is>
          <t>:3N:3M:</t>
        </is>
      </c>
      <c r="E702" s="2" t="inlineStr">
        <is>
          <t>BaseplateSteel</t>
        </is>
      </c>
      <c r="F702" s="2" t="inlineStr">
        <is>
          <t>Steel</t>
        </is>
      </c>
      <c r="G702" t="inlineStr">
        <is>
          <t>:143T:145T:</t>
        </is>
      </c>
      <c r="H702" t="inlineStr">
        <is>
          <t>:No Drip Pan:Standard Drip Pan:</t>
        </is>
      </c>
      <c r="I702" t="n">
        <v>0</v>
      </c>
      <c r="J702" s="80" t="inlineStr">
        <is>
          <t>Woods_Sureflex</t>
        </is>
      </c>
      <c r="K702" s="106" t="n">
        <v>96778042</v>
      </c>
      <c r="L702" t="inlineStr">
        <is>
          <t>STL BASE,LF2.0,3P,56-140</t>
        </is>
      </c>
      <c r="M702" t="inlineStr">
        <is>
          <t>A100726</t>
        </is>
      </c>
      <c r="N702" t="n">
        <v>60</v>
      </c>
      <c r="O702" t="n">
        <v>4</v>
      </c>
      <c r="P702" t="inlineStr">
        <is>
          <t>LT027</t>
        </is>
      </c>
      <c r="Q702" t="n">
        <v>0</v>
      </c>
      <c r="S702" s="111" t="n"/>
      <c r="T702" s="111" t="n"/>
    </row>
    <row r="703" hidden="1">
      <c r="A703" s="22" t="n"/>
      <c r="B703" t="inlineStr">
        <is>
          <t>Price_BOM_L_Baseplates_697</t>
        </is>
      </c>
      <c r="C703" t="inlineStr">
        <is>
          <t>:10707-LF:12709-LF:15705-LF:15951-LF:15955-LF:15959-LF:20709-LF:20953-LF:25707-LF:25957-LF:30707-LF:30957-LF:40707-LF:40957-LF:</t>
        </is>
      </c>
      <c r="D703" s="4" t="inlineStr">
        <is>
          <t>:3N:3M:</t>
        </is>
      </c>
      <c r="E703" s="2" t="inlineStr">
        <is>
          <t>BaseplateSteel</t>
        </is>
      </c>
      <c r="F703" s="2" t="inlineStr">
        <is>
          <t>Steel</t>
        </is>
      </c>
      <c r="G703" t="inlineStr">
        <is>
          <t>:143T:145T:</t>
        </is>
      </c>
      <c r="H703" t="inlineStr">
        <is>
          <t>:No Drip Pan:Standard Drip Pan:</t>
        </is>
      </c>
      <c r="I703" t="n">
        <v>0</v>
      </c>
      <c r="J703" s="80" t="inlineStr">
        <is>
          <t>Falk_T10_Grid</t>
        </is>
      </c>
      <c r="K703" s="106" t="n">
        <v>96778042</v>
      </c>
      <c r="L703" t="inlineStr">
        <is>
          <t>STL BASE,LF2.0,3P,56-140</t>
        </is>
      </c>
      <c r="M703" t="inlineStr">
        <is>
          <t>A100726</t>
        </is>
      </c>
      <c r="N703" t="n">
        <v>60</v>
      </c>
      <c r="O703" t="n">
        <v>5</v>
      </c>
      <c r="P703" t="inlineStr">
        <is>
          <t>LT027</t>
        </is>
      </c>
      <c r="Q703" t="n">
        <v>0</v>
      </c>
      <c r="S703" s="111" t="n"/>
      <c r="T703" s="111" t="n"/>
    </row>
    <row r="704" hidden="1">
      <c r="A704" s="22" t="n"/>
      <c r="B704" t="inlineStr">
        <is>
          <t>Price_BOM_L_Baseplates_698</t>
        </is>
      </c>
      <c r="C704" t="inlineStr">
        <is>
          <t>:10707-LF:12709-LF:15705-LF:15951-LF:15955-LF:15959-LF:20709-LF:20953-LF:25707-LF:25957-LF:30707-LF:30957-LF:40707-LF:40957-LF:</t>
        </is>
      </c>
      <c r="D704" s="4" t="inlineStr">
        <is>
          <t>:3N:3M:</t>
        </is>
      </c>
      <c r="E704" s="2" t="inlineStr">
        <is>
          <t>BaseplateSteel</t>
        </is>
      </c>
      <c r="F704" s="2" t="inlineStr">
        <is>
          <t>Steel</t>
        </is>
      </c>
      <c r="G704" t="inlineStr">
        <is>
          <t>:143T:145T:</t>
        </is>
      </c>
      <c r="H704" t="inlineStr">
        <is>
          <t>:No Drip Pan:Standard Drip Pan:</t>
        </is>
      </c>
      <c r="J704" s="80" t="inlineStr">
        <is>
          <t>Woods_Spacer</t>
        </is>
      </c>
      <c r="K704" s="106" t="n">
        <v>96778042</v>
      </c>
      <c r="L704" t="inlineStr">
        <is>
          <t>STL BASE,LF,3L,56-140,SPCR</t>
        </is>
      </c>
      <c r="M704" t="inlineStr">
        <is>
          <t>A100727</t>
        </is>
      </c>
      <c r="N704" t="n">
        <v>60</v>
      </c>
      <c r="O704" t="n">
        <v>7</v>
      </c>
      <c r="P704" t="inlineStr">
        <is>
          <t>LT027</t>
        </is>
      </c>
      <c r="Q704" t="n">
        <v>0</v>
      </c>
      <c r="S704" s="111" t="n"/>
      <c r="T704" s="111" t="n"/>
    </row>
    <row r="705" hidden="1">
      <c r="A705" s="22" t="n"/>
      <c r="B705" t="inlineStr">
        <is>
          <t>Price_BOM_L_Baseplates_699</t>
        </is>
      </c>
      <c r="C705" t="inlineStr">
        <is>
          <t>:10707-LF:12709-LF:15705-LF:15951-LF:15955-LF:15959-LF:20709-LF:20953-LF:25707-LF:25957-LF:30707-LF:30957-LF:40707-LF:40957-LF:</t>
        </is>
      </c>
      <c r="D705" s="4" t="inlineStr">
        <is>
          <t>:3N:3M:</t>
        </is>
      </c>
      <c r="E705" s="2" t="inlineStr">
        <is>
          <t>BaseplateSteel</t>
        </is>
      </c>
      <c r="F705" s="2" t="inlineStr">
        <is>
          <t>Steel</t>
        </is>
      </c>
      <c r="G705" t="inlineStr">
        <is>
          <t>:143T:145T:</t>
        </is>
      </c>
      <c r="H705" t="inlineStr">
        <is>
          <t>:No Drip Pan:Standard Drip Pan:</t>
        </is>
      </c>
      <c r="J705" s="80" t="inlineStr">
        <is>
          <t>Falk_Spacer</t>
        </is>
      </c>
      <c r="K705" s="106" t="n">
        <v>96778042</v>
      </c>
      <c r="L705" t="inlineStr">
        <is>
          <t>STL BASE,LF,3L,56-140,SPCR</t>
        </is>
      </c>
      <c r="M705" t="inlineStr">
        <is>
          <t>A100727</t>
        </is>
      </c>
      <c r="N705" t="n">
        <v>60</v>
      </c>
      <c r="O705" t="n">
        <v>8</v>
      </c>
      <c r="P705" t="inlineStr">
        <is>
          <t>LT027</t>
        </is>
      </c>
      <c r="Q705" t="n">
        <v>0</v>
      </c>
      <c r="S705" s="111" t="n"/>
      <c r="T705" s="111" t="n"/>
    </row>
    <row r="706" hidden="1">
      <c r="A706" s="22" t="n"/>
      <c r="B706" t="inlineStr">
        <is>
          <t>Price_BOM_L_Baseplates_700</t>
        </is>
      </c>
      <c r="C706" t="inlineStr">
        <is>
          <t>:10707-LF:12709-LF:15705-LF:15951-LF:15955-LF:15959-LF:20709-LF:20953-LF:25707-LF:25957-LF:30707-LF:30957-LF:40707-LF:40957-LF:</t>
        </is>
      </c>
      <c r="D706" s="4" t="inlineStr">
        <is>
          <t>:3N:3M:</t>
        </is>
      </c>
      <c r="E706" s="2" t="inlineStr">
        <is>
          <t>BaseplateSteel</t>
        </is>
      </c>
      <c r="F706" s="2" t="inlineStr">
        <is>
          <t>Steel</t>
        </is>
      </c>
      <c r="G706" t="inlineStr">
        <is>
          <t>:182T:184T:</t>
        </is>
      </c>
      <c r="H706" t="inlineStr">
        <is>
          <t>:No Drip Pan:Standard Drip Pan:</t>
        </is>
      </c>
      <c r="I706" t="n">
        <v>0</v>
      </c>
      <c r="J706" s="80" t="inlineStr">
        <is>
          <t>Woods_Sureflex</t>
        </is>
      </c>
      <c r="K706" s="106" t="n">
        <v>96778043</v>
      </c>
      <c r="L706" s="90" t="inlineStr">
        <is>
          <t>STL BASE,LF2.0,3P,180-210</t>
        </is>
      </c>
      <c r="M706" t="inlineStr">
        <is>
          <t>A100726</t>
        </is>
      </c>
      <c r="N706" t="n">
        <v>60</v>
      </c>
      <c r="O706" t="n">
        <v>10</v>
      </c>
      <c r="P706" t="inlineStr">
        <is>
          <t>LT027</t>
        </is>
      </c>
      <c r="Q706" t="n">
        <v>0</v>
      </c>
      <c r="S706" s="111" t="n"/>
      <c r="T706" s="111" t="n"/>
    </row>
    <row r="707" hidden="1">
      <c r="A707" s="22" t="n"/>
      <c r="B707" t="inlineStr">
        <is>
          <t>Price_BOM_L_Baseplates_701</t>
        </is>
      </c>
      <c r="C707" t="inlineStr">
        <is>
          <t>:10707-LF:12709-LF:15705-LF:15951-LF:15955-LF:15959-LF:20709-LF:20953-LF:25707-LF:25957-LF:30707-LF:30957-LF:40707-LF:40957-LF:</t>
        </is>
      </c>
      <c r="D707" s="4" t="inlineStr">
        <is>
          <t>:3N:3M:</t>
        </is>
      </c>
      <c r="E707" s="2" t="inlineStr">
        <is>
          <t>BaseplateSteel</t>
        </is>
      </c>
      <c r="F707" s="2" t="inlineStr">
        <is>
          <t>Steel</t>
        </is>
      </c>
      <c r="G707" t="inlineStr">
        <is>
          <t>:182T:184T:</t>
        </is>
      </c>
      <c r="H707" t="inlineStr">
        <is>
          <t>:No Drip Pan:Standard Drip Pan:</t>
        </is>
      </c>
      <c r="I707" t="n">
        <v>0</v>
      </c>
      <c r="J707" s="80" t="inlineStr">
        <is>
          <t>Falk_T10_Grid</t>
        </is>
      </c>
      <c r="K707" s="106" t="n">
        <v>96778043</v>
      </c>
      <c r="L707" s="90" t="inlineStr">
        <is>
          <t>STL BASE,LF2.0,3P,180-210</t>
        </is>
      </c>
      <c r="M707" t="inlineStr">
        <is>
          <t>A100726</t>
        </is>
      </c>
      <c r="N707" t="n">
        <v>60</v>
      </c>
      <c r="O707" t="n">
        <v>11</v>
      </c>
      <c r="P707" t="inlineStr">
        <is>
          <t>LT027</t>
        </is>
      </c>
      <c r="Q707" t="n">
        <v>0</v>
      </c>
      <c r="S707" s="111" t="n"/>
      <c r="T707" s="111" t="n"/>
    </row>
    <row r="708" hidden="1">
      <c r="A708" s="22" t="n"/>
      <c r="B708" t="inlineStr">
        <is>
          <t>Price_BOM_L_Baseplates_702</t>
        </is>
      </c>
      <c r="C708" t="inlineStr">
        <is>
          <t>:10707-LF:12709-LF:15705-LF:15951-LF:15955-LF:15959-LF:20709-LF:20953-LF:25707-LF:25957-LF:30707-LF:30957-LF:40707-LF:40957-LF:</t>
        </is>
      </c>
      <c r="D708" s="4" t="inlineStr">
        <is>
          <t>:3N:3M:</t>
        </is>
      </c>
      <c r="E708" s="2" t="inlineStr">
        <is>
          <t>BaseplateSteel</t>
        </is>
      </c>
      <c r="F708" s="2" t="inlineStr">
        <is>
          <t>Steel</t>
        </is>
      </c>
      <c r="G708" t="inlineStr">
        <is>
          <t>:182T:184T:</t>
        </is>
      </c>
      <c r="H708" t="inlineStr">
        <is>
          <t>:No Drip Pan:Standard Drip Pan:</t>
        </is>
      </c>
      <c r="J708" s="80" t="inlineStr">
        <is>
          <t>Woods_Spacer</t>
        </is>
      </c>
      <c r="K708" s="106" t="n">
        <v>96778043</v>
      </c>
      <c r="L708" t="inlineStr">
        <is>
          <t>STL BASE,LF,3L,180-210,SPCR</t>
        </is>
      </c>
      <c r="M708" t="inlineStr">
        <is>
          <t>A100727</t>
        </is>
      </c>
      <c r="N708" t="n">
        <v>60</v>
      </c>
      <c r="O708" t="n">
        <v>13</v>
      </c>
      <c r="P708" t="inlineStr">
        <is>
          <t>LT027</t>
        </is>
      </c>
      <c r="Q708" t="n">
        <v>0</v>
      </c>
      <c r="S708" s="111" t="n"/>
      <c r="T708" s="111" t="n"/>
    </row>
    <row r="709" hidden="1">
      <c r="A709" s="22" t="n"/>
      <c r="B709" t="inlineStr">
        <is>
          <t>Price_BOM_L_Baseplates_703</t>
        </is>
      </c>
      <c r="C709" t="inlineStr">
        <is>
          <t>:10707-LF:12709-LF:15705-LF:15951-LF:15955-LF:15959-LF:20709-LF:20953-LF:25707-LF:25957-LF:30707-LF:30957-LF:40707-LF:40957-LF:</t>
        </is>
      </c>
      <c r="D709" s="4" t="inlineStr">
        <is>
          <t>:3N:3M:</t>
        </is>
      </c>
      <c r="E709" s="2" t="inlineStr">
        <is>
          <t>BaseplateSteel</t>
        </is>
      </c>
      <c r="F709" s="2" t="inlineStr">
        <is>
          <t>Steel</t>
        </is>
      </c>
      <c r="G709" t="inlineStr">
        <is>
          <t>:182T:184T:</t>
        </is>
      </c>
      <c r="H709" t="inlineStr">
        <is>
          <t>:No Drip Pan:Standard Drip Pan:</t>
        </is>
      </c>
      <c r="J709" s="80" t="inlineStr">
        <is>
          <t>Falk_Spacer</t>
        </is>
      </c>
      <c r="K709" s="106" t="n">
        <v>96778043</v>
      </c>
      <c r="L709" t="inlineStr">
        <is>
          <t>STL BASE,LF,3L,180-210,SPCR</t>
        </is>
      </c>
      <c r="M709" t="inlineStr">
        <is>
          <t>A100727</t>
        </is>
      </c>
      <c r="N709" t="n">
        <v>60</v>
      </c>
      <c r="O709" t="n">
        <v>14</v>
      </c>
      <c r="P709" t="inlineStr">
        <is>
          <t>LT027</t>
        </is>
      </c>
      <c r="Q709" t="n">
        <v>0</v>
      </c>
      <c r="S709" s="111" t="n"/>
      <c r="T709" s="111" t="n"/>
    </row>
    <row r="710" hidden="1">
      <c r="A710" s="22" t="n"/>
      <c r="B710" t="inlineStr">
        <is>
          <t>Price_BOM_L_Baseplates_704</t>
        </is>
      </c>
      <c r="C710" t="inlineStr">
        <is>
          <t>:10707-LF:12709-LF:15705-LF:15951-LF:15955-LF:15959-LF:20709-LF:20953-LF:25707-LF:25957-LF:30707-LF:30957-LF:40707-LF:40957-LF:</t>
        </is>
      </c>
      <c r="D710" s="4" t="inlineStr">
        <is>
          <t>:3N:3M:</t>
        </is>
      </c>
      <c r="E710" s="2" t="inlineStr">
        <is>
          <t>BaseplateSteel</t>
        </is>
      </c>
      <c r="F710" s="2" t="inlineStr">
        <is>
          <t>Steel</t>
        </is>
      </c>
      <c r="G710" t="inlineStr">
        <is>
          <t>:213T:215T:</t>
        </is>
      </c>
      <c r="H710" t="inlineStr">
        <is>
          <t>:No Drip Pan:Standard Drip Pan:</t>
        </is>
      </c>
      <c r="I710" t="n">
        <v>0</v>
      </c>
      <c r="J710" s="80" t="inlineStr">
        <is>
          <t>Woods_Sureflex</t>
        </is>
      </c>
      <c r="K710" s="106" t="n">
        <v>96778043</v>
      </c>
      <c r="L710" s="90" t="inlineStr">
        <is>
          <t>STL BASE,LF2.0,3P,180-210</t>
        </is>
      </c>
      <c r="M710" t="inlineStr">
        <is>
          <t>A100726</t>
        </is>
      </c>
      <c r="N710" t="n">
        <v>75</v>
      </c>
      <c r="O710" t="n">
        <v>16</v>
      </c>
      <c r="P710" t="inlineStr">
        <is>
          <t>LT027</t>
        </is>
      </c>
      <c r="Q710" t="n">
        <v>0</v>
      </c>
      <c r="S710" s="111" t="n"/>
      <c r="T710" s="111" t="n"/>
    </row>
    <row r="711" hidden="1">
      <c r="A711" s="22" t="n"/>
      <c r="B711" t="inlineStr">
        <is>
          <t>Price_BOM_L_Baseplates_705</t>
        </is>
      </c>
      <c r="C711" t="inlineStr">
        <is>
          <t>:10707-LF:12709-LF:15705-LF:15951-LF:15955-LF:15959-LF:20709-LF:20953-LF:25707-LF:25957-LF:30707-LF:30957-LF:40707-LF:40957-LF:</t>
        </is>
      </c>
      <c r="D711" s="4" t="inlineStr">
        <is>
          <t>:3N:3M:</t>
        </is>
      </c>
      <c r="E711" s="2" t="inlineStr">
        <is>
          <t>BaseplateSteel</t>
        </is>
      </c>
      <c r="F711" s="2" t="inlineStr">
        <is>
          <t>Steel</t>
        </is>
      </c>
      <c r="G711" t="inlineStr">
        <is>
          <t>:213T:215T:</t>
        </is>
      </c>
      <c r="H711" t="inlineStr">
        <is>
          <t>:No Drip Pan:Standard Drip Pan:</t>
        </is>
      </c>
      <c r="I711" t="n">
        <v>0</v>
      </c>
      <c r="J711" s="80" t="inlineStr">
        <is>
          <t>Falk_T10_Grid</t>
        </is>
      </c>
      <c r="K711" s="106" t="n">
        <v>96778043</v>
      </c>
      <c r="L711" s="90" t="inlineStr">
        <is>
          <t>STL BASE,LF2.0,3P,180-210</t>
        </is>
      </c>
      <c r="M711" t="inlineStr">
        <is>
          <t>A100726</t>
        </is>
      </c>
      <c r="N711" t="n">
        <v>75</v>
      </c>
      <c r="O711" t="n">
        <v>17</v>
      </c>
      <c r="P711" t="inlineStr">
        <is>
          <t>LT027</t>
        </is>
      </c>
      <c r="Q711" t="n">
        <v>0</v>
      </c>
      <c r="S711" s="111" t="n"/>
      <c r="T711" s="111" t="n"/>
    </row>
    <row r="712" hidden="1">
      <c r="A712" s="22" t="n"/>
      <c r="B712" t="inlineStr">
        <is>
          <t>Price_BOM_L_Baseplates_706</t>
        </is>
      </c>
      <c r="C712" t="inlineStr">
        <is>
          <t>:10707-LF:12709-LF:15705-LF:15951-LF:15955-LF:15959-LF:20709-LF:20953-LF:25707-LF:25957-LF:30707-LF:30957-LF:40707-LF:40957-LF:</t>
        </is>
      </c>
      <c r="D712" s="4" t="inlineStr">
        <is>
          <t>:3N:3M:</t>
        </is>
      </c>
      <c r="E712" s="2" t="inlineStr">
        <is>
          <t>BaseplateSteel</t>
        </is>
      </c>
      <c r="F712" s="2" t="inlineStr">
        <is>
          <t>Steel</t>
        </is>
      </c>
      <c r="G712" t="inlineStr">
        <is>
          <t>:213T:215T:</t>
        </is>
      </c>
      <c r="H712" t="inlineStr">
        <is>
          <t>:No Drip Pan:Standard Drip Pan:</t>
        </is>
      </c>
      <c r="J712" s="80" t="inlineStr">
        <is>
          <t>Woods_Spacer</t>
        </is>
      </c>
      <c r="K712" s="106" t="n">
        <v>96778043</v>
      </c>
      <c r="L712" t="inlineStr">
        <is>
          <t>STL BASE,LF,3L,180-210,SPCR</t>
        </is>
      </c>
      <c r="M712" t="inlineStr">
        <is>
          <t>A100727</t>
        </is>
      </c>
      <c r="N712" t="n">
        <v>75</v>
      </c>
      <c r="O712" t="n">
        <v>19</v>
      </c>
      <c r="P712" t="inlineStr">
        <is>
          <t>LT027</t>
        </is>
      </c>
      <c r="Q712" t="n">
        <v>0</v>
      </c>
      <c r="S712" s="111" t="n"/>
      <c r="T712" s="111" t="n"/>
    </row>
    <row r="713" hidden="1">
      <c r="A713" s="22" t="n"/>
      <c r="B713" t="inlineStr">
        <is>
          <t>Price_BOM_L_Baseplates_707</t>
        </is>
      </c>
      <c r="C713" t="inlineStr">
        <is>
          <t>:10707-LF:12709-LF:15705-LF:15951-LF:15955-LF:15959-LF:20709-LF:20953-LF:25707-LF:25957-LF:30707-LF:30957-LF:40707-LF:40957-LF:</t>
        </is>
      </c>
      <c r="D713" s="4" t="inlineStr">
        <is>
          <t>:3N:3M:</t>
        </is>
      </c>
      <c r="E713" s="2" t="inlineStr">
        <is>
          <t>BaseplateSteel</t>
        </is>
      </c>
      <c r="F713" s="2" t="inlineStr">
        <is>
          <t>Steel</t>
        </is>
      </c>
      <c r="G713" t="inlineStr">
        <is>
          <t>:213T:215T:</t>
        </is>
      </c>
      <c r="H713" t="inlineStr">
        <is>
          <t>:No Drip Pan:Standard Drip Pan:</t>
        </is>
      </c>
      <c r="J713" s="80" t="inlineStr">
        <is>
          <t>Falk_Spacer</t>
        </is>
      </c>
      <c r="K713" s="106" t="n">
        <v>96778043</v>
      </c>
      <c r="L713" t="inlineStr">
        <is>
          <t>STL BASE,LF,3L,180-210,SPCR</t>
        </is>
      </c>
      <c r="M713" t="inlineStr">
        <is>
          <t>A100727</t>
        </is>
      </c>
      <c r="N713" t="n">
        <v>75</v>
      </c>
      <c r="O713" t="n">
        <v>20</v>
      </c>
      <c r="P713" t="inlineStr">
        <is>
          <t>LT027</t>
        </is>
      </c>
      <c r="Q713" t="n">
        <v>0</v>
      </c>
    </row>
    <row r="714" hidden="1">
      <c r="A714" s="22" t="n"/>
      <c r="B714" t="inlineStr">
        <is>
          <t>Price_BOM_L_Baseplates_708</t>
        </is>
      </c>
      <c r="C714" t="inlineStr">
        <is>
          <t>:10707-LF:12709-LF:15705-LF:15951-LF:15955-LF:15959-LF:20709-LF:20953-LF:25707-LF:25957-LF:30707-LF:30957-LF:40707-LF:40957-LF:</t>
        </is>
      </c>
      <c r="D714" s="4" t="inlineStr">
        <is>
          <t>:3N:3M:</t>
        </is>
      </c>
      <c r="E714" s="2" t="inlineStr">
        <is>
          <t>BaseplateSteel</t>
        </is>
      </c>
      <c r="F714" s="2" t="inlineStr">
        <is>
          <t>Steel</t>
        </is>
      </c>
      <c r="G714" t="inlineStr">
        <is>
          <t>:254T:256T:284T:286T:284TS:286TS:</t>
        </is>
      </c>
      <c r="H714" t="inlineStr">
        <is>
          <t>:No Drip Pan:Standard Drip Pan:</t>
        </is>
      </c>
      <c r="I714" t="n">
        <v>0</v>
      </c>
      <c r="J714" s="80" t="inlineStr">
        <is>
          <t>Woods_Sureflex</t>
        </is>
      </c>
      <c r="K714" s="106" t="n">
        <v>99104504</v>
      </c>
      <c r="L714" s="90" t="inlineStr">
        <is>
          <t>STL BASE,LF2.0,3P,250-280</t>
        </is>
      </c>
      <c r="M714" t="inlineStr">
        <is>
          <t>A100726</t>
        </is>
      </c>
      <c r="N714" t="n">
        <v>80</v>
      </c>
      <c r="O714" t="n">
        <v>22</v>
      </c>
      <c r="P714" t="inlineStr">
        <is>
          <t>LT027</t>
        </is>
      </c>
      <c r="Q714" t="n">
        <v>0</v>
      </c>
    </row>
    <row r="715" hidden="1">
      <c r="A715" s="22" t="n"/>
      <c r="B715" t="inlineStr">
        <is>
          <t>Price_BOM_L_Baseplates_709</t>
        </is>
      </c>
      <c r="C715" t="inlineStr">
        <is>
          <t>:10707-LF:12709-LF:15705-LF:15951-LF:15955-LF:15959-LF:20709-LF:20953-LF:25707-LF:25957-LF:30707-LF:30957-LF:40707-LF:40957-LF:</t>
        </is>
      </c>
      <c r="D715" s="4" t="inlineStr">
        <is>
          <t>:3N:3M:</t>
        </is>
      </c>
      <c r="E715" s="2" t="inlineStr">
        <is>
          <t>BaseplateSteel</t>
        </is>
      </c>
      <c r="F715" s="2" t="inlineStr">
        <is>
          <t>Steel</t>
        </is>
      </c>
      <c r="G715" t="inlineStr">
        <is>
          <t>:254T:256T:284T:286T:284TS:286TS:</t>
        </is>
      </c>
      <c r="H715" t="inlineStr">
        <is>
          <t>:No Drip Pan:Standard Drip Pan:</t>
        </is>
      </c>
      <c r="I715" t="n">
        <v>0</v>
      </c>
      <c r="J715" s="80" t="inlineStr">
        <is>
          <t>Falk_T10_Grid</t>
        </is>
      </c>
      <c r="K715" s="106" t="n">
        <v>99104504</v>
      </c>
      <c r="L715" s="90" t="inlineStr">
        <is>
          <t>STL BASE,LF2.0,3P,250-280</t>
        </is>
      </c>
      <c r="M715" t="inlineStr">
        <is>
          <t>A100726</t>
        </is>
      </c>
      <c r="N715" t="n">
        <v>80</v>
      </c>
      <c r="O715" t="n">
        <v>23</v>
      </c>
      <c r="P715" t="inlineStr">
        <is>
          <t>LT027</t>
        </is>
      </c>
      <c r="Q715" t="n">
        <v>0</v>
      </c>
    </row>
    <row r="716" hidden="1">
      <c r="A716" s="22" t="n"/>
      <c r="B716" t="inlineStr">
        <is>
          <t>Price_BOM_L_Baseplates_710</t>
        </is>
      </c>
      <c r="C716" t="inlineStr">
        <is>
          <t>:10707-LF:12709-LF:15705-LF:15951-LF:15955-LF:15959-LF:20709-LF:20953-LF:25707-LF:25957-LF:30707-LF:30957-LF:40707-LF:40957-LF:</t>
        </is>
      </c>
      <c r="D716" s="4" t="inlineStr">
        <is>
          <t>:3N:3M:</t>
        </is>
      </c>
      <c r="E716" s="2" t="inlineStr">
        <is>
          <t>BaseplateSteel</t>
        </is>
      </c>
      <c r="F716" s="2" t="inlineStr">
        <is>
          <t>Steel</t>
        </is>
      </c>
      <c r="G716" t="inlineStr">
        <is>
          <t>:254T:256T:284T:286T:284TS:286TS:</t>
        </is>
      </c>
      <c r="H716" t="inlineStr">
        <is>
          <t>:No Drip Pan:Standard Drip Pan:</t>
        </is>
      </c>
      <c r="J716" s="80" t="inlineStr">
        <is>
          <t>Woods_Spacer</t>
        </is>
      </c>
      <c r="K716" s="2" t="n">
        <v>96778044</v>
      </c>
      <c r="L716" t="inlineStr">
        <is>
          <t>STL BASE,LF,3L,250-280,SPCR</t>
        </is>
      </c>
      <c r="M716" t="inlineStr">
        <is>
          <t>A100727</t>
        </is>
      </c>
      <c r="N716" t="n">
        <v>80</v>
      </c>
      <c r="O716" t="n">
        <v>25</v>
      </c>
      <c r="P716" t="inlineStr">
        <is>
          <t>LT027</t>
        </is>
      </c>
      <c r="Q716" t="n">
        <v>0</v>
      </c>
    </row>
    <row r="717" hidden="1">
      <c r="A717" s="22" t="n"/>
      <c r="B717" t="inlineStr">
        <is>
          <t>Price_BOM_L_Baseplates_711</t>
        </is>
      </c>
      <c r="C717" t="inlineStr">
        <is>
          <t>:10707-LF:12709-LF:15705-LF:15951-LF:15955-LF:15959-LF:20709-LF:20953-LF:25707-LF:25957-LF:30707-LF:30957-LF:40707-LF:40957-LF:</t>
        </is>
      </c>
      <c r="D717" s="4" t="inlineStr">
        <is>
          <t>:3N:3M:</t>
        </is>
      </c>
      <c r="E717" s="2" t="inlineStr">
        <is>
          <t>BaseplateSteel</t>
        </is>
      </c>
      <c r="F717" s="2" t="inlineStr">
        <is>
          <t>Steel</t>
        </is>
      </c>
      <c r="G717" t="inlineStr">
        <is>
          <t>:254T:256T:284T:286T:284TS:286TS:</t>
        </is>
      </c>
      <c r="H717" t="inlineStr">
        <is>
          <t>:No Drip Pan:Standard Drip Pan:</t>
        </is>
      </c>
      <c r="J717" s="80" t="inlineStr">
        <is>
          <t>Falk_Spacer</t>
        </is>
      </c>
      <c r="K717" s="2" t="n">
        <v>96778044</v>
      </c>
      <c r="L717" t="inlineStr">
        <is>
          <t>STL BASE,LF,3L,250-280,SPCR</t>
        </is>
      </c>
      <c r="M717" t="inlineStr">
        <is>
          <t>A100727</t>
        </is>
      </c>
      <c r="N717" t="n">
        <v>80</v>
      </c>
      <c r="O717" t="n">
        <v>26</v>
      </c>
      <c r="P717" t="inlineStr">
        <is>
          <t>LT027</t>
        </is>
      </c>
      <c r="Q717" t="n">
        <v>0</v>
      </c>
    </row>
    <row r="718" hidden="1">
      <c r="A718" s="22" t="n"/>
      <c r="B718" t="inlineStr">
        <is>
          <t>Price_BOM_L_Baseplates_712</t>
        </is>
      </c>
      <c r="C718" t="inlineStr">
        <is>
          <t>:20121-LF:25123-LF:</t>
        </is>
      </c>
      <c r="D718" s="4" t="inlineStr">
        <is>
          <t>:3N:3M:</t>
        </is>
      </c>
      <c r="E718" s="2" t="inlineStr">
        <is>
          <t>BaseplateSteel</t>
        </is>
      </c>
      <c r="F718" s="2" t="inlineStr">
        <is>
          <t>Steel</t>
        </is>
      </c>
      <c r="G718" t="inlineStr">
        <is>
          <t>:182T:184T:</t>
        </is>
      </c>
      <c r="H718" t="inlineStr">
        <is>
          <t>:No Drip Pan:Standard Drip Pan:</t>
        </is>
      </c>
      <c r="I718" t="n">
        <v>0</v>
      </c>
      <c r="J718" s="80" t="inlineStr">
        <is>
          <t>Woods_Sureflex</t>
        </is>
      </c>
      <c r="K718" s="106" t="n">
        <v>96778049</v>
      </c>
      <c r="L718" s="90" t="inlineStr">
        <is>
          <t>STL BASE,LF2.0,3P,12",180-210</t>
        </is>
      </c>
      <c r="M718" t="inlineStr">
        <is>
          <t>A100730</t>
        </is>
      </c>
      <c r="N718" t="n">
        <v>60</v>
      </c>
      <c r="O718" t="n">
        <v>28</v>
      </c>
      <c r="P718" t="inlineStr">
        <is>
          <t>LT027</t>
        </is>
      </c>
      <c r="Q718" t="n">
        <v>0</v>
      </c>
    </row>
    <row r="719" hidden="1">
      <c r="A719" s="22" t="n"/>
      <c r="B719" t="inlineStr">
        <is>
          <t>Price_BOM_L_Baseplates_713</t>
        </is>
      </c>
      <c r="C719" t="inlineStr">
        <is>
          <t>:20121-LF:25123-LF:</t>
        </is>
      </c>
      <c r="D719" s="4" t="inlineStr">
        <is>
          <t>:3N:3M:</t>
        </is>
      </c>
      <c r="E719" s="2" t="inlineStr">
        <is>
          <t>BaseplateSteel</t>
        </is>
      </c>
      <c r="F719" s="2" t="inlineStr">
        <is>
          <t>Steel</t>
        </is>
      </c>
      <c r="G719" t="inlineStr">
        <is>
          <t>:182T:184T:</t>
        </is>
      </c>
      <c r="H719" t="inlineStr">
        <is>
          <t>:No Drip Pan:Standard Drip Pan:</t>
        </is>
      </c>
      <c r="I719" t="n">
        <v>0</v>
      </c>
      <c r="J719" s="80" t="inlineStr">
        <is>
          <t>Falk_T10_Grid</t>
        </is>
      </c>
      <c r="K719" s="106" t="n">
        <v>96778049</v>
      </c>
      <c r="L719" s="90" t="inlineStr">
        <is>
          <t>STL BASE,LF2.0,3P,12",180-210</t>
        </is>
      </c>
      <c r="M719" t="inlineStr">
        <is>
          <t>A100730</t>
        </is>
      </c>
      <c r="N719" t="n">
        <v>60</v>
      </c>
      <c r="O719" t="n">
        <v>29</v>
      </c>
      <c r="P719" t="inlineStr">
        <is>
          <t>LT027</t>
        </is>
      </c>
      <c r="Q719" t="n">
        <v>0</v>
      </c>
    </row>
    <row r="720" hidden="1">
      <c r="A720" s="22" t="n"/>
      <c r="B720" t="inlineStr">
        <is>
          <t>Price_BOM_L_Baseplates_714</t>
        </is>
      </c>
      <c r="C720" t="inlineStr">
        <is>
          <t>:20121-LF:25123-LF:</t>
        </is>
      </c>
      <c r="D720" s="4" t="inlineStr">
        <is>
          <t>:3N:3M:</t>
        </is>
      </c>
      <c r="E720" s="2" t="inlineStr">
        <is>
          <t>BaseplateSteel</t>
        </is>
      </c>
      <c r="F720" s="2" t="inlineStr">
        <is>
          <t>Steel</t>
        </is>
      </c>
      <c r="G720" t="inlineStr">
        <is>
          <t>:182T:184T:</t>
        </is>
      </c>
      <c r="H720" t="inlineStr">
        <is>
          <t>:No Drip Pan:Standard Drip Pan:</t>
        </is>
      </c>
      <c r="J720" s="80" t="inlineStr">
        <is>
          <t>Woods_Spacer</t>
        </is>
      </c>
      <c r="K720" s="106" t="n">
        <v>96778049</v>
      </c>
      <c r="L720" t="inlineStr">
        <is>
          <t>STL BASE,LF,3L,12",180-210,SPCR</t>
        </is>
      </c>
      <c r="M720" t="inlineStr">
        <is>
          <t>A100731</t>
        </is>
      </c>
      <c r="N720" t="n">
        <v>60</v>
      </c>
      <c r="O720" t="n">
        <v>31</v>
      </c>
      <c r="P720" t="inlineStr">
        <is>
          <t>LT027</t>
        </is>
      </c>
      <c r="Q720" t="n">
        <v>0</v>
      </c>
    </row>
    <row r="721" hidden="1">
      <c r="A721" s="22" t="n"/>
      <c r="B721" t="inlineStr">
        <is>
          <t>Price_BOM_L_Baseplates_715</t>
        </is>
      </c>
      <c r="C721" t="inlineStr">
        <is>
          <t>:20121-LF:25123-LF:</t>
        </is>
      </c>
      <c r="D721" s="4" t="inlineStr">
        <is>
          <t>:3N:3M:</t>
        </is>
      </c>
      <c r="E721" s="2" t="inlineStr">
        <is>
          <t>BaseplateSteel</t>
        </is>
      </c>
      <c r="F721" s="2" t="inlineStr">
        <is>
          <t>Steel</t>
        </is>
      </c>
      <c r="G721" t="inlineStr">
        <is>
          <t>:182T:184T:</t>
        </is>
      </c>
      <c r="H721" t="inlineStr">
        <is>
          <t>:No Drip Pan:Standard Drip Pan:</t>
        </is>
      </c>
      <c r="J721" s="80" t="inlineStr">
        <is>
          <t>Falk_Spacer</t>
        </is>
      </c>
      <c r="K721" s="106" t="n">
        <v>96778049</v>
      </c>
      <c r="L721" t="inlineStr">
        <is>
          <t>STL BASE,LF,3L,12",180-210,SPCR</t>
        </is>
      </c>
      <c r="M721" t="inlineStr">
        <is>
          <t>A100731</t>
        </is>
      </c>
      <c r="N721" t="n">
        <v>60</v>
      </c>
      <c r="O721" t="n">
        <v>32</v>
      </c>
      <c r="P721" t="inlineStr">
        <is>
          <t>LT027</t>
        </is>
      </c>
      <c r="Q721" t="n">
        <v>0</v>
      </c>
    </row>
    <row r="722" hidden="1">
      <c r="A722" s="22" t="n"/>
      <c r="B722" t="inlineStr">
        <is>
          <t>Price_BOM_L_Baseplates_716</t>
        </is>
      </c>
      <c r="C722" t="inlineStr">
        <is>
          <t>:20121-LF:25123-LF:</t>
        </is>
      </c>
      <c r="D722" s="4" t="inlineStr">
        <is>
          <t>:3N:3M:</t>
        </is>
      </c>
      <c r="E722" s="2" t="inlineStr">
        <is>
          <t>BaseplateSteel</t>
        </is>
      </c>
      <c r="F722" s="2" t="inlineStr">
        <is>
          <t>Steel</t>
        </is>
      </c>
      <c r="G722" t="inlineStr">
        <is>
          <t>:213T:215T:</t>
        </is>
      </c>
      <c r="H722" t="inlineStr">
        <is>
          <t>:No Drip Pan:Standard Drip Pan:</t>
        </is>
      </c>
      <c r="I722" t="n">
        <v>0</v>
      </c>
      <c r="J722" s="80" t="inlineStr">
        <is>
          <t>Woods_Sureflex</t>
        </is>
      </c>
      <c r="K722" s="106" t="n">
        <v>96778049</v>
      </c>
      <c r="L722" s="90" t="inlineStr">
        <is>
          <t>STL BASE,LF2.0,3P,12",180-210</t>
        </is>
      </c>
      <c r="M722" t="inlineStr">
        <is>
          <t>A100730</t>
        </is>
      </c>
      <c r="N722" t="n">
        <v>75</v>
      </c>
      <c r="O722" t="n">
        <v>34</v>
      </c>
      <c r="P722" t="inlineStr">
        <is>
          <t>LT027</t>
        </is>
      </c>
      <c r="Q722" t="n">
        <v>0</v>
      </c>
    </row>
    <row r="723" hidden="1">
      <c r="A723" s="22" t="n"/>
      <c r="B723" t="inlineStr">
        <is>
          <t>Price_BOM_L_Baseplates_717</t>
        </is>
      </c>
      <c r="C723" t="inlineStr">
        <is>
          <t>:20121-LF:25123-LF:</t>
        </is>
      </c>
      <c r="D723" s="4" t="inlineStr">
        <is>
          <t>:3N:3M:</t>
        </is>
      </c>
      <c r="E723" s="2" t="inlineStr">
        <is>
          <t>BaseplateSteel</t>
        </is>
      </c>
      <c r="F723" s="2" t="inlineStr">
        <is>
          <t>Steel</t>
        </is>
      </c>
      <c r="G723" t="inlineStr">
        <is>
          <t>:213T:215T:</t>
        </is>
      </c>
      <c r="H723" t="inlineStr">
        <is>
          <t>:No Drip Pan:Standard Drip Pan:</t>
        </is>
      </c>
      <c r="I723" t="n">
        <v>0</v>
      </c>
      <c r="J723" s="80" t="inlineStr">
        <is>
          <t>Falk_T10_Grid</t>
        </is>
      </c>
      <c r="K723" s="106" t="n">
        <v>96778049</v>
      </c>
      <c r="L723" s="90" t="inlineStr">
        <is>
          <t>STL BASE,LF2.0,3P,12",180-210</t>
        </is>
      </c>
      <c r="M723" t="inlineStr">
        <is>
          <t>A100730</t>
        </is>
      </c>
      <c r="N723" t="n">
        <v>75</v>
      </c>
      <c r="O723" t="n">
        <v>35</v>
      </c>
      <c r="P723" t="inlineStr">
        <is>
          <t>LT027</t>
        </is>
      </c>
      <c r="Q723" t="n">
        <v>0</v>
      </c>
    </row>
    <row r="724" hidden="1">
      <c r="A724" s="22" t="n"/>
      <c r="B724" t="inlineStr">
        <is>
          <t>Price_BOM_L_Baseplates_718</t>
        </is>
      </c>
      <c r="C724" t="inlineStr">
        <is>
          <t>:20121-LF:25123-LF:</t>
        </is>
      </c>
      <c r="D724" s="4" t="inlineStr">
        <is>
          <t>:3N:3M:</t>
        </is>
      </c>
      <c r="E724" s="2" t="inlineStr">
        <is>
          <t>BaseplateSteel</t>
        </is>
      </c>
      <c r="F724" s="2" t="inlineStr">
        <is>
          <t>Steel</t>
        </is>
      </c>
      <c r="G724" t="inlineStr">
        <is>
          <t>:213T:215T:</t>
        </is>
      </c>
      <c r="H724" t="inlineStr">
        <is>
          <t>:No Drip Pan:Standard Drip Pan:</t>
        </is>
      </c>
      <c r="J724" s="80" t="inlineStr">
        <is>
          <t>Woods_Spacer</t>
        </is>
      </c>
      <c r="K724" s="106" t="n">
        <v>96778049</v>
      </c>
      <c r="L724" t="inlineStr">
        <is>
          <t>STL BASE,LF,3L,12",180-210,SPCR</t>
        </is>
      </c>
      <c r="M724" t="inlineStr">
        <is>
          <t>A100731</t>
        </is>
      </c>
      <c r="N724" t="n">
        <v>75</v>
      </c>
      <c r="O724" t="n">
        <v>37</v>
      </c>
      <c r="P724" t="inlineStr">
        <is>
          <t>LT027</t>
        </is>
      </c>
      <c r="Q724" t="n">
        <v>0</v>
      </c>
    </row>
    <row r="725" hidden="1">
      <c r="A725" s="22" t="n"/>
      <c r="B725" t="inlineStr">
        <is>
          <t>Price_BOM_L_Baseplates_719</t>
        </is>
      </c>
      <c r="C725" t="inlineStr">
        <is>
          <t>:20121-LF:25123-LF:</t>
        </is>
      </c>
      <c r="D725" s="4" t="inlineStr">
        <is>
          <t>:3N:3M:</t>
        </is>
      </c>
      <c r="E725" s="2" t="inlineStr">
        <is>
          <t>BaseplateSteel</t>
        </is>
      </c>
      <c r="F725" s="2" t="inlineStr">
        <is>
          <t>Steel</t>
        </is>
      </c>
      <c r="G725" t="inlineStr">
        <is>
          <t>:213T:215T:</t>
        </is>
      </c>
      <c r="H725" t="inlineStr">
        <is>
          <t>:No Drip Pan:Standard Drip Pan:</t>
        </is>
      </c>
      <c r="J725" s="80" t="inlineStr">
        <is>
          <t>Falk_Spacer</t>
        </is>
      </c>
      <c r="K725" s="106" t="n">
        <v>96778049</v>
      </c>
      <c r="L725" t="inlineStr">
        <is>
          <t>STL BASE,LF,3L,12",180-210,SPCR</t>
        </is>
      </c>
      <c r="M725" t="inlineStr">
        <is>
          <t>A100731</t>
        </is>
      </c>
      <c r="N725" t="n">
        <v>75</v>
      </c>
      <c r="O725" t="n">
        <v>38</v>
      </c>
      <c r="P725" t="inlineStr">
        <is>
          <t>LT027</t>
        </is>
      </c>
      <c r="Q725" t="n">
        <v>0</v>
      </c>
    </row>
    <row r="726" hidden="1">
      <c r="A726" s="22" t="n"/>
      <c r="B726" t="inlineStr">
        <is>
          <t>Price_BOM_L_Baseplates_720</t>
        </is>
      </c>
      <c r="C726" t="inlineStr">
        <is>
          <t>:20121-LF:25123-LF:</t>
        </is>
      </c>
      <c r="D726" s="4" t="inlineStr">
        <is>
          <t>:3N:3M:</t>
        </is>
      </c>
      <c r="E726" s="2" t="inlineStr">
        <is>
          <t>BaseplateSteel</t>
        </is>
      </c>
      <c r="F726" s="2" t="inlineStr">
        <is>
          <t>Steel</t>
        </is>
      </c>
      <c r="G726" t="inlineStr">
        <is>
          <t>:254T:256T:284T:286T:284TS:286TS:</t>
        </is>
      </c>
      <c r="H726" t="inlineStr">
        <is>
          <t>:No Drip Pan:Standard Drip Pan:</t>
        </is>
      </c>
      <c r="I726" t="n">
        <v>0</v>
      </c>
      <c r="J726" s="80" t="inlineStr">
        <is>
          <t>Woods_Sureflex</t>
        </is>
      </c>
      <c r="K726" s="106" t="n">
        <v>96778050</v>
      </c>
      <c r="L726" s="90" t="inlineStr">
        <is>
          <t>STL BASE,LF2.0,3P,12",250-280</t>
        </is>
      </c>
      <c r="M726" t="inlineStr">
        <is>
          <t>A100730</t>
        </is>
      </c>
      <c r="N726" t="n">
        <v>80</v>
      </c>
      <c r="O726" t="n">
        <v>40</v>
      </c>
      <c r="P726" t="inlineStr">
        <is>
          <t>LT027</t>
        </is>
      </c>
      <c r="Q726" t="n">
        <v>0</v>
      </c>
    </row>
    <row r="727" hidden="1">
      <c r="A727" s="22" t="n"/>
      <c r="B727" t="inlineStr">
        <is>
          <t>Price_BOM_L_Baseplates_721</t>
        </is>
      </c>
      <c r="C727" t="inlineStr">
        <is>
          <t>:20121-LF:25123-LF:</t>
        </is>
      </c>
      <c r="D727" s="4" t="inlineStr">
        <is>
          <t>:3N:3M:</t>
        </is>
      </c>
      <c r="E727" s="2" t="inlineStr">
        <is>
          <t>BaseplateSteel</t>
        </is>
      </c>
      <c r="F727" s="2" t="inlineStr">
        <is>
          <t>Steel</t>
        </is>
      </c>
      <c r="G727" t="inlineStr">
        <is>
          <t>:254T:256T:284T:286T:284TS:286TS:</t>
        </is>
      </c>
      <c r="H727" t="inlineStr">
        <is>
          <t>:No Drip Pan:Standard Drip Pan:</t>
        </is>
      </c>
      <c r="I727" t="n">
        <v>0</v>
      </c>
      <c r="J727" s="80" t="inlineStr">
        <is>
          <t>Falk_T10_Grid</t>
        </is>
      </c>
      <c r="K727" s="106" t="n">
        <v>96778050</v>
      </c>
      <c r="L727" s="90" t="inlineStr">
        <is>
          <t>STL BASE,LF2.0,3P,12",250-280</t>
        </is>
      </c>
      <c r="M727" t="inlineStr">
        <is>
          <t>A100730</t>
        </is>
      </c>
      <c r="N727" t="n">
        <v>80</v>
      </c>
      <c r="O727" t="n">
        <v>41</v>
      </c>
      <c r="P727" t="inlineStr">
        <is>
          <t>LT027</t>
        </is>
      </c>
      <c r="Q727" t="n">
        <v>0</v>
      </c>
    </row>
    <row r="728" hidden="1">
      <c r="A728" s="22" t="n"/>
      <c r="B728" t="inlineStr">
        <is>
          <t>Price_BOM_L_Baseplates_722</t>
        </is>
      </c>
      <c r="C728" t="inlineStr">
        <is>
          <t>:20121-LF:25123-LF:</t>
        </is>
      </c>
      <c r="D728" s="4" t="inlineStr">
        <is>
          <t>:3N:3M:</t>
        </is>
      </c>
      <c r="E728" s="2" t="inlineStr">
        <is>
          <t>BaseplateSteel</t>
        </is>
      </c>
      <c r="F728" s="2" t="inlineStr">
        <is>
          <t>Steel</t>
        </is>
      </c>
      <c r="G728" t="inlineStr">
        <is>
          <t>:254T:256T:284T:286T:284TS:286TS:</t>
        </is>
      </c>
      <c r="H728" t="inlineStr">
        <is>
          <t>:No Drip Pan:Standard Drip Pan:</t>
        </is>
      </c>
      <c r="J728" s="80" t="inlineStr">
        <is>
          <t>Woods_Spacer</t>
        </is>
      </c>
      <c r="K728" s="106" t="n">
        <v>96778050</v>
      </c>
      <c r="L728" t="inlineStr">
        <is>
          <t>STL BASE,LF,3L,12",250-280,SPCR</t>
        </is>
      </c>
      <c r="M728" t="inlineStr">
        <is>
          <t>A100731</t>
        </is>
      </c>
      <c r="N728" t="n">
        <v>80</v>
      </c>
      <c r="O728" t="n">
        <v>43</v>
      </c>
      <c r="P728" t="inlineStr">
        <is>
          <t>LT027</t>
        </is>
      </c>
      <c r="Q728" t="n">
        <v>0</v>
      </c>
    </row>
    <row r="729" hidden="1">
      <c r="A729" s="22" t="n"/>
      <c r="B729" t="inlineStr">
        <is>
          <t>Price_BOM_L_Baseplates_723</t>
        </is>
      </c>
      <c r="C729" t="inlineStr">
        <is>
          <t>:20121-LF:25123-LF:</t>
        </is>
      </c>
      <c r="D729" s="4" t="inlineStr">
        <is>
          <t>:3N:3M:</t>
        </is>
      </c>
      <c r="E729" s="2" t="inlineStr">
        <is>
          <t>BaseplateSteel</t>
        </is>
      </c>
      <c r="F729" s="2" t="inlineStr">
        <is>
          <t>Steel</t>
        </is>
      </c>
      <c r="G729" t="inlineStr">
        <is>
          <t>:254T:256T:284T:286T:284TS:286TS:</t>
        </is>
      </c>
      <c r="H729" t="inlineStr">
        <is>
          <t>:No Drip Pan:Standard Drip Pan:</t>
        </is>
      </c>
      <c r="J729" s="80" t="inlineStr">
        <is>
          <t>Falk_Spacer</t>
        </is>
      </c>
      <c r="K729" s="106" t="n">
        <v>96778050</v>
      </c>
      <c r="L729" t="inlineStr">
        <is>
          <t>STL BASE,LF,3L,12",250-280,SPCR</t>
        </is>
      </c>
      <c r="M729" t="inlineStr">
        <is>
          <t>A100731</t>
        </is>
      </c>
      <c r="N729" t="n">
        <v>80</v>
      </c>
      <c r="O729" t="n">
        <v>44</v>
      </c>
      <c r="P729" t="inlineStr">
        <is>
          <t>LT027</t>
        </is>
      </c>
      <c r="Q729" t="n">
        <v>0</v>
      </c>
    </row>
    <row r="730" hidden="1">
      <c r="A730" s="22" t="n"/>
      <c r="B730" t="inlineStr">
        <is>
          <t>Price_BOM_L_Baseplates_724</t>
        </is>
      </c>
      <c r="C73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0" s="4" t="inlineStr">
        <is>
          <t>:6M:6N:</t>
        </is>
      </c>
      <c r="E730" s="2" t="inlineStr">
        <is>
          <t>BaseplateSteel</t>
        </is>
      </c>
      <c r="F730" s="2" t="inlineStr">
        <is>
          <t>Steel</t>
        </is>
      </c>
      <c r="G730" t="inlineStr">
        <is>
          <t>:213T:215T:</t>
        </is>
      </c>
      <c r="H730" t="inlineStr">
        <is>
          <t>:No Drip Pan:Standard Drip Pan:</t>
        </is>
      </c>
      <c r="I730" t="n">
        <v>0</v>
      </c>
      <c r="J730" s="80" t="inlineStr">
        <is>
          <t>Woods_Sureflex</t>
        </is>
      </c>
      <c r="K730" s="106" t="n">
        <v>96778045</v>
      </c>
      <c r="L730" s="90" t="inlineStr">
        <is>
          <t>STL BASE,LF2.0,6P,210</t>
        </is>
      </c>
      <c r="M730" t="inlineStr">
        <is>
          <t>A100732</t>
        </is>
      </c>
      <c r="N730" t="n">
        <v>165</v>
      </c>
      <c r="O730" t="n">
        <v>46</v>
      </c>
      <c r="P730" t="inlineStr">
        <is>
          <t>LT027</t>
        </is>
      </c>
      <c r="Q730" t="n">
        <v>0</v>
      </c>
    </row>
    <row r="731" hidden="1">
      <c r="A731" s="22" t="n"/>
      <c r="B731" t="inlineStr">
        <is>
          <t>Price_BOM_L_Baseplates_725</t>
        </is>
      </c>
      <c r="C73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1" s="4" t="inlineStr">
        <is>
          <t>:6M:6N:</t>
        </is>
      </c>
      <c r="E731" s="2" t="inlineStr">
        <is>
          <t>BaseplateSteel</t>
        </is>
      </c>
      <c r="F731" s="2" t="inlineStr">
        <is>
          <t>Steel</t>
        </is>
      </c>
      <c r="G731" t="inlineStr">
        <is>
          <t>:213T:215T:</t>
        </is>
      </c>
      <c r="H731" t="inlineStr">
        <is>
          <t>:No Drip Pan:Standard Drip Pan:</t>
        </is>
      </c>
      <c r="I731" t="n">
        <v>0</v>
      </c>
      <c r="J731" s="80" t="inlineStr">
        <is>
          <t>Falk_T10_Grid</t>
        </is>
      </c>
      <c r="K731" s="106" t="n">
        <v>96778045</v>
      </c>
      <c r="L731" s="90" t="inlineStr">
        <is>
          <t>STL BASE,LF2.0,6P,210</t>
        </is>
      </c>
      <c r="M731" t="inlineStr">
        <is>
          <t>A100732</t>
        </is>
      </c>
      <c r="N731" t="n">
        <v>165</v>
      </c>
      <c r="O731" t="n">
        <v>47</v>
      </c>
      <c r="P731" t="inlineStr">
        <is>
          <t>LT027</t>
        </is>
      </c>
      <c r="Q731" t="n">
        <v>0</v>
      </c>
    </row>
    <row r="732" hidden="1">
      <c r="A732" s="22" t="n"/>
      <c r="B732" t="inlineStr">
        <is>
          <t>Price_BOM_L_Baseplates_726</t>
        </is>
      </c>
      <c r="C73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2" s="4" t="inlineStr">
        <is>
          <t>:6M:6N:</t>
        </is>
      </c>
      <c r="E732" s="2" t="inlineStr">
        <is>
          <t>BaseplateSteel</t>
        </is>
      </c>
      <c r="F732" s="2" t="inlineStr">
        <is>
          <t>Steel</t>
        </is>
      </c>
      <c r="G732" t="inlineStr">
        <is>
          <t>:213T:215T:</t>
        </is>
      </c>
      <c r="H732" t="inlineStr">
        <is>
          <t>:No Drip Pan:Standard Drip Pan:</t>
        </is>
      </c>
      <c r="J732" s="80" t="inlineStr">
        <is>
          <t>Woods_Spacer</t>
        </is>
      </c>
      <c r="K732" s="106" t="n">
        <v>96778045</v>
      </c>
      <c r="L732" t="inlineStr">
        <is>
          <t>STL BASE,LF,6L,210,SPCR</t>
        </is>
      </c>
      <c r="M732" t="inlineStr">
        <is>
          <t>A100733</t>
        </is>
      </c>
      <c r="N732" t="n">
        <v>165</v>
      </c>
      <c r="O732" t="n">
        <v>49</v>
      </c>
      <c r="P732" t="inlineStr">
        <is>
          <t>LT027</t>
        </is>
      </c>
      <c r="Q732" t="n">
        <v>0</v>
      </c>
    </row>
    <row r="733" hidden="1">
      <c r="A733" s="22" t="n"/>
      <c r="B733" t="inlineStr">
        <is>
          <t>Price_BOM_L_Baseplates_727</t>
        </is>
      </c>
      <c r="C73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3" s="4" t="inlineStr">
        <is>
          <t>:6M:6N:</t>
        </is>
      </c>
      <c r="E733" s="2" t="inlineStr">
        <is>
          <t>BaseplateSteel</t>
        </is>
      </c>
      <c r="F733" s="2" t="inlineStr">
        <is>
          <t>Steel</t>
        </is>
      </c>
      <c r="G733" t="inlineStr">
        <is>
          <t>:213T:215T:</t>
        </is>
      </c>
      <c r="H733" t="inlineStr">
        <is>
          <t>:No Drip Pan:Standard Drip Pan:</t>
        </is>
      </c>
      <c r="J733" s="80" t="inlineStr">
        <is>
          <t>Falk_Spacer</t>
        </is>
      </c>
      <c r="K733" s="106" t="n">
        <v>96778045</v>
      </c>
      <c r="L733" t="inlineStr">
        <is>
          <t>STL BASE,LF,6L,210,SPCR</t>
        </is>
      </c>
      <c r="M733" t="inlineStr">
        <is>
          <t>A100733</t>
        </is>
      </c>
      <c r="N733" t="n">
        <v>165</v>
      </c>
      <c r="O733" t="n">
        <v>50</v>
      </c>
      <c r="P733" t="inlineStr">
        <is>
          <t>LT027</t>
        </is>
      </c>
      <c r="Q733" t="n">
        <v>0</v>
      </c>
    </row>
    <row r="734" hidden="1">
      <c r="A734" s="22" t="n"/>
      <c r="B734" t="inlineStr">
        <is>
          <t>Price_BOM_L_Baseplates_728</t>
        </is>
      </c>
      <c r="C73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4" s="4" t="inlineStr">
        <is>
          <t>:6M:6N:</t>
        </is>
      </c>
      <c r="E734" s="2" t="inlineStr">
        <is>
          <t>BaseplateSteel</t>
        </is>
      </c>
      <c r="F734" s="2" t="inlineStr">
        <is>
          <t>Steel</t>
        </is>
      </c>
      <c r="G734" t="inlineStr">
        <is>
          <t>:254T:256T:284T:286T:284TS:286TS:</t>
        </is>
      </c>
      <c r="H734" t="inlineStr">
        <is>
          <t>:No Drip Pan:Standard Drip Pan:</t>
        </is>
      </c>
      <c r="I734" t="n">
        <v>0</v>
      </c>
      <c r="J734" s="80" t="inlineStr">
        <is>
          <t>Woods_Sureflex</t>
        </is>
      </c>
      <c r="K734" s="108" t="n">
        <v>99104525</v>
      </c>
      <c r="L734" s="108" t="inlineStr">
        <is>
          <t>STL BASE,LF2.0,6P,250-280</t>
        </is>
      </c>
      <c r="M734" t="inlineStr">
        <is>
          <t>A100732</t>
        </is>
      </c>
      <c r="N734" t="n">
        <v>165</v>
      </c>
      <c r="O734" t="n">
        <v>52</v>
      </c>
      <c r="P734" t="inlineStr">
        <is>
          <t>LT027</t>
        </is>
      </c>
      <c r="Q734" t="n">
        <v>0</v>
      </c>
      <c r="R734" s="111" t="n"/>
      <c r="S734" s="111" t="n"/>
    </row>
    <row r="735" hidden="1">
      <c r="A735" s="22" t="n"/>
      <c r="B735" t="inlineStr">
        <is>
          <t>Price_BOM_L_Baseplates_729</t>
        </is>
      </c>
      <c r="C73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5" s="4" t="inlineStr">
        <is>
          <t>:6M:6N:</t>
        </is>
      </c>
      <c r="E735" s="2" t="inlineStr">
        <is>
          <t>BaseplateSteel</t>
        </is>
      </c>
      <c r="F735" s="2" t="inlineStr">
        <is>
          <t>Steel</t>
        </is>
      </c>
      <c r="G735" t="inlineStr">
        <is>
          <t>:254T:256T:284T:286T:284TS:286TS:</t>
        </is>
      </c>
      <c r="H735" t="inlineStr">
        <is>
          <t>:No Drip Pan:Standard Drip Pan:</t>
        </is>
      </c>
      <c r="I735" t="n">
        <v>0</v>
      </c>
      <c r="J735" s="80" t="inlineStr">
        <is>
          <t>Falk_T10_Grid</t>
        </is>
      </c>
      <c r="K735" s="108" t="n">
        <v>99104525</v>
      </c>
      <c r="L735" s="108" t="inlineStr">
        <is>
          <t>STL BASE,LF2.0,6P,250-280</t>
        </is>
      </c>
      <c r="M735" t="inlineStr">
        <is>
          <t>A100732</t>
        </is>
      </c>
      <c r="N735" t="n">
        <v>165</v>
      </c>
      <c r="O735" t="n">
        <v>53</v>
      </c>
      <c r="P735" t="inlineStr">
        <is>
          <t>LT027</t>
        </is>
      </c>
      <c r="Q735" t="n">
        <v>0</v>
      </c>
      <c r="R735" s="111" t="n"/>
      <c r="S735" s="111" t="n"/>
    </row>
    <row r="736" hidden="1">
      <c r="A736" s="22" t="n"/>
      <c r="B736" t="inlineStr">
        <is>
          <t>Price_BOM_L_Baseplates_730</t>
        </is>
      </c>
      <c r="C73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6" s="4" t="inlineStr">
        <is>
          <t>:6M:6N:</t>
        </is>
      </c>
      <c r="E736" s="2" t="inlineStr">
        <is>
          <t>BaseplateSteel</t>
        </is>
      </c>
      <c r="F736" s="2" t="inlineStr">
        <is>
          <t>Steel</t>
        </is>
      </c>
      <c r="G736" t="inlineStr">
        <is>
          <t>:254T:256T:284T:286T:284TS:286TS:</t>
        </is>
      </c>
      <c r="H736" t="inlineStr">
        <is>
          <t>:No Drip Pan:Standard Drip Pan:</t>
        </is>
      </c>
      <c r="J736" s="80" t="inlineStr">
        <is>
          <t>Woods_Spacer</t>
        </is>
      </c>
      <c r="K736" s="2" t="n">
        <v>96778046</v>
      </c>
      <c r="L736" t="inlineStr">
        <is>
          <t>STL BASE,LF,6L,250-280,SPCR</t>
        </is>
      </c>
      <c r="M736" t="inlineStr">
        <is>
          <t>A100733</t>
        </is>
      </c>
      <c r="N736" t="n">
        <v>165</v>
      </c>
      <c r="O736" t="n">
        <v>55</v>
      </c>
      <c r="P736" t="inlineStr">
        <is>
          <t>LT027</t>
        </is>
      </c>
      <c r="Q736" t="n">
        <v>0</v>
      </c>
      <c r="R736" s="111" t="n"/>
      <c r="S736" s="111" t="n"/>
    </row>
    <row r="737" hidden="1">
      <c r="A737" s="22" t="n"/>
      <c r="B737" t="inlineStr">
        <is>
          <t>Price_BOM_L_Baseplates_731</t>
        </is>
      </c>
      <c r="C73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7" s="4" t="inlineStr">
        <is>
          <t>:6M:6N:</t>
        </is>
      </c>
      <c r="E737" s="2" t="inlineStr">
        <is>
          <t>BaseplateSteel</t>
        </is>
      </c>
      <c r="F737" s="2" t="inlineStr">
        <is>
          <t>Steel</t>
        </is>
      </c>
      <c r="G737" t="inlineStr">
        <is>
          <t>:254T:256T:284T:286T:284TS:286TS:</t>
        </is>
      </c>
      <c r="H737" t="inlineStr">
        <is>
          <t>:No Drip Pan:Standard Drip Pan:</t>
        </is>
      </c>
      <c r="J737" s="80" t="inlineStr">
        <is>
          <t>Falk_Spacer</t>
        </is>
      </c>
      <c r="K737" s="2" t="n">
        <v>96778046</v>
      </c>
      <c r="L737" t="inlineStr">
        <is>
          <t>STL BASE,LF,6L,250-280,SPCR</t>
        </is>
      </c>
      <c r="M737" t="inlineStr">
        <is>
          <t>A100733</t>
        </is>
      </c>
      <c r="N737" t="n">
        <v>165</v>
      </c>
      <c r="O737" t="n">
        <v>56</v>
      </c>
      <c r="P737" t="inlineStr">
        <is>
          <t>LT027</t>
        </is>
      </c>
      <c r="Q737" t="n">
        <v>0</v>
      </c>
      <c r="R737" s="111" t="n"/>
      <c r="S737" s="111" t="n"/>
    </row>
    <row r="738" hidden="1">
      <c r="A738" s="22" t="n"/>
      <c r="B738" t="inlineStr">
        <is>
          <t>Price_BOM_L_Baseplates_732</t>
        </is>
      </c>
      <c r="C7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8" s="4" t="inlineStr">
        <is>
          <t>:6M:6N:</t>
        </is>
      </c>
      <c r="E738" s="2" t="inlineStr">
        <is>
          <t>BaseplateSteel</t>
        </is>
      </c>
      <c r="F738" s="2" t="inlineStr">
        <is>
          <t>Steel</t>
        </is>
      </c>
      <c r="G738" t="inlineStr">
        <is>
          <t>:324T:326T:324TS:326TS:</t>
        </is>
      </c>
      <c r="H738" t="inlineStr">
        <is>
          <t>:No Drip Pan:Standard Drip Pan:</t>
        </is>
      </c>
      <c r="I738" t="n">
        <v>0</v>
      </c>
      <c r="J738" s="80" t="inlineStr">
        <is>
          <t>Woods_Sureflex</t>
        </is>
      </c>
      <c r="K738" s="108" t="n">
        <v>96778047</v>
      </c>
      <c r="L738" s="108" t="inlineStr">
        <is>
          <t>STL BASE,LF2.0,6P,320</t>
        </is>
      </c>
      <c r="M738" t="inlineStr">
        <is>
          <t>A100732</t>
        </is>
      </c>
      <c r="N738" t="n">
        <v>180</v>
      </c>
      <c r="O738" t="n">
        <v>58</v>
      </c>
      <c r="P738" t="inlineStr">
        <is>
          <t>LT027</t>
        </is>
      </c>
      <c r="Q738" t="n">
        <v>0</v>
      </c>
      <c r="R738" s="111" t="n"/>
      <c r="S738" s="111" t="n"/>
    </row>
    <row r="739" hidden="1">
      <c r="A739" s="22" t="n"/>
      <c r="B739" t="inlineStr">
        <is>
          <t>Price_BOM_L_Baseplates_733</t>
        </is>
      </c>
      <c r="C7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9" s="4" t="inlineStr">
        <is>
          <t>:6M:6N:</t>
        </is>
      </c>
      <c r="E739" s="2" t="inlineStr">
        <is>
          <t>BaseplateSteel</t>
        </is>
      </c>
      <c r="F739" s="2" t="inlineStr">
        <is>
          <t>Steel</t>
        </is>
      </c>
      <c r="G739" t="inlineStr">
        <is>
          <t>:324T:326T:324TS:326TS:</t>
        </is>
      </c>
      <c r="H739" t="inlineStr">
        <is>
          <t>:No Drip Pan:Standard Drip Pan:</t>
        </is>
      </c>
      <c r="I739" t="n">
        <v>0</v>
      </c>
      <c r="J739" s="80" t="inlineStr">
        <is>
          <t>Falk_T10_Grid</t>
        </is>
      </c>
      <c r="K739" s="108" t="n">
        <v>96778047</v>
      </c>
      <c r="L739" s="108" t="inlineStr">
        <is>
          <t>STL BASE,LF2.0,6P,320</t>
        </is>
      </c>
      <c r="M739" t="inlineStr">
        <is>
          <t>A100732</t>
        </is>
      </c>
      <c r="N739" t="n">
        <v>180</v>
      </c>
      <c r="O739" t="n">
        <v>59</v>
      </c>
      <c r="P739" t="inlineStr">
        <is>
          <t>LT027</t>
        </is>
      </c>
      <c r="Q739" t="n">
        <v>0</v>
      </c>
      <c r="R739" s="111" t="n"/>
      <c r="S739" s="111" t="n"/>
    </row>
    <row r="740" hidden="1">
      <c r="A740" s="22" t="n"/>
      <c r="B740" t="inlineStr">
        <is>
          <t>Price_BOM_L_Baseplates_734</t>
        </is>
      </c>
      <c r="C7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0" s="4" t="inlineStr">
        <is>
          <t>:6M:6N:</t>
        </is>
      </c>
      <c r="E740" s="2" t="inlineStr">
        <is>
          <t>BaseplateSteel</t>
        </is>
      </c>
      <c r="F740" s="2" t="inlineStr">
        <is>
          <t>Steel</t>
        </is>
      </c>
      <c r="G740" t="inlineStr">
        <is>
          <t>:324T:326T:324TS:326TS:</t>
        </is>
      </c>
      <c r="H740" t="inlineStr">
        <is>
          <t>:No Drip Pan:Standard Drip Pan:</t>
        </is>
      </c>
      <c r="J740" s="80" t="inlineStr">
        <is>
          <t>Woods_Spacer</t>
        </is>
      </c>
      <c r="K740" s="106" t="n">
        <v>96778047</v>
      </c>
      <c r="L740" t="inlineStr">
        <is>
          <t>STL BASE,LF,6L,320,SPCR</t>
        </is>
      </c>
      <c r="M740" t="inlineStr">
        <is>
          <t>A100733</t>
        </is>
      </c>
      <c r="N740" t="n">
        <v>180</v>
      </c>
      <c r="O740" t="n">
        <v>61</v>
      </c>
      <c r="P740" t="inlineStr">
        <is>
          <t>LT027</t>
        </is>
      </c>
      <c r="Q740" t="n">
        <v>0</v>
      </c>
      <c r="R740" s="111" t="n"/>
      <c r="S740" s="111" t="n"/>
    </row>
    <row r="741" hidden="1">
      <c r="A741" s="22" t="n"/>
      <c r="B741" t="inlineStr">
        <is>
          <t>Price_BOM_L_Baseplates_735</t>
        </is>
      </c>
      <c r="C7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1" s="4" t="inlineStr">
        <is>
          <t>:6M:6N:</t>
        </is>
      </c>
      <c r="E741" s="2" t="inlineStr">
        <is>
          <t>BaseplateSteel</t>
        </is>
      </c>
      <c r="F741" s="2" t="inlineStr">
        <is>
          <t>Steel</t>
        </is>
      </c>
      <c r="G741" t="inlineStr">
        <is>
          <t>:324T:326T:324TS:326TS:</t>
        </is>
      </c>
      <c r="H741" t="inlineStr">
        <is>
          <t>:No Drip Pan:Standard Drip Pan:</t>
        </is>
      </c>
      <c r="J741" s="80" t="inlineStr">
        <is>
          <t>Falk_Spacer</t>
        </is>
      </c>
      <c r="K741" s="106" t="n">
        <v>96778047</v>
      </c>
      <c r="L741" t="inlineStr">
        <is>
          <t>STL BASE,LF,6L,320,SPCR</t>
        </is>
      </c>
      <c r="M741" t="inlineStr">
        <is>
          <t>A100733</t>
        </is>
      </c>
      <c r="N741" t="n">
        <v>180</v>
      </c>
      <c r="O741" t="n">
        <v>62</v>
      </c>
      <c r="P741" t="inlineStr">
        <is>
          <t>LT027</t>
        </is>
      </c>
      <c r="Q741" t="n">
        <v>0</v>
      </c>
      <c r="R741" s="111" t="n"/>
      <c r="S741" s="111" t="n"/>
    </row>
    <row r="742" hidden="1">
      <c r="A742" s="22" t="n"/>
      <c r="B742" t="inlineStr">
        <is>
          <t>Price_BOM_L_Baseplates_736</t>
        </is>
      </c>
      <c r="C742" t="inlineStr">
        <is>
          <t>:15955-LF:15959-LF:20709-LF:20953-LF:25707-LF:25957-LF:30707-LF:40707-LF:40957-LF:50957-LF:20121-LF:25123-LF:30957-LF:30121-LF:30127-LF:30157-LF:40959-LF:40129-LF:4012A-LF:50123-LF:</t>
        </is>
      </c>
      <c r="D742" s="4" t="inlineStr">
        <is>
          <t>:6M:6N:</t>
        </is>
      </c>
      <c r="E742" s="2" t="inlineStr">
        <is>
          <t>BaseplateSteel</t>
        </is>
      </c>
      <c r="F742" s="2" t="inlineStr">
        <is>
          <t>Steel</t>
        </is>
      </c>
      <c r="G742" t="inlineStr">
        <is>
          <t>:364T:365T:364TS:365TS:</t>
        </is>
      </c>
      <c r="H742" t="inlineStr">
        <is>
          <t>:No Drip Pan:Standard Drip Pan:</t>
        </is>
      </c>
      <c r="I742" t="n">
        <v>0</v>
      </c>
      <c r="J742" s="80" t="inlineStr">
        <is>
          <t>Woods_Sureflex</t>
        </is>
      </c>
      <c r="K742" s="106" t="n">
        <v>96778048</v>
      </c>
      <c r="L742" s="90" t="inlineStr">
        <is>
          <t>STL BASE,LF2.0,6P,360</t>
        </is>
      </c>
      <c r="M742" t="inlineStr">
        <is>
          <t>A100732</t>
        </is>
      </c>
      <c r="N742" t="n">
        <v>195</v>
      </c>
      <c r="O742" t="n">
        <v>64</v>
      </c>
      <c r="P742" t="inlineStr">
        <is>
          <t>LT027</t>
        </is>
      </c>
      <c r="Q742" t="n">
        <v>0</v>
      </c>
      <c r="R742" s="111" t="n"/>
      <c r="S742" s="111" t="n"/>
    </row>
    <row r="743" hidden="1">
      <c r="A743" s="22" t="n"/>
      <c r="B743" t="inlineStr">
        <is>
          <t>Price_BOM_L_Baseplates_737</t>
        </is>
      </c>
      <c r="C743" t="inlineStr">
        <is>
          <t>:15955-LF:15959-LF:20709-LF:20953-LF:25707-LF:25957-LF:30707-LF:40707-LF:40957-LF:50957-LF:20121-LF:25123-LF:30957-LF:30121-LF:30127-LF:30157-LF:40959-LF:40129-LF:4012A-LF:50123-LF:</t>
        </is>
      </c>
      <c r="D743" s="4" t="inlineStr">
        <is>
          <t>:6M:6N:</t>
        </is>
      </c>
      <c r="E743" s="2" t="inlineStr">
        <is>
          <t>BaseplateSteel</t>
        </is>
      </c>
      <c r="F743" s="2" t="inlineStr">
        <is>
          <t>Steel</t>
        </is>
      </c>
      <c r="G743" t="inlineStr">
        <is>
          <t>:364T:365T:364TS:365TS:</t>
        </is>
      </c>
      <c r="H743" t="inlineStr">
        <is>
          <t>:No Drip Pan:Standard Drip Pan:</t>
        </is>
      </c>
      <c r="I743" t="n">
        <v>0</v>
      </c>
      <c r="J743" s="80" t="inlineStr">
        <is>
          <t>Falk_T10_Grid</t>
        </is>
      </c>
      <c r="K743" s="106" t="n">
        <v>96778048</v>
      </c>
      <c r="L743" s="90" t="inlineStr">
        <is>
          <t>STL BASE,LF2.0,6P,360</t>
        </is>
      </c>
      <c r="M743" t="inlineStr">
        <is>
          <t>A100732</t>
        </is>
      </c>
      <c r="N743" t="n">
        <v>195</v>
      </c>
      <c r="O743" t="n">
        <v>65</v>
      </c>
      <c r="P743" t="inlineStr">
        <is>
          <t>LT027</t>
        </is>
      </c>
      <c r="Q743" t="n">
        <v>0</v>
      </c>
      <c r="R743" s="111" t="n"/>
      <c r="S743" s="111" t="n"/>
    </row>
    <row r="744" hidden="1">
      <c r="A744" s="22" t="n"/>
      <c r="B744" t="inlineStr">
        <is>
          <t>Price_BOM_L_Baseplates_738</t>
        </is>
      </c>
      <c r="C744" t="inlineStr">
        <is>
          <t>:15955-LF:15959-LF:20709-LF:20953-LF:25707-LF:25957-LF:30707-LF:40707-LF:40957-LF:50957-LF:20121-LF:25123-LF:30957-LF:30121-LF:30127-LF:30157-LF:40959-LF:40129-LF:4012A-LF:50123-LF:</t>
        </is>
      </c>
      <c r="D744" s="4" t="inlineStr">
        <is>
          <t>:6M:6N:</t>
        </is>
      </c>
      <c r="E744" s="2" t="inlineStr">
        <is>
          <t>BaseplateSteel</t>
        </is>
      </c>
      <c r="F744" s="2" t="inlineStr">
        <is>
          <t>Steel</t>
        </is>
      </c>
      <c r="G744" t="inlineStr">
        <is>
          <t>:364T:365T:364TS:365TS:</t>
        </is>
      </c>
      <c r="H744" t="inlineStr">
        <is>
          <t>:No Drip Pan:Standard Drip Pan:</t>
        </is>
      </c>
      <c r="J744" s="80" t="inlineStr">
        <is>
          <t>Woods_Spacer</t>
        </is>
      </c>
      <c r="K744" s="106" t="n">
        <v>96778048</v>
      </c>
      <c r="L744" t="inlineStr">
        <is>
          <t>STL BASE,LF,6L,360,SPCR</t>
        </is>
      </c>
      <c r="M744" t="inlineStr">
        <is>
          <t>A100733</t>
        </is>
      </c>
      <c r="N744" t="n">
        <v>195</v>
      </c>
      <c r="O744" t="n">
        <v>67</v>
      </c>
      <c r="P744" t="inlineStr">
        <is>
          <t>LT027</t>
        </is>
      </c>
      <c r="Q744" t="n">
        <v>0</v>
      </c>
      <c r="R744" s="111" t="n"/>
      <c r="S744" s="111" t="n"/>
    </row>
    <row r="745" hidden="1">
      <c r="A745" s="22" t="n"/>
      <c r="B745" t="inlineStr">
        <is>
          <t>Price_BOM_L_Baseplates_739</t>
        </is>
      </c>
      <c r="C745" t="inlineStr">
        <is>
          <t>:15955-LF:15959-LF:20709-LF:20953-LF:25707-LF:25957-LF:30707-LF:40707-LF:40957-LF:50957-LF:20121-LF:25123-LF:30957-LF:30121-LF:30127-LF:30157-LF:40959-LF:40129-LF:4012A-LF:50123-LF:</t>
        </is>
      </c>
      <c r="D745" s="4" t="inlineStr">
        <is>
          <t>:6M:6N:</t>
        </is>
      </c>
      <c r="E745" s="2" t="inlineStr">
        <is>
          <t>BaseplateSteel</t>
        </is>
      </c>
      <c r="F745" s="2" t="inlineStr">
        <is>
          <t>Steel</t>
        </is>
      </c>
      <c r="G745" t="inlineStr">
        <is>
          <t>:364T:365T:364TS:365TS:</t>
        </is>
      </c>
      <c r="H745" t="inlineStr">
        <is>
          <t>:No Drip Pan:Standard Drip Pan:</t>
        </is>
      </c>
      <c r="J745" s="80" t="inlineStr">
        <is>
          <t>Falk_Spacer</t>
        </is>
      </c>
      <c r="K745" s="106" t="n">
        <v>96778048</v>
      </c>
      <c r="L745" t="inlineStr">
        <is>
          <t>STL BASE,LF,6L,360,SPCR</t>
        </is>
      </c>
      <c r="M745" t="inlineStr">
        <is>
          <t>A100733</t>
        </is>
      </c>
      <c r="N745" t="n">
        <v>195</v>
      </c>
      <c r="O745" t="n">
        <v>68</v>
      </c>
      <c r="P745" t="inlineStr">
        <is>
          <t>LT027</t>
        </is>
      </c>
      <c r="Q745" t="n">
        <v>0</v>
      </c>
      <c r="R745" s="111" t="n"/>
      <c r="S745" s="111" t="n"/>
    </row>
    <row r="746" hidden="1">
      <c r="A746" s="22" t="n"/>
      <c r="B746" t="inlineStr">
        <is>
          <t>Price_BOM_L_Baseplates_740</t>
        </is>
      </c>
      <c r="C7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6" s="4" t="inlineStr">
        <is>
          <t>:6M:6N:</t>
        </is>
      </c>
      <c r="E746" s="2" t="inlineStr">
        <is>
          <t>BaseplateSteel</t>
        </is>
      </c>
      <c r="F746" s="2" t="inlineStr">
        <is>
          <t>Steel</t>
        </is>
      </c>
      <c r="G746" t="inlineStr">
        <is>
          <t>:404TS:405TS:</t>
        </is>
      </c>
      <c r="H746" t="inlineStr">
        <is>
          <t>:No Drip Pan:Standard Drip Pan:</t>
        </is>
      </c>
      <c r="I746" t="n">
        <v>0</v>
      </c>
      <c r="J746" s="80" t="inlineStr">
        <is>
          <t>Woods_Sureflex</t>
        </is>
      </c>
      <c r="K746" s="2" t="inlineStr">
        <is>
          <t>RTF</t>
        </is>
      </c>
      <c r="L746" t="inlineStr">
        <is>
          <t>STL BASE,LF,6L,404TS/405TS,Woods</t>
        </is>
      </c>
      <c r="M746" t="inlineStr">
        <is>
          <t>A100736</t>
        </is>
      </c>
      <c r="N746" t="n">
        <v>250</v>
      </c>
      <c r="O746" t="n">
        <v>70</v>
      </c>
      <c r="P746" t="inlineStr">
        <is>
          <t>LT084</t>
        </is>
      </c>
      <c r="Q746" t="n">
        <v>56</v>
      </c>
      <c r="R746" s="111" t="n"/>
      <c r="S746" s="111" t="n"/>
    </row>
    <row r="747" hidden="1">
      <c r="A747" s="22" t="n"/>
      <c r="B747" t="inlineStr">
        <is>
          <t>Price_BOM_L_Baseplates_741</t>
        </is>
      </c>
      <c r="C7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7" s="4" t="inlineStr">
        <is>
          <t>:6M:6N:</t>
        </is>
      </c>
      <c r="E747" s="2" t="inlineStr">
        <is>
          <t>BaseplateSteel</t>
        </is>
      </c>
      <c r="F747" s="2" t="inlineStr">
        <is>
          <t>Steel</t>
        </is>
      </c>
      <c r="G747" t="inlineStr">
        <is>
          <t>:404TS:405TS:</t>
        </is>
      </c>
      <c r="H747" t="inlineStr">
        <is>
          <t>:No Drip Pan:Standard Drip Pan:</t>
        </is>
      </c>
      <c r="I747" t="n">
        <v>0</v>
      </c>
      <c r="J747" s="80" t="inlineStr">
        <is>
          <t>Falk_T10_Grid</t>
        </is>
      </c>
      <c r="K747" s="2" t="inlineStr">
        <is>
          <t>RTF</t>
        </is>
      </c>
      <c r="L747" t="inlineStr">
        <is>
          <t>STL BASE,LF,6L,404TS/405TS,Falk</t>
        </is>
      </c>
      <c r="M747" t="inlineStr">
        <is>
          <t>A100737</t>
        </is>
      </c>
      <c r="N747" t="n">
        <v>250</v>
      </c>
      <c r="O747" t="n">
        <v>71</v>
      </c>
      <c r="P747" t="inlineStr">
        <is>
          <t>LT084</t>
        </is>
      </c>
      <c r="Q747" t="n">
        <v>56</v>
      </c>
      <c r="R747" s="111" t="n"/>
      <c r="S747" s="111" t="n"/>
    </row>
    <row r="748" hidden="1">
      <c r="A748" s="22" t="n"/>
      <c r="B748" t="inlineStr">
        <is>
          <t>Price_BOM_L_Baseplates_742</t>
        </is>
      </c>
      <c r="C7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8" s="4" t="inlineStr">
        <is>
          <t>:6M:6N:</t>
        </is>
      </c>
      <c r="E748" s="2" t="inlineStr">
        <is>
          <t>BaseplateSteel</t>
        </is>
      </c>
      <c r="F748" s="2" t="inlineStr">
        <is>
          <t>Steel</t>
        </is>
      </c>
      <c r="G748" t="inlineStr">
        <is>
          <t>:404TS:405TS:</t>
        </is>
      </c>
      <c r="H748" t="inlineStr">
        <is>
          <t>:No Drip Pan:Standard Drip Pan:</t>
        </is>
      </c>
      <c r="J748" s="80" t="inlineStr">
        <is>
          <t>Woods_Spacer</t>
        </is>
      </c>
      <c r="K748" s="106" t="inlineStr">
        <is>
          <t>RTF</t>
        </is>
      </c>
      <c r="L748" t="inlineStr">
        <is>
          <t>STL BASE,LF,6L,404TS/405TS,Woods Spcr</t>
        </is>
      </c>
      <c r="M748" t="inlineStr">
        <is>
          <t>A100739</t>
        </is>
      </c>
      <c r="N748" t="n">
        <v>250</v>
      </c>
      <c r="O748" t="n">
        <v>73</v>
      </c>
      <c r="P748" t="inlineStr">
        <is>
          <t>LT084</t>
        </is>
      </c>
      <c r="Q748" t="n">
        <v>56</v>
      </c>
      <c r="R748" s="111" t="n"/>
      <c r="S748" s="111" t="n"/>
    </row>
    <row r="749" hidden="1">
      <c r="A749" s="22" t="n"/>
      <c r="B749" t="inlineStr">
        <is>
          <t>Price_BOM_L_Baseplates_743</t>
        </is>
      </c>
      <c r="C7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9" s="4" t="inlineStr">
        <is>
          <t>:6M:6N:</t>
        </is>
      </c>
      <c r="E749" s="2" t="inlineStr">
        <is>
          <t>BaseplateSteel</t>
        </is>
      </c>
      <c r="F749" s="2" t="inlineStr">
        <is>
          <t>Steel</t>
        </is>
      </c>
      <c r="G749" t="inlineStr">
        <is>
          <t>:404TS:405TS:</t>
        </is>
      </c>
      <c r="H749" t="inlineStr">
        <is>
          <t>:No Drip Pan:Standard Drip Pan:</t>
        </is>
      </c>
      <c r="J749" s="80" t="inlineStr">
        <is>
          <t>Falk_Spacer</t>
        </is>
      </c>
      <c r="K749" s="106" t="inlineStr">
        <is>
          <t>RTF</t>
        </is>
      </c>
      <c r="L749" t="inlineStr">
        <is>
          <t>STL BASE,LF,6L,404TS/405TS,Falk Spcr</t>
        </is>
      </c>
      <c r="M749" t="inlineStr">
        <is>
          <t>A100740</t>
        </is>
      </c>
      <c r="N749" t="n">
        <v>250</v>
      </c>
      <c r="O749" t="n">
        <v>74</v>
      </c>
      <c r="P749" t="inlineStr">
        <is>
          <t>LT084</t>
        </is>
      </c>
      <c r="Q749" t="n">
        <v>56</v>
      </c>
      <c r="R749" s="111" t="n"/>
      <c r="S749" s="111" t="n"/>
    </row>
    <row r="750" hidden="1">
      <c r="A750" s="22" t="n"/>
      <c r="B750" t="inlineStr">
        <is>
          <t>Price_BOM_L_Baseplates_744</t>
        </is>
      </c>
      <c r="C75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0" s="4" t="inlineStr">
        <is>
          <t>:6M:6N:</t>
        </is>
      </c>
      <c r="E750" s="2" t="inlineStr">
        <is>
          <t>BaseplateSteel</t>
        </is>
      </c>
      <c r="F750" s="2" t="inlineStr">
        <is>
          <t>Steel</t>
        </is>
      </c>
      <c r="G750" t="inlineStr">
        <is>
          <t>:444TS:445TS:</t>
        </is>
      </c>
      <c r="H750" t="inlineStr">
        <is>
          <t>:No Drip Pan:Standard Drip Pan:</t>
        </is>
      </c>
      <c r="I750" t="n">
        <v>0</v>
      </c>
      <c r="J750" s="80" t="inlineStr">
        <is>
          <t>Woods_Sureflex</t>
        </is>
      </c>
      <c r="K750" s="2" t="inlineStr">
        <is>
          <t>RTF</t>
        </is>
      </c>
      <c r="L750" t="inlineStr">
        <is>
          <t>STL BASE,LF,6L,444TS/445TS,Woods</t>
        </is>
      </c>
      <c r="M750" t="inlineStr">
        <is>
          <t>A100742</t>
        </is>
      </c>
      <c r="N750" t="n">
        <v>275</v>
      </c>
      <c r="O750" t="n">
        <v>76</v>
      </c>
      <c r="P750" t="inlineStr">
        <is>
          <t>LT084</t>
        </is>
      </c>
      <c r="Q750" t="n">
        <v>56</v>
      </c>
      <c r="R750" s="111" t="n"/>
      <c r="S750" s="111" t="n"/>
    </row>
    <row r="751" hidden="1">
      <c r="A751" s="22" t="n"/>
      <c r="B751" t="inlineStr">
        <is>
          <t>Price_BOM_L_Baseplates_745</t>
        </is>
      </c>
      <c r="C75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1" s="4" t="inlineStr">
        <is>
          <t>:6M:6N:</t>
        </is>
      </c>
      <c r="E751" s="2" t="inlineStr">
        <is>
          <t>BaseplateSteel</t>
        </is>
      </c>
      <c r="F751" s="2" t="inlineStr">
        <is>
          <t>Steel</t>
        </is>
      </c>
      <c r="G751" t="inlineStr">
        <is>
          <t>:444TS:445TS:</t>
        </is>
      </c>
      <c r="H751" t="inlineStr">
        <is>
          <t>:No Drip Pan:Standard Drip Pan:</t>
        </is>
      </c>
      <c r="I751" t="n">
        <v>0</v>
      </c>
      <c r="J751" s="80" t="inlineStr">
        <is>
          <t>Falk_T10_Grid</t>
        </is>
      </c>
      <c r="K751" s="2" t="inlineStr">
        <is>
          <t>RTF</t>
        </is>
      </c>
      <c r="L751" t="inlineStr">
        <is>
          <t>STL BASE,LF,6L,444TS/445TS,Falk</t>
        </is>
      </c>
      <c r="M751" t="inlineStr">
        <is>
          <t>A100743</t>
        </is>
      </c>
      <c r="N751" t="n">
        <v>275</v>
      </c>
      <c r="O751" t="n">
        <v>77</v>
      </c>
      <c r="P751" t="inlineStr">
        <is>
          <t>LT084</t>
        </is>
      </c>
      <c r="Q751" t="n">
        <v>56</v>
      </c>
      <c r="R751" s="111" t="n"/>
      <c r="S751" s="111" t="n"/>
    </row>
    <row r="752" hidden="1">
      <c r="A752" s="22" t="n"/>
      <c r="B752" t="inlineStr">
        <is>
          <t>Price_BOM_L_Baseplates_746</t>
        </is>
      </c>
      <c r="C75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2" s="4" t="inlineStr">
        <is>
          <t>:6M:6N:</t>
        </is>
      </c>
      <c r="E752" s="2" t="inlineStr">
        <is>
          <t>BaseplateSteel</t>
        </is>
      </c>
      <c r="F752" s="2" t="inlineStr">
        <is>
          <t>Steel</t>
        </is>
      </c>
      <c r="G752" t="inlineStr">
        <is>
          <t>:444TS:445TS:</t>
        </is>
      </c>
      <c r="H752" t="inlineStr">
        <is>
          <t>:No Drip Pan:Standard Drip Pan:</t>
        </is>
      </c>
      <c r="J752" s="80" t="inlineStr">
        <is>
          <t>Woods_Spacer</t>
        </is>
      </c>
      <c r="K752" s="106" t="inlineStr">
        <is>
          <t>RTF</t>
        </is>
      </c>
      <c r="L752" t="inlineStr">
        <is>
          <t>STL BASE,LF,6L,444TS/445TS,Woods Spcr</t>
        </is>
      </c>
      <c r="M752" t="inlineStr">
        <is>
          <t>A100745</t>
        </is>
      </c>
      <c r="N752" t="n">
        <v>275</v>
      </c>
      <c r="O752" t="n">
        <v>79</v>
      </c>
      <c r="P752" t="inlineStr">
        <is>
          <t>LT084</t>
        </is>
      </c>
      <c r="Q752" t="n">
        <v>56</v>
      </c>
      <c r="R752" s="111" t="n"/>
      <c r="S752" s="111" t="n"/>
    </row>
    <row r="753" hidden="1">
      <c r="A753" s="22" t="n"/>
      <c r="B753" t="inlineStr">
        <is>
          <t>Price_BOM_L_Baseplates_747</t>
        </is>
      </c>
      <c r="C75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3" s="4" t="inlineStr">
        <is>
          <t>:6M:6N:</t>
        </is>
      </c>
      <c r="E753" s="2" t="inlineStr">
        <is>
          <t>BaseplateSteel</t>
        </is>
      </c>
      <c r="F753" s="2" t="inlineStr">
        <is>
          <t>Steel</t>
        </is>
      </c>
      <c r="G753" t="inlineStr">
        <is>
          <t>:444TS:445TS:</t>
        </is>
      </c>
      <c r="H753" t="inlineStr">
        <is>
          <t>:No Drip Pan:Standard Drip Pan:</t>
        </is>
      </c>
      <c r="J753" s="80" t="inlineStr">
        <is>
          <t>Falk_Spacer</t>
        </is>
      </c>
      <c r="K753" s="106" t="inlineStr">
        <is>
          <t>RTF</t>
        </is>
      </c>
      <c r="L753" t="inlineStr">
        <is>
          <t>STL BASE,LF,6L,444TS/445TS,Falk Spcr</t>
        </is>
      </c>
      <c r="M753" t="inlineStr">
        <is>
          <t>A100746</t>
        </is>
      </c>
      <c r="N753" t="n">
        <v>275</v>
      </c>
      <c r="O753" t="n">
        <v>80</v>
      </c>
      <c r="P753" t="inlineStr">
        <is>
          <t>LT084</t>
        </is>
      </c>
      <c r="Q753" t="n">
        <v>56</v>
      </c>
      <c r="R753" s="111" t="n"/>
      <c r="S753" s="111" t="n"/>
    </row>
    <row r="754" hidden="1">
      <c r="A754" s="22" t="n"/>
      <c r="B754" t="inlineStr">
        <is>
          <t>Price_BOM_L_Baseplates_748</t>
        </is>
      </c>
      <c r="C754" t="inlineStr">
        <is>
          <t>:60123-LF:</t>
        </is>
      </c>
      <c r="D754" s="4" t="inlineStr">
        <is>
          <t>:6M:6N:</t>
        </is>
      </c>
      <c r="E754" s="2" t="inlineStr">
        <is>
          <t>BaseplateSteel</t>
        </is>
      </c>
      <c r="F754" s="2" t="inlineStr">
        <is>
          <t>Steel</t>
        </is>
      </c>
      <c r="G754" t="inlineStr">
        <is>
          <t>:254T:256T:284T:286T:284TS:286TS:</t>
        </is>
      </c>
      <c r="H754" t="inlineStr">
        <is>
          <t>:No Drip Pan:Standard Drip Pan:</t>
        </is>
      </c>
      <c r="I754" t="n">
        <v>0</v>
      </c>
      <c r="J754" s="80" t="inlineStr">
        <is>
          <t>Woods_Sureflex</t>
        </is>
      </c>
      <c r="K754" s="108" t="n">
        <v>96778051</v>
      </c>
      <c r="L754" s="108" t="inlineStr">
        <is>
          <t>STL BASE,LF2.0,6P,6012,250-280</t>
        </is>
      </c>
      <c r="M754" t="inlineStr">
        <is>
          <t>A100732</t>
        </is>
      </c>
      <c r="N754" t="n">
        <v>165</v>
      </c>
      <c r="O754" t="n">
        <v>82</v>
      </c>
      <c r="P754" t="inlineStr">
        <is>
          <t>LT027</t>
        </is>
      </c>
      <c r="Q754" t="n">
        <v>0</v>
      </c>
      <c r="R754" s="111" t="n"/>
      <c r="S754" s="111" t="n"/>
    </row>
    <row r="755" hidden="1">
      <c r="A755" s="22" t="n"/>
      <c r="B755" t="inlineStr">
        <is>
          <t>Price_BOM_L_Baseplates_749</t>
        </is>
      </c>
      <c r="C755" t="inlineStr">
        <is>
          <t>:60123-LF:</t>
        </is>
      </c>
      <c r="D755" s="4" t="inlineStr">
        <is>
          <t>:6M:6N:</t>
        </is>
      </c>
      <c r="E755" s="2" t="inlineStr">
        <is>
          <t>BaseplateSteel</t>
        </is>
      </c>
      <c r="F755" s="2" t="inlineStr">
        <is>
          <t>Steel</t>
        </is>
      </c>
      <c r="G755" t="inlineStr">
        <is>
          <t>:254T:256T:284T:286T:284TS:286TS:</t>
        </is>
      </c>
      <c r="H755" t="inlineStr">
        <is>
          <t>:No Drip Pan:Standard Drip Pan:</t>
        </is>
      </c>
      <c r="I755" t="n">
        <v>0</v>
      </c>
      <c r="J755" s="80" t="inlineStr">
        <is>
          <t>Falk_T10_Grid</t>
        </is>
      </c>
      <c r="K755" s="108" t="n">
        <v>96778051</v>
      </c>
      <c r="L755" s="108" t="inlineStr">
        <is>
          <t>STL BASE,LF2.0,6P,6012,250-280</t>
        </is>
      </c>
      <c r="M755" t="inlineStr">
        <is>
          <t>A100732</t>
        </is>
      </c>
      <c r="N755" t="n">
        <v>165</v>
      </c>
      <c r="O755" t="n">
        <v>83</v>
      </c>
      <c r="P755" t="inlineStr">
        <is>
          <t>LT027</t>
        </is>
      </c>
      <c r="Q755" t="n">
        <v>0</v>
      </c>
      <c r="R755" s="111" t="n"/>
      <c r="S755" s="111" t="n"/>
    </row>
    <row r="756" hidden="1">
      <c r="A756" s="22" t="n"/>
      <c r="B756" t="inlineStr">
        <is>
          <t>Price_BOM_L_Baseplates_750</t>
        </is>
      </c>
      <c r="C756" t="inlineStr">
        <is>
          <t>:60123-LF:</t>
        </is>
      </c>
      <c r="D756" s="4" t="inlineStr">
        <is>
          <t>:6M:6N:</t>
        </is>
      </c>
      <c r="E756" s="2" t="inlineStr">
        <is>
          <t>BaseplateSteel</t>
        </is>
      </c>
      <c r="F756" s="2" t="inlineStr">
        <is>
          <t>Steel</t>
        </is>
      </c>
      <c r="G756" t="inlineStr">
        <is>
          <t>:254T:256T:284T:286T:284TS:286TS:</t>
        </is>
      </c>
      <c r="H756" t="inlineStr">
        <is>
          <t>:No Drip Pan:Standard Drip Pan:</t>
        </is>
      </c>
      <c r="J756" s="80" t="inlineStr">
        <is>
          <t>Woods_Spacer</t>
        </is>
      </c>
      <c r="K756" s="106" t="n">
        <v>96778051</v>
      </c>
      <c r="L756" t="inlineStr">
        <is>
          <t>STL BASE,LF,6L,6012,250-280,SPCR</t>
        </is>
      </c>
      <c r="M756" t="inlineStr">
        <is>
          <t>A100733</t>
        </is>
      </c>
      <c r="N756" t="n">
        <v>165</v>
      </c>
      <c r="O756" t="n">
        <v>85</v>
      </c>
      <c r="P756" t="inlineStr">
        <is>
          <t>LT027</t>
        </is>
      </c>
      <c r="Q756" t="n">
        <v>0</v>
      </c>
      <c r="R756" s="111" t="n"/>
      <c r="S756" s="111" t="n"/>
    </row>
    <row r="757" hidden="1">
      <c r="A757" s="22" t="n"/>
      <c r="B757" t="inlineStr">
        <is>
          <t>Price_BOM_L_Baseplates_751</t>
        </is>
      </c>
      <c r="C757" t="inlineStr">
        <is>
          <t>:60123-LF:</t>
        </is>
      </c>
      <c r="D757" s="4" t="inlineStr">
        <is>
          <t>:6M:6N:</t>
        </is>
      </c>
      <c r="E757" s="2" t="inlineStr">
        <is>
          <t>BaseplateSteel</t>
        </is>
      </c>
      <c r="F757" s="2" t="inlineStr">
        <is>
          <t>Steel</t>
        </is>
      </c>
      <c r="G757" t="inlineStr">
        <is>
          <t>:254T:256T:284T:286T:284TS:286TS:</t>
        </is>
      </c>
      <c r="H757" t="inlineStr">
        <is>
          <t>:No Drip Pan:Standard Drip Pan:</t>
        </is>
      </c>
      <c r="J757" s="80" t="inlineStr">
        <is>
          <t>Falk_Spacer</t>
        </is>
      </c>
      <c r="K757" s="106" t="n">
        <v>96778051</v>
      </c>
      <c r="L757" t="inlineStr">
        <is>
          <t>STL BASE,LF,6L,6012,250-280,SPCR</t>
        </is>
      </c>
      <c r="M757" t="inlineStr">
        <is>
          <t>A100733</t>
        </is>
      </c>
      <c r="N757" t="n">
        <v>165</v>
      </c>
      <c r="O757" t="n">
        <v>86</v>
      </c>
      <c r="P757" t="inlineStr">
        <is>
          <t>LT027</t>
        </is>
      </c>
      <c r="Q757" t="n">
        <v>0</v>
      </c>
      <c r="R757" s="111" t="n"/>
      <c r="S757" s="111" t="n"/>
    </row>
    <row r="758" hidden="1">
      <c r="A758" s="22" t="n"/>
      <c r="B758" t="inlineStr">
        <is>
          <t>Price_BOM_L_Baseplates_752</t>
        </is>
      </c>
      <c r="C758" t="inlineStr">
        <is>
          <t>:60123-LF:</t>
        </is>
      </c>
      <c r="D758" s="4" t="inlineStr">
        <is>
          <t>:6M:6N:</t>
        </is>
      </c>
      <c r="E758" s="2" t="inlineStr">
        <is>
          <t>BaseplateSteel</t>
        </is>
      </c>
      <c r="F758" s="2" t="inlineStr">
        <is>
          <t>Steel</t>
        </is>
      </c>
      <c r="G758" t="inlineStr">
        <is>
          <t>:324T:326T:324TS:326TS:</t>
        </is>
      </c>
      <c r="H758" t="inlineStr">
        <is>
          <t>:No Drip Pan:Standard Drip Pan:</t>
        </is>
      </c>
      <c r="I758" t="n">
        <v>0</v>
      </c>
      <c r="J758" s="80" t="inlineStr">
        <is>
          <t>Woods_Sureflex</t>
        </is>
      </c>
      <c r="K758" s="106" t="n">
        <v>96778052</v>
      </c>
      <c r="L758" s="90" t="inlineStr">
        <is>
          <t>STL BASE,LF2.0,6P,6012,320</t>
        </is>
      </c>
      <c r="M758" t="inlineStr">
        <is>
          <t>A100732</t>
        </is>
      </c>
      <c r="N758" t="n">
        <v>180</v>
      </c>
      <c r="O758" t="n">
        <v>88</v>
      </c>
      <c r="P758" t="inlineStr">
        <is>
          <t>LT027</t>
        </is>
      </c>
      <c r="Q758" t="n">
        <v>0</v>
      </c>
    </row>
    <row r="759" hidden="1">
      <c r="A759" s="22" t="n"/>
      <c r="B759" t="inlineStr">
        <is>
          <t>Price_BOM_L_Baseplates_753</t>
        </is>
      </c>
      <c r="C759" t="inlineStr">
        <is>
          <t>:60123-LF:</t>
        </is>
      </c>
      <c r="D759" s="4" t="inlineStr">
        <is>
          <t>:6M:6N:</t>
        </is>
      </c>
      <c r="E759" s="2" t="inlineStr">
        <is>
          <t>BaseplateSteel</t>
        </is>
      </c>
      <c r="F759" s="2" t="inlineStr">
        <is>
          <t>Steel</t>
        </is>
      </c>
      <c r="G759" t="inlineStr">
        <is>
          <t>:324T:326T:324TS:326TS:</t>
        </is>
      </c>
      <c r="H759" t="inlineStr">
        <is>
          <t>:No Drip Pan:Standard Drip Pan:</t>
        </is>
      </c>
      <c r="I759" t="n">
        <v>0</v>
      </c>
      <c r="J759" s="80" t="inlineStr">
        <is>
          <t>Falk_T10_Grid</t>
        </is>
      </c>
      <c r="K759" s="106" t="n">
        <v>96778052</v>
      </c>
      <c r="L759" s="90" t="inlineStr">
        <is>
          <t>STL BASE,LF2.0,6P,6012,320</t>
        </is>
      </c>
      <c r="M759" t="inlineStr">
        <is>
          <t>A100732</t>
        </is>
      </c>
      <c r="N759" t="n">
        <v>180</v>
      </c>
      <c r="O759" t="n">
        <v>89</v>
      </c>
      <c r="P759" t="inlineStr">
        <is>
          <t>LT027</t>
        </is>
      </c>
      <c r="Q759" t="n">
        <v>0</v>
      </c>
    </row>
    <row r="760" hidden="1">
      <c r="A760" s="22" t="n"/>
      <c r="B760" t="inlineStr">
        <is>
          <t>Price_BOM_L_Baseplates_754</t>
        </is>
      </c>
      <c r="C760" t="inlineStr">
        <is>
          <t>:60123-LF:</t>
        </is>
      </c>
      <c r="D760" s="4" t="inlineStr">
        <is>
          <t>:6M:6N:</t>
        </is>
      </c>
      <c r="E760" s="2" t="inlineStr">
        <is>
          <t>BaseplateSteel</t>
        </is>
      </c>
      <c r="F760" s="2" t="inlineStr">
        <is>
          <t>Steel</t>
        </is>
      </c>
      <c r="G760" t="inlineStr">
        <is>
          <t>:324T:326T:324TS:326TS:</t>
        </is>
      </c>
      <c r="H760" t="inlineStr">
        <is>
          <t>:No Drip Pan:Standard Drip Pan:</t>
        </is>
      </c>
      <c r="J760" s="80" t="inlineStr">
        <is>
          <t>Woods_Spacer</t>
        </is>
      </c>
      <c r="K760" s="106" t="n">
        <v>96778052</v>
      </c>
      <c r="L760" t="inlineStr">
        <is>
          <t>STL BASE,LF,6L,6012,320,SPCR</t>
        </is>
      </c>
      <c r="M760" t="inlineStr">
        <is>
          <t>A100733</t>
        </is>
      </c>
      <c r="N760" t="n">
        <v>180</v>
      </c>
      <c r="O760" t="n">
        <v>91</v>
      </c>
      <c r="P760" t="inlineStr">
        <is>
          <t>LT027</t>
        </is>
      </c>
      <c r="Q760" t="n">
        <v>0</v>
      </c>
    </row>
    <row r="761" hidden="1">
      <c r="A761" s="22" t="n"/>
      <c r="B761" t="inlineStr">
        <is>
          <t>Price_BOM_L_Baseplates_755</t>
        </is>
      </c>
      <c r="C761" t="inlineStr">
        <is>
          <t>:60123-LF:</t>
        </is>
      </c>
      <c r="D761" s="4" t="inlineStr">
        <is>
          <t>:6M:6N:</t>
        </is>
      </c>
      <c r="E761" s="2" t="inlineStr">
        <is>
          <t>BaseplateSteel</t>
        </is>
      </c>
      <c r="F761" s="2" t="inlineStr">
        <is>
          <t>Steel</t>
        </is>
      </c>
      <c r="G761" t="inlineStr">
        <is>
          <t>:324T:326T:324TS:326TS:</t>
        </is>
      </c>
      <c r="H761" t="inlineStr">
        <is>
          <t>:No Drip Pan:Standard Drip Pan:</t>
        </is>
      </c>
      <c r="J761" s="80" t="inlineStr">
        <is>
          <t>Falk_Spacer</t>
        </is>
      </c>
      <c r="K761" s="106" t="n">
        <v>96778052</v>
      </c>
      <c r="L761" t="inlineStr">
        <is>
          <t>STL BASE,LF,6L,6012,320,SPCR</t>
        </is>
      </c>
      <c r="M761" t="inlineStr">
        <is>
          <t>A100733</t>
        </is>
      </c>
      <c r="N761" t="n">
        <v>180</v>
      </c>
      <c r="O761" t="n">
        <v>92</v>
      </c>
      <c r="P761" t="inlineStr">
        <is>
          <t>LT027</t>
        </is>
      </c>
      <c r="Q761" t="n">
        <v>0</v>
      </c>
    </row>
    <row r="762" hidden="1">
      <c r="A762" s="22" t="n"/>
      <c r="B762" t="inlineStr">
        <is>
          <t>Price_BOM_L_Baseplates_756</t>
        </is>
      </c>
      <c r="C762" t="inlineStr">
        <is>
          <t>:60123-LF:</t>
        </is>
      </c>
      <c r="D762" s="4" t="inlineStr">
        <is>
          <t>:6M:6N:</t>
        </is>
      </c>
      <c r="E762" s="2" t="inlineStr">
        <is>
          <t>BaseplateSteel</t>
        </is>
      </c>
      <c r="F762" s="2" t="inlineStr">
        <is>
          <t>Steel</t>
        </is>
      </c>
      <c r="G762" t="inlineStr">
        <is>
          <t>:364T:365T:364TS:365TS:</t>
        </is>
      </c>
      <c r="H762" t="inlineStr">
        <is>
          <t>:No Drip Pan:Standard Drip Pan:</t>
        </is>
      </c>
      <c r="I762" t="n">
        <v>0</v>
      </c>
      <c r="J762" s="80" t="inlineStr">
        <is>
          <t>Woods_Sureflex</t>
        </is>
      </c>
      <c r="K762" s="106" t="n">
        <v>96778053</v>
      </c>
      <c r="L762" s="90" t="inlineStr">
        <is>
          <t>STL BASE,LF2.0,6P,6012,360</t>
        </is>
      </c>
      <c r="M762" t="inlineStr">
        <is>
          <t>A100732</t>
        </is>
      </c>
      <c r="N762" t="n">
        <v>195</v>
      </c>
      <c r="O762" t="n">
        <v>94</v>
      </c>
      <c r="P762" t="inlineStr">
        <is>
          <t>LT027</t>
        </is>
      </c>
      <c r="Q762" t="n">
        <v>0</v>
      </c>
    </row>
    <row r="763" hidden="1">
      <c r="A763" s="22" t="n"/>
      <c r="B763" t="inlineStr">
        <is>
          <t>Price_BOM_L_Baseplates_757</t>
        </is>
      </c>
      <c r="C763" t="inlineStr">
        <is>
          <t>:60123-LF:</t>
        </is>
      </c>
      <c r="D763" s="4" t="inlineStr">
        <is>
          <t>:6M:6N:</t>
        </is>
      </c>
      <c r="E763" s="2" t="inlineStr">
        <is>
          <t>BaseplateSteel</t>
        </is>
      </c>
      <c r="F763" s="2" t="inlineStr">
        <is>
          <t>Steel</t>
        </is>
      </c>
      <c r="G763" t="inlineStr">
        <is>
          <t>:364T:365T:364TS:365TS:</t>
        </is>
      </c>
      <c r="H763" t="inlineStr">
        <is>
          <t>:No Drip Pan:Standard Drip Pan:</t>
        </is>
      </c>
      <c r="I763" t="n">
        <v>0</v>
      </c>
      <c r="J763" s="80" t="inlineStr">
        <is>
          <t>Falk_T10_Grid</t>
        </is>
      </c>
      <c r="K763" s="106" t="n">
        <v>96778053</v>
      </c>
      <c r="L763" s="90" t="inlineStr">
        <is>
          <t>STL BASE,LF2.0,6P,6012,360</t>
        </is>
      </c>
      <c r="M763" t="inlineStr">
        <is>
          <t>A100732</t>
        </is>
      </c>
      <c r="N763" t="n">
        <v>195</v>
      </c>
      <c r="O763" t="n">
        <v>95</v>
      </c>
      <c r="P763" t="inlineStr">
        <is>
          <t>LT027</t>
        </is>
      </c>
      <c r="Q763" t="n">
        <v>0</v>
      </c>
    </row>
    <row r="764" hidden="1">
      <c r="A764" s="22" t="n"/>
      <c r="B764" t="inlineStr">
        <is>
          <t>Price_BOM_L_Baseplates_758</t>
        </is>
      </c>
      <c r="C764" t="inlineStr">
        <is>
          <t>:60123-LF:</t>
        </is>
      </c>
      <c r="D764" s="4" t="inlineStr">
        <is>
          <t>:6M:6N:</t>
        </is>
      </c>
      <c r="E764" s="2" t="inlineStr">
        <is>
          <t>BaseplateSteel</t>
        </is>
      </c>
      <c r="F764" s="2" t="inlineStr">
        <is>
          <t>Steel</t>
        </is>
      </c>
      <c r="G764" t="inlineStr">
        <is>
          <t>:364T:365T:364TS:365TS:</t>
        </is>
      </c>
      <c r="H764" t="inlineStr">
        <is>
          <t>:No Drip Pan:Standard Drip Pan:</t>
        </is>
      </c>
      <c r="J764" s="80" t="inlineStr">
        <is>
          <t>Woods_Spacer</t>
        </is>
      </c>
      <c r="K764" s="106" t="n">
        <v>96778053</v>
      </c>
      <c r="L764" t="inlineStr">
        <is>
          <t>STL BASE,LF,6L,6012,360,SPCR</t>
        </is>
      </c>
      <c r="M764" t="inlineStr">
        <is>
          <t>A100733</t>
        </is>
      </c>
      <c r="N764" t="n">
        <v>195</v>
      </c>
      <c r="O764" t="n">
        <v>97</v>
      </c>
      <c r="P764" t="inlineStr">
        <is>
          <t>LT027</t>
        </is>
      </c>
      <c r="Q764" t="n">
        <v>0</v>
      </c>
    </row>
    <row r="765" hidden="1">
      <c r="A765" s="22" t="n"/>
      <c r="B765" t="inlineStr">
        <is>
          <t>Price_BOM_L_Baseplates_759</t>
        </is>
      </c>
      <c r="C765" t="inlineStr">
        <is>
          <t>:60123-LF:</t>
        </is>
      </c>
      <c r="D765" s="4" t="inlineStr">
        <is>
          <t>:6M:6N:</t>
        </is>
      </c>
      <c r="E765" s="2" t="inlineStr">
        <is>
          <t>BaseplateSteel</t>
        </is>
      </c>
      <c r="F765" s="2" t="inlineStr">
        <is>
          <t>Steel</t>
        </is>
      </c>
      <c r="G765" t="inlineStr">
        <is>
          <t>:364T:365T:364TS:365TS:</t>
        </is>
      </c>
      <c r="H765" t="inlineStr">
        <is>
          <t>:No Drip Pan:Standard Drip Pan:</t>
        </is>
      </c>
      <c r="J765" s="80" t="inlineStr">
        <is>
          <t>Falk_Spacer</t>
        </is>
      </c>
      <c r="K765" s="106" t="n">
        <v>96778053</v>
      </c>
      <c r="L765" t="inlineStr">
        <is>
          <t>STL BASE,LF,6L,6012,360,SPCR</t>
        </is>
      </c>
      <c r="M765" t="inlineStr">
        <is>
          <t>A100733</t>
        </is>
      </c>
      <c r="N765" t="n">
        <v>195</v>
      </c>
      <c r="O765" t="n">
        <v>98</v>
      </c>
      <c r="P765" t="inlineStr">
        <is>
          <t>LT027</t>
        </is>
      </c>
      <c r="Q765" t="n">
        <v>0</v>
      </c>
    </row>
    <row r="766">
      <c r="A766" s="78" t="inlineStr">
        <is>
          <t>[END]</t>
        </is>
      </c>
    </row>
    <row r="767">
      <c r="A767" s="22" t="n"/>
    </row>
    <row r="768">
      <c r="A768" s="22" t="n"/>
    </row>
    <row r="769">
      <c r="A769" s="22" t="n"/>
    </row>
    <row r="770">
      <c r="A770" s="22" t="n"/>
    </row>
  </sheetData>
  <autoFilter ref="B6:Q766">
    <filterColumn colId="3">
      <filters blank="1">
        <filter val="BaseplateCI"/>
      </filters>
    </filterColumn>
  </autoFilter>
  <dataValidations count="2">
    <dataValidation sqref="A6" showErrorMessage="1" showInputMessage="1" allowBlank="1" type="list">
      <formula1>"Full Data,Quick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5.xml><?xml version="1.0" encoding="utf-8"?>
<worksheet xmlns="http://schemas.openxmlformats.org/spreadsheetml/2006/main">
  <sheetPr codeName="Sheet14">
    <outlinePr summaryBelow="1" summaryRight="1"/>
    <pageSetUpPr/>
  </sheetPr>
  <dimension ref="A1:U498"/>
  <sheetViews>
    <sheetView workbookViewId="0">
      <pane ySplit="6" topLeftCell="A7" activePane="bottomLeft" state="frozen"/>
      <selection pane="bottomLeft" activeCell="G27" sqref="G27"/>
    </sheetView>
  </sheetViews>
  <sheetFormatPr baseColWidth="8" defaultRowHeight="13.15" outlineLevelRow="1"/>
  <cols>
    <col width="20.7109375" customWidth="1" style="22" min="1" max="1"/>
    <col width="8.85546875" customWidth="1" min="2" max="2"/>
    <col width="25.85546875" bestFit="1" customWidth="1" min="3" max="3"/>
    <col width="25.85546875" customWidth="1" min="4" max="4"/>
    <col width="23.5703125" customWidth="1" min="5" max="5"/>
    <col width="27" bestFit="1" customWidth="1" min="6" max="6"/>
    <col width="27" customWidth="1" min="7" max="7"/>
    <col width="11.7109375" customWidth="1" min="8" max="9"/>
    <col width="19.7109375" bestFit="1" customWidth="1" min="10" max="10"/>
    <col width="23.5703125" customWidth="1" min="11" max="11"/>
    <col width="16.42578125" customWidth="1" min="12" max="12"/>
    <col width="16.7109375" bestFit="1" customWidth="1" min="13" max="13"/>
    <col width="9" bestFit="1" customWidth="1" min="14" max="14"/>
    <col width="14" customWidth="1" min="15" max="15"/>
    <col width="15.140625" customWidth="1" min="16" max="17"/>
    <col width="12" bestFit="1" customWidth="1" min="19" max="19"/>
  </cols>
  <sheetData>
    <row r="1" ht="13.9" customFormat="1" customHeight="1" s="30" thickBot="1">
      <c r="A1" s="72" t="inlineStr">
        <is>
          <t>Export Set-up</t>
        </is>
      </c>
      <c r="B1" s="55" t="n"/>
      <c r="C1" s="73" t="inlineStr">
        <is>
          <t>\\Hssql01\pacoexpresssuite_published_ckb_data\myexport.xml</t>
        </is>
      </c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U1" s="30" t="inlineStr">
        <is>
          <t>PSD v1.1</t>
        </is>
      </c>
    </row>
    <row r="2" outlineLevel="1" ht="13.9" customHeight="1" thickTop="1">
      <c r="A2" s="74" t="inlineStr">
        <is>
          <t>Price_BOM_LF_DripPans</t>
        </is>
      </c>
      <c r="B2" s="83" t="n"/>
      <c r="C2" s="20">
        <f>IF($A$6="Full Data","ID","")</f>
        <v/>
      </c>
      <c r="D2" s="20">
        <f>IF($A$6 = "Quick Price","ID","")</f>
        <v/>
      </c>
      <c r="E2" s="20" t="inlineStr">
        <is>
          <t>Model</t>
        </is>
      </c>
      <c r="F2" s="20" t="n"/>
      <c r="G2" s="20" t="inlineStr">
        <is>
          <t>BearingFrame</t>
        </is>
      </c>
      <c r="H2" s="20" t="n"/>
      <c r="I2" s="20">
        <f>IF($A$6="Full Data","BaseType","")</f>
        <v/>
      </c>
      <c r="J2" s="20" t="n"/>
      <c r="K2" s="20" t="inlineStr">
        <is>
          <t>FrameSize</t>
        </is>
      </c>
      <c r="L2" s="20" t="n"/>
      <c r="M2" s="20">
        <f>IF($A$6="Full Data","DripPan","")</f>
        <v/>
      </c>
      <c r="N2" s="20">
        <f>IF($A$6="Full Data","BOM","")</f>
        <v/>
      </c>
      <c r="O2" s="20" t="inlineStr">
        <is>
          <t>PriceID</t>
        </is>
      </c>
      <c r="P2" s="20" t="inlineStr">
        <is>
          <t>Weight</t>
        </is>
      </c>
      <c r="Q2" s="20">
        <f>IF($A$6="Full Data","LeadtimeID","")</f>
        <v/>
      </c>
    </row>
    <row r="3" outlineLevel="1">
      <c r="A3" s="74">
        <f>IF($A$6="Full Data", "BaseplateOptions", "BasicOptionsDynamicDesc")</f>
        <v/>
      </c>
      <c r="B3" s="83" t="n"/>
      <c r="C3" s="20">
        <f>IF($A$6="Full Data","PriceList","")</f>
        <v/>
      </c>
      <c r="D3" s="20">
        <f>IF($A$6 = "Quick Price","PriceList","")</f>
        <v/>
      </c>
      <c r="E3" s="20" t="n"/>
      <c r="F3" s="20" t="n"/>
      <c r="G3" s="20" t="n"/>
      <c r="H3" s="20" t="n"/>
      <c r="I3" s="20" t="n"/>
      <c r="J3" s="20" t="n"/>
      <c r="K3" s="20" t="n"/>
      <c r="L3" s="20" t="inlineStr">
        <is>
          <t>ID</t>
        </is>
      </c>
      <c r="M3" s="20" t="n"/>
      <c r="N3" s="20" t="n"/>
      <c r="O3" s="20" t="n"/>
      <c r="P3" s="20" t="n"/>
      <c r="Q3" s="20" t="n"/>
    </row>
    <row r="4" outlineLevel="1" customFormat="1" s="31">
      <c r="A4" s="75" t="inlineStr">
        <is>
          <t>[Attribute type]</t>
        </is>
      </c>
      <c r="B4" s="84" t="n"/>
      <c r="C4" s="76">
        <f>IF($A$6="Full Data","pointer-merge","")</f>
        <v/>
      </c>
      <c r="D4" s="76">
        <f>IF($A$6="Quick Price","pointer","")</f>
        <v/>
      </c>
      <c r="E4" s="76" t="inlineStr">
        <is>
          <t>text</t>
        </is>
      </c>
      <c r="F4" s="76" t="n"/>
      <c r="G4" s="76" t="inlineStr">
        <is>
          <t>text</t>
        </is>
      </c>
      <c r="H4" s="76" t="n"/>
      <c r="I4" s="76">
        <f>IF($A$6="Full Data","text","")</f>
        <v/>
      </c>
      <c r="J4" s="76" t="n"/>
      <c r="K4" s="76" t="inlineStr">
        <is>
          <t>text</t>
        </is>
      </c>
      <c r="L4" s="76" t="inlineStr">
        <is>
          <t>pointer</t>
        </is>
      </c>
      <c r="M4" s="76">
        <f>IF($A$6="Full Data","text","")</f>
        <v/>
      </c>
      <c r="N4" s="76">
        <f>IF($A$6="Full Data","text","")</f>
        <v/>
      </c>
      <c r="O4" s="76" t="inlineStr">
        <is>
          <t>pointer</t>
        </is>
      </c>
      <c r="P4" s="76">
        <f>IF($A$6="Full Data","double","calculation")</f>
        <v/>
      </c>
      <c r="Q4" s="76" t="inlineStr">
        <is>
          <t>pointer</t>
        </is>
      </c>
      <c r="R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8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" t="n"/>
      <c r="Q5" s="5" t="n"/>
    </row>
    <row r="6" ht="13.9" customHeight="1" thickTop="1">
      <c r="A6" s="22" t="inlineStr">
        <is>
          <t>Full Data</t>
        </is>
      </c>
      <c r="B6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Model</t>
        </is>
      </c>
      <c r="G6" s="7" t="inlineStr">
        <is>
          <t>Bearing Frame</t>
        </is>
      </c>
      <c r="H6" s="23" t="inlineStr">
        <is>
          <t>Bearing Frame</t>
        </is>
      </c>
      <c r="I6" s="7" t="inlineStr">
        <is>
          <t>Base Type</t>
        </is>
      </c>
      <c r="J6" s="7" t="inlineStr">
        <is>
          <t>Base Type</t>
        </is>
      </c>
      <c r="K6" s="7" t="inlineStr">
        <is>
          <t>Motor Frame</t>
        </is>
      </c>
      <c r="L6" s="7" t="inlineStr">
        <is>
          <t>OptionID</t>
        </is>
      </c>
      <c r="M6" s="7" t="inlineStr">
        <is>
          <t>Drip Pan Type</t>
        </is>
      </c>
      <c r="N6" s="7" t="inlineStr">
        <is>
          <t>BOM</t>
        </is>
      </c>
      <c r="O6" s="7" t="inlineStr">
        <is>
          <t>Price ID</t>
        </is>
      </c>
      <c r="P6" s="7" t="inlineStr">
        <is>
          <t>Weight</t>
        </is>
      </c>
      <c r="Q6" s="7" t="inlineStr">
        <is>
          <t>LeadTimeID</t>
        </is>
      </c>
      <c r="R6" s="7" t="n"/>
      <c r="S6" s="7" t="n"/>
      <c r="T6" s="7" t="n"/>
    </row>
    <row r="7">
      <c r="A7" s="78" t="inlineStr">
        <is>
          <t>[START]</t>
        </is>
      </c>
      <c r="B7" s="5">
        <f>IF(F7&lt;&gt;"Any","Y","N")</f>
        <v/>
      </c>
      <c r="C7" t="inlineStr">
        <is>
          <t>Price_BOM_LF_DripPans_1</t>
        </is>
      </c>
      <c r="D7">
        <f>IF(B7="Y",C7,"")</f>
        <v/>
      </c>
      <c r="E7" t="inlineStr">
        <is>
          <t>All</t>
        </is>
      </c>
      <c r="F7" s="2" t="inlineStr">
        <is>
          <t>All</t>
        </is>
      </c>
      <c r="G7" s="4" t="inlineStr">
        <is>
          <t>:3P:3N:3M:</t>
        </is>
      </c>
      <c r="H7" s="4" t="inlineStr">
        <is>
          <t>:3P:3N:3M:</t>
        </is>
      </c>
      <c r="I7" s="2" t="inlineStr">
        <is>
          <t>Steel</t>
        </is>
      </c>
      <c r="J7" s="4" t="inlineStr">
        <is>
          <t>Fabricated Steel Base</t>
        </is>
      </c>
      <c r="K7" t="inlineStr">
        <is>
          <t>:143T:145T:182T:184T:213T:215T:254T:256T:284T:286T:284TS:286TS:</t>
        </is>
      </c>
      <c r="L7" t="inlineStr">
        <is>
          <t>Drip_Pan</t>
        </is>
      </c>
      <c r="M7" t="inlineStr">
        <is>
          <t>Standard Drip Pan</t>
        </is>
      </c>
      <c r="N7" s="1" t="inlineStr">
        <is>
          <t>included</t>
        </is>
      </c>
      <c r="O7" t="inlineStr">
        <is>
          <t>A101624</t>
        </is>
      </c>
      <c r="P7" t="n">
        <v>0</v>
      </c>
      <c r="Q7" t="inlineStr">
        <is>
          <t>LT027</t>
        </is>
      </c>
    </row>
    <row r="8">
      <c r="B8" s="5">
        <f>IF(F8&lt;&gt;"Any","Y","N")</f>
        <v/>
      </c>
      <c r="C8" t="inlineStr">
        <is>
          <t>Price_BOM_LF_DripPans_2</t>
        </is>
      </c>
      <c r="D8">
        <f>IF(B8="Y",C8,"")</f>
        <v/>
      </c>
      <c r="E8" t="inlineStr">
        <is>
          <t>All</t>
        </is>
      </c>
      <c r="F8" s="2" t="inlineStr">
        <is>
          <t>All</t>
        </is>
      </c>
      <c r="G8" s="4" t="inlineStr">
        <is>
          <t>:6P:6M:6N:</t>
        </is>
      </c>
      <c r="H8" s="4" t="inlineStr">
        <is>
          <t>:6P:6M:6N:</t>
        </is>
      </c>
      <c r="I8" s="2" t="inlineStr">
        <is>
          <t>Steel</t>
        </is>
      </c>
      <c r="J8" s="4" t="inlineStr">
        <is>
          <t>Fabricated Steel Base</t>
        </is>
      </c>
      <c r="K8" t="inlineStr">
        <is>
          <t>:213T:215T:254T:256T:284T:286T:284TS:286TS:324T:326T:324TS:326TS:364T:365T:364TS:365TS:</t>
        </is>
      </c>
      <c r="L8" t="inlineStr">
        <is>
          <t>Drip_Pan</t>
        </is>
      </c>
      <c r="M8" t="inlineStr">
        <is>
          <t>Standard Drip Pan</t>
        </is>
      </c>
      <c r="N8" s="1" t="inlineStr">
        <is>
          <t>included</t>
        </is>
      </c>
      <c r="O8" t="inlineStr">
        <is>
          <t>A101625</t>
        </is>
      </c>
      <c r="P8" t="n">
        <v>0</v>
      </c>
      <c r="Q8" t="inlineStr">
        <is>
          <t>LT027</t>
        </is>
      </c>
    </row>
    <row r="9">
      <c r="B9" s="5">
        <f>IF(F9&lt;&gt;"Any","Y","N")</f>
        <v/>
      </c>
      <c r="C9" t="inlineStr">
        <is>
          <t>Price_BOM_LF_DripPans_3</t>
        </is>
      </c>
      <c r="D9">
        <f>IF(B9="Y",C9,"")</f>
        <v/>
      </c>
      <c r="E9" t="inlineStr">
        <is>
          <t>All</t>
        </is>
      </c>
      <c r="F9" s="2" t="inlineStr">
        <is>
          <t>All</t>
        </is>
      </c>
      <c r="G9" s="80" t="inlineStr">
        <is>
          <t>:82:8A:8P:</t>
        </is>
      </c>
      <c r="H9" s="80" t="inlineStr">
        <is>
          <t>:82:8A:8P:</t>
        </is>
      </c>
      <c r="I9" s="2" t="inlineStr">
        <is>
          <t>Steel</t>
        </is>
      </c>
      <c r="J9" s="4" t="inlineStr">
        <is>
          <t>Fabricated Steel Base</t>
        </is>
      </c>
      <c r="K9" t="inlineStr">
        <is>
          <t>:213T:215T:254T:256T:284T:286T:284TS:286TS:</t>
        </is>
      </c>
      <c r="L9" t="inlineStr">
        <is>
          <t>Drip_Pan</t>
        </is>
      </c>
      <c r="M9" t="inlineStr">
        <is>
          <t>Standard Drip Pan</t>
        </is>
      </c>
      <c r="N9" s="1" t="inlineStr">
        <is>
          <t>91903347</t>
        </is>
      </c>
      <c r="O9" t="inlineStr">
        <is>
          <t>A101626</t>
        </is>
      </c>
      <c r="P9" t="n">
        <v>5</v>
      </c>
      <c r="Q9" s="4" t="inlineStr">
        <is>
          <t>LT084</t>
        </is>
      </c>
      <c r="S9" s="4" t="n"/>
      <c r="T9" s="14" t="n"/>
    </row>
    <row r="10">
      <c r="B10" s="5">
        <f>IF(F10&lt;&gt;"Any","Y","N")</f>
        <v/>
      </c>
      <c r="C10" t="inlineStr">
        <is>
          <t>Price_BOM_LF_DripPans_4</t>
        </is>
      </c>
      <c r="D10">
        <f>IF(B10="Y",C10,"")</f>
        <v/>
      </c>
      <c r="E10" t="inlineStr">
        <is>
          <t>All</t>
        </is>
      </c>
      <c r="F10" s="2" t="inlineStr">
        <is>
          <t>All</t>
        </is>
      </c>
      <c r="G10" s="80" t="inlineStr">
        <is>
          <t>:82:8A:8P:</t>
        </is>
      </c>
      <c r="H10" s="80" t="inlineStr">
        <is>
          <t>:82:8A:8P:</t>
        </is>
      </c>
      <c r="I10" s="2" t="inlineStr">
        <is>
          <t>Steel</t>
        </is>
      </c>
      <c r="J10" s="4" t="inlineStr">
        <is>
          <t>Fabricated Steel Base</t>
        </is>
      </c>
      <c r="K10" t="inlineStr">
        <is>
          <t xml:space="preserve">:324T:326T:324TS:326TS:364T:365T:364TS:365TS:404T:405T:404TS:405TS: </t>
        </is>
      </c>
      <c r="L10" t="inlineStr">
        <is>
          <t>Drip_Pan</t>
        </is>
      </c>
      <c r="M10" t="inlineStr">
        <is>
          <t>Standard Drip Pan</t>
        </is>
      </c>
      <c r="N10" s="1" t="inlineStr">
        <is>
          <t>91903348</t>
        </is>
      </c>
      <c r="O10" t="inlineStr">
        <is>
          <t>A101627</t>
        </is>
      </c>
      <c r="P10" t="n">
        <v>5</v>
      </c>
      <c r="Q10" s="4" t="inlineStr">
        <is>
          <t>LT084</t>
        </is>
      </c>
      <c r="S10" s="4" t="n"/>
      <c r="T10" s="14" t="n"/>
    </row>
    <row r="11">
      <c r="B11" s="5">
        <f>IF(F11&lt;&gt;"Any","Y","N")</f>
        <v/>
      </c>
      <c r="C11" t="inlineStr">
        <is>
          <t>Price_BOM_LF_DripPans_5</t>
        </is>
      </c>
      <c r="D11">
        <f>IF(B11="Y",C11,"")</f>
        <v/>
      </c>
      <c r="E11" t="inlineStr">
        <is>
          <t>:60157-LF:80123-LF:</t>
        </is>
      </c>
      <c r="F11" t="inlineStr">
        <is>
          <t>:60157-LF:80123-LF:</t>
        </is>
      </c>
      <c r="G11" s="4" t="inlineStr">
        <is>
          <t>:9P:9Q:</t>
        </is>
      </c>
      <c r="H11" s="4" t="inlineStr">
        <is>
          <t>:9P:9Q:</t>
        </is>
      </c>
      <c r="I11" s="2" t="inlineStr">
        <is>
          <t>Steel</t>
        </is>
      </c>
      <c r="J11" s="4" t="inlineStr">
        <is>
          <t>Fabricated Steel Base</t>
        </is>
      </c>
      <c r="K11" t="inlineStr">
        <is>
          <t xml:space="preserve">:324T:326T:324TS:326TS:364T:365T:364TS:365TS:404T:405T:404TS:405TS: </t>
        </is>
      </c>
      <c r="L11" t="inlineStr">
        <is>
          <t>Drip_Pan</t>
        </is>
      </c>
      <c r="M11" t="inlineStr">
        <is>
          <t>Standard Drip Pan</t>
        </is>
      </c>
      <c r="N11" t="inlineStr">
        <is>
          <t>91903351</t>
        </is>
      </c>
      <c r="O11" t="inlineStr">
        <is>
          <t>A101628</t>
        </is>
      </c>
      <c r="P11" t="n">
        <v>5</v>
      </c>
      <c r="Q11" s="4" t="inlineStr">
        <is>
          <t>LT084</t>
        </is>
      </c>
      <c r="S11" s="4" t="n"/>
      <c r="T11" s="14" t="n"/>
    </row>
    <row r="12">
      <c r="B12" s="5">
        <f>IF(F12&lt;&gt;"Any","Y","N")</f>
        <v/>
      </c>
      <c r="C12" t="inlineStr">
        <is>
          <t>Price_BOM_LF_DripPans_6</t>
        </is>
      </c>
      <c r="D12">
        <f>IF(B12="Y",C12,"")</f>
        <v/>
      </c>
      <c r="E12" t="inlineStr">
        <is>
          <t>:60157-LF:80123-LF:</t>
        </is>
      </c>
      <c r="F12" t="inlineStr">
        <is>
          <t>:60157-LF:80123-LF:</t>
        </is>
      </c>
      <c r="G12" s="4" t="inlineStr">
        <is>
          <t>:9P:9Q:</t>
        </is>
      </c>
      <c r="H12" s="4" t="inlineStr">
        <is>
          <t>:9P:9Q:</t>
        </is>
      </c>
      <c r="I12" s="2" t="inlineStr">
        <is>
          <t>Steel</t>
        </is>
      </c>
      <c r="J12" s="4" t="inlineStr">
        <is>
          <t>Fabricated Steel Base</t>
        </is>
      </c>
      <c r="K12" t="inlineStr">
        <is>
          <t xml:space="preserve">:444T:445T:444TS:445TS: </t>
        </is>
      </c>
      <c r="L12" t="inlineStr">
        <is>
          <t>Drip_Pan</t>
        </is>
      </c>
      <c r="M12" t="inlineStr">
        <is>
          <t>Standard Drip Pan</t>
        </is>
      </c>
      <c r="N12" t="inlineStr">
        <is>
          <t>91903363</t>
        </is>
      </c>
      <c r="O12" t="inlineStr">
        <is>
          <t>A101629</t>
        </is>
      </c>
      <c r="P12" t="n">
        <v>5</v>
      </c>
      <c r="Q12" s="4" t="inlineStr">
        <is>
          <t>LT084</t>
        </is>
      </c>
      <c r="S12" s="4" t="n"/>
      <c r="T12" s="14" t="n"/>
    </row>
    <row r="13">
      <c r="B13" s="5">
        <f>IF(F13&lt;&gt;"Any","Y","N")</f>
        <v/>
      </c>
      <c r="C13" t="inlineStr">
        <is>
          <t>Price_BOM_LF_DripPans_7</t>
        </is>
      </c>
      <c r="D13">
        <f>IF(B13="Y",C13,"")</f>
        <v/>
      </c>
      <c r="E13" t="inlineStr">
        <is>
          <t>:80155-LF:</t>
        </is>
      </c>
      <c r="F13" s="2" t="inlineStr">
        <is>
          <t>80155-LF</t>
        </is>
      </c>
      <c r="G13" s="4" t="inlineStr">
        <is>
          <t>:9P:9Q:</t>
        </is>
      </c>
      <c r="H13" s="4" t="inlineStr">
        <is>
          <t>:9P:9Q:</t>
        </is>
      </c>
      <c r="I13" s="2" t="inlineStr">
        <is>
          <t>Steel</t>
        </is>
      </c>
      <c r="J13" s="4" t="inlineStr">
        <is>
          <t>Fabricated Steel Base</t>
        </is>
      </c>
      <c r="K13" t="inlineStr">
        <is>
          <t xml:space="preserve">:364T:365T:364TS:365TS:404T:405T:404TS:405TS:444T:445T:444TS:445TS: </t>
        </is>
      </c>
      <c r="L13" t="inlineStr">
        <is>
          <t>Drip_Pan</t>
        </is>
      </c>
      <c r="M13" t="inlineStr">
        <is>
          <t>Standard Drip Pan</t>
        </is>
      </c>
      <c r="N13" t="inlineStr">
        <is>
          <t>91903539</t>
        </is>
      </c>
      <c r="O13" t="inlineStr">
        <is>
          <t>A101630</t>
        </is>
      </c>
      <c r="P13" t="n">
        <v>5</v>
      </c>
      <c r="Q13" s="4" t="inlineStr">
        <is>
          <t>LT084</t>
        </is>
      </c>
      <c r="S13" s="4" t="n"/>
      <c r="T13" s="14" t="n"/>
    </row>
    <row r="14">
      <c r="B14" s="5">
        <f>IF(F14&lt;&gt;"Any","Y","N")</f>
        <v/>
      </c>
      <c r="C14" t="inlineStr">
        <is>
          <t>Price_BOM_LF_DripPans_8</t>
        </is>
      </c>
      <c r="D14">
        <f>IF(B14="Y",C14,"")</f>
        <v/>
      </c>
      <c r="E14" t="inlineStr">
        <is>
          <t>:10153-LF:</t>
        </is>
      </c>
      <c r="F14" s="2" t="inlineStr">
        <is>
          <t>10153-LF</t>
        </is>
      </c>
      <c r="G14" s="80" t="inlineStr">
        <is>
          <t>:93:</t>
        </is>
      </c>
      <c r="H14" s="80" t="n">
        <v>93</v>
      </c>
      <c r="I14" s="2" t="inlineStr">
        <is>
          <t>Steel</t>
        </is>
      </c>
      <c r="J14" s="4" t="inlineStr">
        <is>
          <t>Fabricated Steel Base</t>
        </is>
      </c>
      <c r="K14" t="inlineStr">
        <is>
          <t xml:space="preserve">:404T:405T:404TS:405TS:444T:445T:444TS:445TS: </t>
        </is>
      </c>
      <c r="L14" t="inlineStr">
        <is>
          <t>Drip_Pan</t>
        </is>
      </c>
      <c r="M14" t="inlineStr">
        <is>
          <t>Standard Drip Pan</t>
        </is>
      </c>
      <c r="N14" t="inlineStr">
        <is>
          <t>91903347</t>
        </is>
      </c>
      <c r="O14" t="inlineStr">
        <is>
          <t>A101631</t>
        </is>
      </c>
      <c r="P14" t="n">
        <v>5</v>
      </c>
      <c r="Q14" s="4" t="inlineStr">
        <is>
          <t>LT084</t>
        </is>
      </c>
      <c r="S14" s="4" t="n"/>
      <c r="T14" s="14" t="n"/>
    </row>
    <row r="15">
      <c r="B15" s="5">
        <f>IF(F15&lt;&gt;"Any","Y","N")</f>
        <v/>
      </c>
      <c r="C15" t="inlineStr">
        <is>
          <t>Price_BOM_LF_DripPans_9</t>
        </is>
      </c>
      <c r="D15">
        <f>IF(B15="Y",C15,"")</f>
        <v/>
      </c>
      <c r="E15" t="inlineStr">
        <is>
          <t>:10707-LF:</t>
        </is>
      </c>
      <c r="F15" s="2" t="inlineStr">
        <is>
          <t>10707-LF</t>
        </is>
      </c>
      <c r="G15" s="4" t="inlineStr">
        <is>
          <t>:3P:3N:3M:</t>
        </is>
      </c>
      <c r="H15" s="4" t="inlineStr">
        <is>
          <t>:3P:3N:3M:</t>
        </is>
      </c>
      <c r="I15" s="2" t="inlineStr">
        <is>
          <t>Steel</t>
        </is>
      </c>
      <c r="J15" s="4" t="inlineStr">
        <is>
          <t>Fabricated Steel Base</t>
        </is>
      </c>
      <c r="K15" t="inlineStr">
        <is>
          <t>:143T:145T:182T:184T:213T:215T:254T:256T:284T:286T:284TS:286TS:</t>
        </is>
      </c>
      <c r="L15" t="inlineStr">
        <is>
          <t>ExtendedDripPan</t>
        </is>
      </c>
      <c r="M15" t="inlineStr">
        <is>
          <t>Extended Drip Pan</t>
        </is>
      </c>
      <c r="N15" t="inlineStr">
        <is>
          <t>RTF</t>
        </is>
      </c>
      <c r="O15" t="inlineStr">
        <is>
          <t>A101632</t>
        </is>
      </c>
      <c r="P15" t="n">
        <v>10</v>
      </c>
      <c r="Q15" s="4" t="inlineStr">
        <is>
          <t>LT084</t>
        </is>
      </c>
      <c r="S15" s="4" t="n"/>
      <c r="T15" s="14" t="n"/>
    </row>
    <row r="16">
      <c r="B16" s="5">
        <f>IF(F16&lt;&gt;"Any","Y","N")</f>
        <v/>
      </c>
      <c r="C16" t="inlineStr">
        <is>
          <t>Price_BOM_LF_DripPans_10</t>
        </is>
      </c>
      <c r="D16">
        <f>IF(B16="Y",C16,"")</f>
        <v/>
      </c>
      <c r="E16" t="inlineStr">
        <is>
          <t>:12709-LF:</t>
        </is>
      </c>
      <c r="F16" s="2" t="inlineStr">
        <is>
          <t>12709-LF</t>
        </is>
      </c>
      <c r="G16" s="4" t="inlineStr">
        <is>
          <t>:3P:3N:3M:</t>
        </is>
      </c>
      <c r="H16" s="4" t="inlineStr">
        <is>
          <t>:3P:3N:3M:</t>
        </is>
      </c>
      <c r="I16" s="2" t="inlineStr">
        <is>
          <t>Steel</t>
        </is>
      </c>
      <c r="J16" s="4" t="inlineStr">
        <is>
          <t>Fabricated Steel Base</t>
        </is>
      </c>
      <c r="K16" t="inlineStr">
        <is>
          <t>:143T:145T:182T:184T:213T:215T:254T:256T:284T:286T:284TS:286TS:</t>
        </is>
      </c>
      <c r="L16" t="inlineStr">
        <is>
          <t>ExtendedDripPan</t>
        </is>
      </c>
      <c r="M16" t="inlineStr">
        <is>
          <t>Extended Drip Pan</t>
        </is>
      </c>
      <c r="N16" t="inlineStr">
        <is>
          <t>RTF</t>
        </is>
      </c>
      <c r="O16" t="inlineStr">
        <is>
          <t>A101633</t>
        </is>
      </c>
      <c r="P16" t="n">
        <v>10</v>
      </c>
      <c r="Q16" s="4" t="inlineStr">
        <is>
          <t>LT084</t>
        </is>
      </c>
      <c r="S16" s="4" t="n"/>
      <c r="T16" s="14" t="n"/>
    </row>
    <row r="17">
      <c r="B17" s="5">
        <f>IF(F17&lt;&gt;"Any","Y","N")</f>
        <v/>
      </c>
      <c r="C17" t="inlineStr">
        <is>
          <t>Price_BOM_LF_DripPans_11</t>
        </is>
      </c>
      <c r="D17">
        <f>IF(B17="Y",C17,"")</f>
        <v/>
      </c>
      <c r="E17" t="inlineStr">
        <is>
          <t>:15705-LF:</t>
        </is>
      </c>
      <c r="F17" s="2" t="inlineStr">
        <is>
          <t>15705-LF</t>
        </is>
      </c>
      <c r="G17" s="4" t="inlineStr">
        <is>
          <t>:3P:3N:3M:</t>
        </is>
      </c>
      <c r="H17" s="4" t="inlineStr">
        <is>
          <t>:3P:3N:3M:</t>
        </is>
      </c>
      <c r="I17" s="2" t="inlineStr">
        <is>
          <t>Steel</t>
        </is>
      </c>
      <c r="J17" s="4" t="inlineStr">
        <is>
          <t>Fabricated Steel Base</t>
        </is>
      </c>
      <c r="K17" t="inlineStr">
        <is>
          <t>:143T:145T:182T:184T:213T:215T:254T:256T:284T:286T:284TS:286TS:</t>
        </is>
      </c>
      <c r="L17" t="inlineStr">
        <is>
          <t>ExtendedDripPan</t>
        </is>
      </c>
      <c r="M17" t="inlineStr">
        <is>
          <t>Extended Drip Pan</t>
        </is>
      </c>
      <c r="N17" t="inlineStr">
        <is>
          <t>RTF</t>
        </is>
      </c>
      <c r="O17" t="inlineStr">
        <is>
          <t>A101634</t>
        </is>
      </c>
      <c r="P17" t="n">
        <v>10</v>
      </c>
      <c r="Q17" s="4" t="inlineStr">
        <is>
          <t>LT084</t>
        </is>
      </c>
      <c r="S17" s="4" t="n"/>
      <c r="T17" s="14" t="n"/>
    </row>
    <row r="18">
      <c r="B18" s="5">
        <f>IF(F18&lt;&gt;"Any","Y","N")</f>
        <v/>
      </c>
      <c r="C18" t="inlineStr">
        <is>
          <t>Price_BOM_LF_DripPans_12</t>
        </is>
      </c>
      <c r="D18">
        <f>IF(B18="Y",C18,"")</f>
        <v/>
      </c>
      <c r="E18" t="inlineStr">
        <is>
          <t>:15951-LF:15955-LF:15959-LF:</t>
        </is>
      </c>
      <c r="F18" s="2" t="inlineStr">
        <is>
          <t>:15951-LF:15955-LF:15959-LF:</t>
        </is>
      </c>
      <c r="G18" s="4" t="inlineStr">
        <is>
          <t>:3P:3N:3M:</t>
        </is>
      </c>
      <c r="H18" s="4" t="inlineStr">
        <is>
          <t>:3P:3N:3M:</t>
        </is>
      </c>
      <c r="I18" s="2" t="inlineStr">
        <is>
          <t>Steel</t>
        </is>
      </c>
      <c r="J18" s="4" t="inlineStr">
        <is>
          <t>Fabricated Steel Base</t>
        </is>
      </c>
      <c r="K18" t="inlineStr">
        <is>
          <t>:143T:145T:182T:184T:213T:215T:254T:256T:284T:286T:284TS:286TS:</t>
        </is>
      </c>
      <c r="L18" t="inlineStr">
        <is>
          <t>ExtendedDripPan</t>
        </is>
      </c>
      <c r="M18" t="inlineStr">
        <is>
          <t>Extended Drip Pan</t>
        </is>
      </c>
      <c r="N18" t="inlineStr">
        <is>
          <t>RTF</t>
        </is>
      </c>
      <c r="O18" t="inlineStr">
        <is>
          <t>A101635</t>
        </is>
      </c>
      <c r="P18" t="n">
        <v>10</v>
      </c>
      <c r="Q18" s="4" t="inlineStr">
        <is>
          <t>LT084</t>
        </is>
      </c>
      <c r="S18" s="4" t="n"/>
      <c r="T18" s="14" t="n"/>
    </row>
    <row r="19">
      <c r="B19" s="5">
        <f>IF(F19&lt;&gt;"Any","Y","N")</f>
        <v/>
      </c>
      <c r="C19" t="inlineStr">
        <is>
          <t>Price_BOM_LF_DripPans_13</t>
        </is>
      </c>
      <c r="D19">
        <f>IF(B19="Y",C19,"")</f>
        <v/>
      </c>
      <c r="E19" t="inlineStr">
        <is>
          <t>:15951-LF:15955-LF:15959-LF:</t>
        </is>
      </c>
      <c r="F19" s="2" t="inlineStr">
        <is>
          <t>:15951-LF:15955-LF:15959-LF:</t>
        </is>
      </c>
      <c r="G19" s="4" t="inlineStr">
        <is>
          <t>:6P:6M:6N:</t>
        </is>
      </c>
      <c r="H19" s="4" t="inlineStr">
        <is>
          <t>:6P:6M:6N:</t>
        </is>
      </c>
      <c r="I19" s="2" t="inlineStr">
        <is>
          <t>Steel</t>
        </is>
      </c>
      <c r="J19" s="4" t="inlineStr">
        <is>
          <t>Fabricated Steel Base</t>
        </is>
      </c>
      <c r="K19" t="inlineStr">
        <is>
          <t xml:space="preserve">:213T:215T:254T:256T:284T:286T:284TS:286TS:324T:326T:324TS:326TS:364T:365T:364TS:365TS::404T:405T:404TS:405TS:444T:445T:444TS:445TS: </t>
        </is>
      </c>
      <c r="L19" t="inlineStr">
        <is>
          <t>ExtendedDripPan</t>
        </is>
      </c>
      <c r="M19" t="inlineStr">
        <is>
          <t>Extended Drip Pan</t>
        </is>
      </c>
      <c r="N19" t="inlineStr">
        <is>
          <t>RTF</t>
        </is>
      </c>
      <c r="O19" t="inlineStr">
        <is>
          <t>A101636</t>
        </is>
      </c>
      <c r="P19" t="n">
        <v>10</v>
      </c>
      <c r="Q19" s="4" t="inlineStr">
        <is>
          <t>LT084</t>
        </is>
      </c>
      <c r="S19" s="4" t="n"/>
      <c r="T19" s="14" t="n"/>
    </row>
    <row r="20">
      <c r="B20" s="5">
        <f>IF(F20&lt;&gt;"Any","Y","N")</f>
        <v/>
      </c>
      <c r="C20" t="inlineStr">
        <is>
          <t>Price_BOM_LF_DripPans_14</t>
        </is>
      </c>
      <c r="D20">
        <f>IF(B20="Y",C20,"")</f>
        <v/>
      </c>
      <c r="E20" t="inlineStr">
        <is>
          <t>:20709-LF:</t>
        </is>
      </c>
      <c r="F20" s="2" t="inlineStr">
        <is>
          <t>20709-LF</t>
        </is>
      </c>
      <c r="G20" s="4" t="inlineStr">
        <is>
          <t>:3P:3N:3M:</t>
        </is>
      </c>
      <c r="H20" s="4" t="inlineStr">
        <is>
          <t>:3P:3N:3M:</t>
        </is>
      </c>
      <c r="I20" s="2" t="inlineStr">
        <is>
          <t>Steel</t>
        </is>
      </c>
      <c r="J20" s="4" t="inlineStr">
        <is>
          <t>Fabricated Steel Base</t>
        </is>
      </c>
      <c r="K20" t="inlineStr">
        <is>
          <t>:143T:145T:182T:184T:213T:215T:254T:256T:284T:286T:284TS:286TS:</t>
        </is>
      </c>
      <c r="L20" t="inlineStr">
        <is>
          <t>ExtendedDripPan</t>
        </is>
      </c>
      <c r="M20" t="inlineStr">
        <is>
          <t>Extended Drip Pan</t>
        </is>
      </c>
      <c r="N20" t="inlineStr">
        <is>
          <t>RTF</t>
        </is>
      </c>
      <c r="O20" t="inlineStr">
        <is>
          <t>A101637</t>
        </is>
      </c>
      <c r="P20" t="n">
        <v>10</v>
      </c>
      <c r="Q20" s="4" t="inlineStr">
        <is>
          <t>LT084</t>
        </is>
      </c>
      <c r="S20" s="4" t="n"/>
      <c r="T20" s="14" t="n"/>
    </row>
    <row r="21">
      <c r="B21" s="5">
        <f>IF(F21&lt;&gt;"Any","Y","N")</f>
        <v/>
      </c>
      <c r="C21" t="inlineStr">
        <is>
          <t>Price_BOM_LF_DripPans_15</t>
        </is>
      </c>
      <c r="D21">
        <f>IF(B21="Y",C21,"")</f>
        <v/>
      </c>
      <c r="E21" t="inlineStr">
        <is>
          <t>:20709-LF:</t>
        </is>
      </c>
      <c r="F21" s="2" t="inlineStr">
        <is>
          <t>20709-LF</t>
        </is>
      </c>
      <c r="G21" s="4" t="inlineStr">
        <is>
          <t>:6P:6M:6N:</t>
        </is>
      </c>
      <c r="H21" s="4" t="inlineStr">
        <is>
          <t>:6P:6M:6N:</t>
        </is>
      </c>
      <c r="I21" s="2" t="inlineStr">
        <is>
          <t>Steel</t>
        </is>
      </c>
      <c r="J21" s="4" t="inlineStr">
        <is>
          <t>Fabricated Steel Base</t>
        </is>
      </c>
      <c r="K21" t="inlineStr">
        <is>
          <t xml:space="preserve">:213T:215T:254T:256T:284T:286T:284TS:286TS:324T:326T:324TS:326TS:364T:365T:364TS:365TS::404T:405T:404TS:405TS:444T:445T:444TS:445TS: </t>
        </is>
      </c>
      <c r="L21" t="inlineStr">
        <is>
          <t>ExtendedDripPan</t>
        </is>
      </c>
      <c r="M21" t="inlineStr">
        <is>
          <t>Extended Drip Pan</t>
        </is>
      </c>
      <c r="N21" t="inlineStr">
        <is>
          <t>RTF</t>
        </is>
      </c>
      <c r="O21" t="inlineStr">
        <is>
          <t>A101638</t>
        </is>
      </c>
      <c r="P21" t="n">
        <v>10</v>
      </c>
      <c r="Q21" s="4" t="inlineStr">
        <is>
          <t>LT084</t>
        </is>
      </c>
      <c r="S21" s="4" t="n"/>
      <c r="T21" s="14" t="n"/>
    </row>
    <row r="22">
      <c r="B22" s="5">
        <f>IF(F22&lt;&gt;"Any","Y","N")</f>
        <v/>
      </c>
      <c r="C22" t="inlineStr">
        <is>
          <t>Price_BOM_LF_DripPans_16</t>
        </is>
      </c>
      <c r="D22">
        <f>IF(B22="Y",C22,"")</f>
        <v/>
      </c>
      <c r="E22" t="inlineStr">
        <is>
          <t>:20953-LF:</t>
        </is>
      </c>
      <c r="F22" s="2" t="inlineStr">
        <is>
          <t>20953-LF</t>
        </is>
      </c>
      <c r="G22" s="4" t="inlineStr">
        <is>
          <t>:3P:3N:3M:</t>
        </is>
      </c>
      <c r="H22" s="4" t="inlineStr">
        <is>
          <t>:3P:3N:3M:</t>
        </is>
      </c>
      <c r="I22" s="2" t="inlineStr">
        <is>
          <t>Steel</t>
        </is>
      </c>
      <c r="J22" s="4" t="inlineStr">
        <is>
          <t>Fabricated Steel Base</t>
        </is>
      </c>
      <c r="K22" t="inlineStr">
        <is>
          <t>:143T:145T:182T:184T:213T:215T:254T:256T:284T:286T:284TS:286TS:</t>
        </is>
      </c>
      <c r="L22" t="inlineStr">
        <is>
          <t>ExtendedDripPan</t>
        </is>
      </c>
      <c r="M22" t="inlineStr">
        <is>
          <t>Extended Drip Pan</t>
        </is>
      </c>
      <c r="N22" t="inlineStr">
        <is>
          <t>RTF</t>
        </is>
      </c>
      <c r="O22" t="inlineStr">
        <is>
          <t>A101639</t>
        </is>
      </c>
      <c r="P22" t="n">
        <v>10</v>
      </c>
      <c r="Q22" s="4" t="inlineStr">
        <is>
          <t>LT084</t>
        </is>
      </c>
      <c r="S22" s="4" t="n"/>
      <c r="T22" s="14" t="n"/>
    </row>
    <row r="23">
      <c r="B23" s="5">
        <f>IF(F23&lt;&gt;"Any","Y","N")</f>
        <v/>
      </c>
      <c r="C23" t="inlineStr">
        <is>
          <t>Price_BOM_LF_DripPans_17</t>
        </is>
      </c>
      <c r="D23">
        <f>IF(B23="Y",C23,"")</f>
        <v/>
      </c>
      <c r="E23" t="inlineStr">
        <is>
          <t>:20953-LF:</t>
        </is>
      </c>
      <c r="F23" s="2" t="inlineStr">
        <is>
          <t>20953-LF</t>
        </is>
      </c>
      <c r="G23" s="4" t="inlineStr">
        <is>
          <t>:6P:6M:6N:</t>
        </is>
      </c>
      <c r="H23" s="4" t="inlineStr">
        <is>
          <t>:6P:6M:6N:</t>
        </is>
      </c>
      <c r="I23" s="2" t="inlineStr">
        <is>
          <t>Steel</t>
        </is>
      </c>
      <c r="J23" s="4" t="inlineStr">
        <is>
          <t>Fabricated Steel Base</t>
        </is>
      </c>
      <c r="K23" t="inlineStr">
        <is>
          <t xml:space="preserve">:213T:215T:254T:256T:284T:286T:284TS:286TS:324T:326T:324TS:326TS:364T:365T:364TS:365TS::404T:405T:404TS:405TS:444T:445T:444TS:445TS: </t>
        </is>
      </c>
      <c r="L23" t="inlineStr">
        <is>
          <t>ExtendedDripPan</t>
        </is>
      </c>
      <c r="M23" t="inlineStr">
        <is>
          <t>Extended Drip Pan</t>
        </is>
      </c>
      <c r="N23" t="inlineStr">
        <is>
          <t>RTF</t>
        </is>
      </c>
      <c r="O23" t="inlineStr">
        <is>
          <t>A101640</t>
        </is>
      </c>
      <c r="P23" t="n">
        <v>10</v>
      </c>
      <c r="Q23" s="4" t="inlineStr">
        <is>
          <t>LT084</t>
        </is>
      </c>
      <c r="S23" s="4" t="n"/>
      <c r="T23" s="14" t="n"/>
    </row>
    <row r="24">
      <c r="B24" s="5">
        <f>IF(F24&lt;&gt;"Any","Y","N")</f>
        <v/>
      </c>
      <c r="C24" t="inlineStr">
        <is>
          <t>Price_BOM_LF_DripPans_18</t>
        </is>
      </c>
      <c r="D24">
        <f>IF(B24="Y",C24,"")</f>
        <v/>
      </c>
      <c r="E24" t="inlineStr">
        <is>
          <t>:20121-LF:</t>
        </is>
      </c>
      <c r="F24" s="2" t="inlineStr">
        <is>
          <t>20121-LF</t>
        </is>
      </c>
      <c r="G24" s="4" t="inlineStr">
        <is>
          <t>:3P:3N:3M:</t>
        </is>
      </c>
      <c r="H24" s="4" t="inlineStr">
        <is>
          <t>:3P:3N:3M:</t>
        </is>
      </c>
      <c r="I24" s="2" t="inlineStr">
        <is>
          <t>Steel</t>
        </is>
      </c>
      <c r="J24" s="4" t="inlineStr">
        <is>
          <t>Fabricated Steel Base</t>
        </is>
      </c>
      <c r="K24" t="inlineStr">
        <is>
          <t>:143T:145T:182T:184T:213T:215T:254T:256T:284T:286T:284TS:286TS:</t>
        </is>
      </c>
      <c r="L24" t="inlineStr">
        <is>
          <t>ExtendedDripPan</t>
        </is>
      </c>
      <c r="M24" t="inlineStr">
        <is>
          <t>Extended Drip Pan</t>
        </is>
      </c>
      <c r="N24" t="inlineStr">
        <is>
          <t>RTF</t>
        </is>
      </c>
      <c r="O24" t="inlineStr">
        <is>
          <t>A101641</t>
        </is>
      </c>
      <c r="P24" t="n">
        <v>10</v>
      </c>
      <c r="Q24" s="4" t="inlineStr">
        <is>
          <t>LT084</t>
        </is>
      </c>
      <c r="S24" s="4" t="n"/>
      <c r="T24" s="14" t="n"/>
    </row>
    <row r="25">
      <c r="B25" s="5">
        <f>IF(F25&lt;&gt;"Any","Y","N")</f>
        <v/>
      </c>
      <c r="C25" t="inlineStr">
        <is>
          <t>Price_BOM_LF_DripPans_19</t>
        </is>
      </c>
      <c r="D25">
        <f>IF(B25="Y",C25,"")</f>
        <v/>
      </c>
      <c r="E25" t="inlineStr">
        <is>
          <t>:20121-LF:</t>
        </is>
      </c>
      <c r="F25" s="2" t="inlineStr">
        <is>
          <t>20121-LF</t>
        </is>
      </c>
      <c r="G25" s="4" t="inlineStr">
        <is>
          <t>:6P:6M:6N:</t>
        </is>
      </c>
      <c r="H25" s="4" t="inlineStr">
        <is>
          <t>:6P:6M:6N:</t>
        </is>
      </c>
      <c r="I25" s="2" t="inlineStr">
        <is>
          <t>Steel</t>
        </is>
      </c>
      <c r="J25" s="4" t="inlineStr">
        <is>
          <t>Fabricated Steel Base</t>
        </is>
      </c>
      <c r="K25" t="inlineStr">
        <is>
          <t xml:space="preserve">:213T:215T:254T:256T:284T:286T:284TS:286TS:324T:326T:324TS:326TS:364T:365T:364TS:365TS::404T:405T:404TS:405TS:444T:445T:444TS:445TS: </t>
        </is>
      </c>
      <c r="L25" t="inlineStr">
        <is>
          <t>ExtendedDripPan</t>
        </is>
      </c>
      <c r="M25" t="inlineStr">
        <is>
          <t>Extended Drip Pan</t>
        </is>
      </c>
      <c r="N25" t="inlineStr">
        <is>
          <t>RTF</t>
        </is>
      </c>
      <c r="O25" t="inlineStr">
        <is>
          <t>A101642</t>
        </is>
      </c>
      <c r="P25" t="n">
        <v>10</v>
      </c>
      <c r="Q25" s="4" t="inlineStr">
        <is>
          <t>LT084</t>
        </is>
      </c>
      <c r="S25" s="4" t="n"/>
      <c r="T25" s="14" t="n"/>
    </row>
    <row r="26">
      <c r="B26" s="5">
        <f>IF(F26&lt;&gt;"Any","Y","N")</f>
        <v/>
      </c>
      <c r="C26" t="inlineStr">
        <is>
          <t>Price_BOM_LF_DripPans_20</t>
        </is>
      </c>
      <c r="D26">
        <f>IF(B26="Y",C26,"")</f>
        <v/>
      </c>
      <c r="E26" t="inlineStr">
        <is>
          <t>:25707-LF:</t>
        </is>
      </c>
      <c r="F26" s="2" t="inlineStr">
        <is>
          <t>25707-LF</t>
        </is>
      </c>
      <c r="G26" s="4" t="inlineStr">
        <is>
          <t>:3P:3N:3M:</t>
        </is>
      </c>
      <c r="H26" s="4" t="inlineStr">
        <is>
          <t>:3P:3N:3M:</t>
        </is>
      </c>
      <c r="I26" s="2" t="inlineStr">
        <is>
          <t>Steel</t>
        </is>
      </c>
      <c r="J26" s="4" t="inlineStr">
        <is>
          <t>Fabricated Steel Base</t>
        </is>
      </c>
      <c r="K26" t="inlineStr">
        <is>
          <t>:143T:145T:182T:184T:213T:215T:254T:256T:284T:286T:284TS:286TS:</t>
        </is>
      </c>
      <c r="L26" t="inlineStr">
        <is>
          <t>ExtendedDripPan</t>
        </is>
      </c>
      <c r="M26" t="inlineStr">
        <is>
          <t>Extended Drip Pan</t>
        </is>
      </c>
      <c r="N26" t="inlineStr">
        <is>
          <t>RTF</t>
        </is>
      </c>
      <c r="O26" t="inlineStr">
        <is>
          <t>A101643</t>
        </is>
      </c>
      <c r="P26" t="n">
        <v>10</v>
      </c>
      <c r="Q26" s="4" t="inlineStr">
        <is>
          <t>LT084</t>
        </is>
      </c>
      <c r="S26" s="4" t="n"/>
      <c r="T26" s="14" t="n"/>
    </row>
    <row r="27">
      <c r="B27" s="5">
        <f>IF(F27&lt;&gt;"Any","Y","N")</f>
        <v/>
      </c>
      <c r="C27" t="inlineStr">
        <is>
          <t>Price_BOM_LF_DripPans_21</t>
        </is>
      </c>
      <c r="D27">
        <f>IF(B27="Y",C27,"")</f>
        <v/>
      </c>
      <c r="E27" t="inlineStr">
        <is>
          <t>:25707-LF:</t>
        </is>
      </c>
      <c r="F27" s="2" t="inlineStr">
        <is>
          <t>25707-LF</t>
        </is>
      </c>
      <c r="G27" s="4" t="inlineStr">
        <is>
          <t>:6P:6M:6N:</t>
        </is>
      </c>
      <c r="H27" s="4" t="inlineStr">
        <is>
          <t>:6P:6M:6N:</t>
        </is>
      </c>
      <c r="I27" s="2" t="inlineStr">
        <is>
          <t>Steel</t>
        </is>
      </c>
      <c r="J27" s="4" t="inlineStr">
        <is>
          <t>Fabricated Steel Base</t>
        </is>
      </c>
      <c r="K27" t="inlineStr">
        <is>
          <t xml:space="preserve">:213T:215T:254T:256T:284T:286T:284TS:286TS:324T:326T:324TS:326TS:364T:365T:364TS:365TS::404T:405T:404TS:405TS:444T:445T:444TS:445TS: </t>
        </is>
      </c>
      <c r="L27" t="inlineStr">
        <is>
          <t>ExtendedDripPan</t>
        </is>
      </c>
      <c r="M27" t="inlineStr">
        <is>
          <t>Extended Drip Pan</t>
        </is>
      </c>
      <c r="N27" t="inlineStr">
        <is>
          <t>RTF</t>
        </is>
      </c>
      <c r="O27" t="inlineStr">
        <is>
          <t>A101644</t>
        </is>
      </c>
      <c r="P27" t="n">
        <v>10</v>
      </c>
      <c r="Q27" s="4" t="inlineStr">
        <is>
          <t>LT084</t>
        </is>
      </c>
      <c r="S27" s="4" t="n"/>
      <c r="T27" s="14" t="n"/>
    </row>
    <row r="28">
      <c r="B28" s="5">
        <f>IF(F28&lt;&gt;"Any","Y","N")</f>
        <v/>
      </c>
      <c r="C28" t="inlineStr">
        <is>
          <t>Price_BOM_LF_DripPans_22</t>
        </is>
      </c>
      <c r="D28">
        <f>IF(B28="Y",C28,"")</f>
        <v/>
      </c>
      <c r="E28" t="inlineStr">
        <is>
          <t>:25957-LF:</t>
        </is>
      </c>
      <c r="F28" s="2" t="inlineStr">
        <is>
          <t>25957-LF</t>
        </is>
      </c>
      <c r="G28" s="4" t="inlineStr">
        <is>
          <t>:3P:3N:3M:</t>
        </is>
      </c>
      <c r="H28" s="4" t="inlineStr">
        <is>
          <t>:3P:3N:3M:</t>
        </is>
      </c>
      <c r="I28" s="2" t="inlineStr">
        <is>
          <t>Steel</t>
        </is>
      </c>
      <c r="J28" s="4" t="inlineStr">
        <is>
          <t>Fabricated Steel Base</t>
        </is>
      </c>
      <c r="K28" t="inlineStr">
        <is>
          <t>:143T:145T:182T:184T:213T:215T:254T:256T:284T:286T:284TS:286TS:</t>
        </is>
      </c>
      <c r="L28" t="inlineStr">
        <is>
          <t>ExtendedDripPan</t>
        </is>
      </c>
      <c r="M28" t="inlineStr">
        <is>
          <t>Extended Drip Pan</t>
        </is>
      </c>
      <c r="N28" t="inlineStr">
        <is>
          <t>RTF</t>
        </is>
      </c>
      <c r="O28" t="inlineStr">
        <is>
          <t>A101645</t>
        </is>
      </c>
      <c r="P28" t="n">
        <v>10</v>
      </c>
      <c r="Q28" s="4" t="inlineStr">
        <is>
          <t>LT084</t>
        </is>
      </c>
      <c r="S28" s="4" t="n"/>
      <c r="T28" s="14" t="n"/>
    </row>
    <row r="29">
      <c r="B29" s="5">
        <f>IF(F29&lt;&gt;"Any","Y","N")</f>
        <v/>
      </c>
      <c r="C29" t="inlineStr">
        <is>
          <t>Price_BOM_LF_DripPans_23</t>
        </is>
      </c>
      <c r="D29">
        <f>IF(B29="Y",C29,"")</f>
        <v/>
      </c>
      <c r="E29" t="inlineStr">
        <is>
          <t>:25957-LF:</t>
        </is>
      </c>
      <c r="F29" s="2" t="inlineStr">
        <is>
          <t>25957-LF</t>
        </is>
      </c>
      <c r="G29" s="4" t="inlineStr">
        <is>
          <t>:6P:6M:6N:</t>
        </is>
      </c>
      <c r="H29" s="4" t="inlineStr">
        <is>
          <t>:6P:6M:6N:</t>
        </is>
      </c>
      <c r="I29" s="2" t="inlineStr">
        <is>
          <t>Steel</t>
        </is>
      </c>
      <c r="J29" s="4" t="inlineStr">
        <is>
          <t>Fabricated Steel Base</t>
        </is>
      </c>
      <c r="K29" t="inlineStr">
        <is>
          <t xml:space="preserve">:213T:215T:254T:256T:284T:286T:284TS:286TS:324T:326T:324TS:326TS:364T:365T:364TS:365TS::404T:405T:404TS:405TS:444T:445T:444TS:445TS: </t>
        </is>
      </c>
      <c r="L29" t="inlineStr">
        <is>
          <t>ExtendedDripPan</t>
        </is>
      </c>
      <c r="M29" t="inlineStr">
        <is>
          <t>Extended Drip Pan</t>
        </is>
      </c>
      <c r="N29" t="inlineStr">
        <is>
          <t>RTF</t>
        </is>
      </c>
      <c r="O29" t="inlineStr">
        <is>
          <t>A101646</t>
        </is>
      </c>
      <c r="P29" t="n">
        <v>10</v>
      </c>
      <c r="Q29" s="4" t="inlineStr">
        <is>
          <t>LT084</t>
        </is>
      </c>
      <c r="S29" s="4" t="n"/>
      <c r="T29" s="14" t="n"/>
    </row>
    <row r="30">
      <c r="B30" s="5">
        <f>IF(F30&lt;&gt;"Any","Y","N")</f>
        <v/>
      </c>
      <c r="C30" t="inlineStr">
        <is>
          <t>Price_BOM_LF_DripPans_24</t>
        </is>
      </c>
      <c r="D30">
        <f>IF(B30="Y",C30,"")</f>
        <v/>
      </c>
      <c r="E30" t="inlineStr">
        <is>
          <t>:25123-LF:</t>
        </is>
      </c>
      <c r="F30" s="2" t="inlineStr">
        <is>
          <t>25123-LF</t>
        </is>
      </c>
      <c r="G30" s="4" t="inlineStr">
        <is>
          <t>:3P:3N:3M:</t>
        </is>
      </c>
      <c r="H30" s="4" t="inlineStr">
        <is>
          <t>:3P:3N:3M:</t>
        </is>
      </c>
      <c r="I30" s="2" t="inlineStr">
        <is>
          <t>Steel</t>
        </is>
      </c>
      <c r="J30" s="4" t="inlineStr">
        <is>
          <t>Fabricated Steel Base</t>
        </is>
      </c>
      <c r="K30" t="inlineStr">
        <is>
          <t>:143T:145T:182T:184T:213T:215T:254T:256T:284T:286T:284TS:286TS:</t>
        </is>
      </c>
      <c r="L30" t="inlineStr">
        <is>
          <t>ExtendedDripPan</t>
        </is>
      </c>
      <c r="M30" t="inlineStr">
        <is>
          <t>Extended Drip Pan</t>
        </is>
      </c>
      <c r="N30" t="inlineStr">
        <is>
          <t>RTF</t>
        </is>
      </c>
      <c r="O30" t="inlineStr">
        <is>
          <t>A101647</t>
        </is>
      </c>
      <c r="P30" t="n">
        <v>10</v>
      </c>
      <c r="Q30" s="4" t="inlineStr">
        <is>
          <t>LT084</t>
        </is>
      </c>
      <c r="S30" s="4" t="n"/>
      <c r="T30" s="14" t="n"/>
    </row>
    <row r="31">
      <c r="B31" s="5">
        <f>IF(F31&lt;&gt;"Any","Y","N")</f>
        <v/>
      </c>
      <c r="C31" t="inlineStr">
        <is>
          <t>Price_BOM_LF_DripPans_25</t>
        </is>
      </c>
      <c r="D31">
        <f>IF(B31="Y",C31,"")</f>
        <v/>
      </c>
      <c r="E31" t="inlineStr">
        <is>
          <t>:25123-LF:</t>
        </is>
      </c>
      <c r="F31" s="2" t="inlineStr">
        <is>
          <t>25123-LF</t>
        </is>
      </c>
      <c r="G31" s="4" t="inlineStr">
        <is>
          <t>:6P:6M:6N:</t>
        </is>
      </c>
      <c r="H31" s="4" t="inlineStr">
        <is>
          <t>:6P:6M:6N:</t>
        </is>
      </c>
      <c r="I31" s="2" t="inlineStr">
        <is>
          <t>Steel</t>
        </is>
      </c>
      <c r="J31" s="4" t="inlineStr">
        <is>
          <t>Fabricated Steel Base</t>
        </is>
      </c>
      <c r="K31" t="inlineStr">
        <is>
          <t xml:space="preserve">:213T:215T:254T:256T:284T:286T:284TS:286TS:324T:326T:324TS:326TS:364T:365T:364TS:365TS::404T:405T:404TS:405TS:444T:445T:444TS:445TS: </t>
        </is>
      </c>
      <c r="L31" t="inlineStr">
        <is>
          <t>ExtendedDripPan</t>
        </is>
      </c>
      <c r="M31" t="inlineStr">
        <is>
          <t>Extended Drip Pan</t>
        </is>
      </c>
      <c r="N31" t="inlineStr">
        <is>
          <t>RTF</t>
        </is>
      </c>
      <c r="O31" t="inlineStr">
        <is>
          <t>A101648</t>
        </is>
      </c>
      <c r="P31" t="n">
        <v>10</v>
      </c>
      <c r="Q31" s="4" t="inlineStr">
        <is>
          <t>LT084</t>
        </is>
      </c>
      <c r="S31" s="4" t="n"/>
      <c r="T31" s="14" t="n"/>
    </row>
    <row r="32">
      <c r="B32" s="5">
        <f>IF(F32&lt;&gt;"Any","Y","N")</f>
        <v/>
      </c>
      <c r="C32" t="inlineStr">
        <is>
          <t>Price_BOM_LF_DripPans_26</t>
        </is>
      </c>
      <c r="D32">
        <f>IF(B32="Y",C32,"")</f>
        <v/>
      </c>
      <c r="E32" t="inlineStr">
        <is>
          <t>:30707-LF:</t>
        </is>
      </c>
      <c r="F32" s="2" t="inlineStr">
        <is>
          <t>30707-LF</t>
        </is>
      </c>
      <c r="G32" s="4" t="inlineStr">
        <is>
          <t>:3P:3N:3M:</t>
        </is>
      </c>
      <c r="H32" s="4" t="inlineStr">
        <is>
          <t>:3P:3N:3M:</t>
        </is>
      </c>
      <c r="I32" s="2" t="inlineStr">
        <is>
          <t>Steel</t>
        </is>
      </c>
      <c r="J32" s="4" t="inlineStr">
        <is>
          <t>Fabricated Steel Base</t>
        </is>
      </c>
      <c r="K32" t="inlineStr">
        <is>
          <t>:143T:145T:182T:184T:213T:215T:254T:256T:284T:286T:284TS:286TS:</t>
        </is>
      </c>
      <c r="L32" t="inlineStr">
        <is>
          <t>ExtendedDripPan</t>
        </is>
      </c>
      <c r="M32" t="inlineStr">
        <is>
          <t>Extended Drip Pan</t>
        </is>
      </c>
      <c r="N32" t="inlineStr">
        <is>
          <t>RTF</t>
        </is>
      </c>
      <c r="O32" t="inlineStr">
        <is>
          <t>A101649</t>
        </is>
      </c>
      <c r="P32" t="n">
        <v>10</v>
      </c>
      <c r="Q32" s="4" t="inlineStr">
        <is>
          <t>LT084</t>
        </is>
      </c>
      <c r="S32" s="4" t="n"/>
      <c r="T32" s="14" t="n"/>
    </row>
    <row r="33">
      <c r="B33" s="5">
        <f>IF(F33&lt;&gt;"Any","Y","N")</f>
        <v/>
      </c>
      <c r="C33" t="inlineStr">
        <is>
          <t>Price_BOM_LF_DripPans_27</t>
        </is>
      </c>
      <c r="D33">
        <f>IF(B33="Y",C33,"")</f>
        <v/>
      </c>
      <c r="E33" t="inlineStr">
        <is>
          <t>:30707-LF:</t>
        </is>
      </c>
      <c r="F33" s="2" t="inlineStr">
        <is>
          <t>30707-LF</t>
        </is>
      </c>
      <c r="G33" s="4" t="inlineStr">
        <is>
          <t>:6P:6M:6N:</t>
        </is>
      </c>
      <c r="H33" s="4" t="inlineStr">
        <is>
          <t>:6P:6M:6N:</t>
        </is>
      </c>
      <c r="I33" s="2" t="inlineStr">
        <is>
          <t>Steel</t>
        </is>
      </c>
      <c r="J33" s="4" t="inlineStr">
        <is>
          <t>Fabricated Steel Base</t>
        </is>
      </c>
      <c r="K33" t="inlineStr">
        <is>
          <t xml:space="preserve">:213T:215T:254T:256T:284T:286T:284TS:286TS:324T:326T:324TS:326TS:364T:365T:364TS:365TS::404T:405T:404TS:405TS:444T:445T:444TS:445TS: </t>
        </is>
      </c>
      <c r="L33" t="inlineStr">
        <is>
          <t>ExtendedDripPan</t>
        </is>
      </c>
      <c r="M33" t="inlineStr">
        <is>
          <t>Extended Drip Pan</t>
        </is>
      </c>
      <c r="N33" t="inlineStr">
        <is>
          <t>RTF</t>
        </is>
      </c>
      <c r="O33" t="inlineStr">
        <is>
          <t>A101650</t>
        </is>
      </c>
      <c r="P33" t="n">
        <v>10</v>
      </c>
      <c r="Q33" s="4" t="inlineStr">
        <is>
          <t>LT084</t>
        </is>
      </c>
      <c r="S33" s="4" t="n"/>
      <c r="T33" s="14" t="n"/>
    </row>
    <row r="34">
      <c r="B34" s="5">
        <f>IF(F34&lt;&gt;"Any","Y","N")</f>
        <v/>
      </c>
      <c r="C34" t="inlineStr">
        <is>
          <t>Price_BOM_LF_DripPans_28</t>
        </is>
      </c>
      <c r="D34">
        <f>IF(B34="Y",C34,"")</f>
        <v/>
      </c>
      <c r="E34" t="inlineStr">
        <is>
          <t>:30957-LF:</t>
        </is>
      </c>
      <c r="F34" s="2" t="inlineStr">
        <is>
          <t>30957-LF</t>
        </is>
      </c>
      <c r="G34" s="4" t="inlineStr">
        <is>
          <t>:3P:3N:3M:</t>
        </is>
      </c>
      <c r="H34" s="4" t="inlineStr">
        <is>
          <t>:3P:3N:3M:</t>
        </is>
      </c>
      <c r="I34" s="2" t="inlineStr">
        <is>
          <t>Steel</t>
        </is>
      </c>
      <c r="J34" s="4" t="inlineStr">
        <is>
          <t>Fabricated Steel Base</t>
        </is>
      </c>
      <c r="K34" t="inlineStr">
        <is>
          <t>:143T:145T:182T:184T:213T:215T:254T:256T:284T:286T:284TS:286TS:</t>
        </is>
      </c>
      <c r="L34" t="inlineStr">
        <is>
          <t>ExtendedDripPan</t>
        </is>
      </c>
      <c r="M34" t="inlineStr">
        <is>
          <t>Extended Drip Pan</t>
        </is>
      </c>
      <c r="N34" t="inlineStr">
        <is>
          <t>RTF</t>
        </is>
      </c>
      <c r="O34" t="inlineStr">
        <is>
          <t>A101651</t>
        </is>
      </c>
      <c r="P34" t="n">
        <v>10</v>
      </c>
      <c r="Q34" s="4" t="inlineStr">
        <is>
          <t>LT084</t>
        </is>
      </c>
      <c r="S34" s="4" t="n"/>
      <c r="T34" s="14" t="n"/>
    </row>
    <row r="35">
      <c r="B35" s="5">
        <f>IF(F35&lt;&gt;"Any","Y","N")</f>
        <v/>
      </c>
      <c r="C35" t="inlineStr">
        <is>
          <t>Price_BOM_LF_DripPans_29</t>
        </is>
      </c>
      <c r="D35">
        <f>IF(B35="Y",C35,"")</f>
        <v/>
      </c>
      <c r="E35" t="inlineStr">
        <is>
          <t>:30957-LF:</t>
        </is>
      </c>
      <c r="F35" s="2" t="inlineStr">
        <is>
          <t>30957-LF</t>
        </is>
      </c>
      <c r="G35" s="4" t="inlineStr">
        <is>
          <t>:6P:6M:6N:</t>
        </is>
      </c>
      <c r="H35" s="4" t="inlineStr">
        <is>
          <t>:6P:6M:6N:</t>
        </is>
      </c>
      <c r="I35" s="2" t="inlineStr">
        <is>
          <t>Steel</t>
        </is>
      </c>
      <c r="J35" s="4" t="inlineStr">
        <is>
          <t>Fabricated Steel Base</t>
        </is>
      </c>
      <c r="K35" t="inlineStr">
        <is>
          <t xml:space="preserve">:213T:215T:254T:256T:284T:286T:284TS:286TS:324T:326T:324TS:326TS:364T:365T:364TS:365TS::404T:405T:404TS:405TS:444T:445T:444TS:445TS: </t>
        </is>
      </c>
      <c r="L35" t="inlineStr">
        <is>
          <t>ExtendedDripPan</t>
        </is>
      </c>
      <c r="M35" t="inlineStr">
        <is>
          <t>Extended Drip Pan</t>
        </is>
      </c>
      <c r="N35" t="inlineStr">
        <is>
          <t>RTF</t>
        </is>
      </c>
      <c r="O35" t="inlineStr">
        <is>
          <t>A101652</t>
        </is>
      </c>
      <c r="P35" t="n">
        <v>10</v>
      </c>
      <c r="Q35" s="4" t="inlineStr">
        <is>
          <t>LT084</t>
        </is>
      </c>
      <c r="S35" s="4" t="n"/>
      <c r="T35" s="14" t="n"/>
    </row>
    <row r="36">
      <c r="B36" s="5">
        <f>IF(F36&lt;&gt;"Any","Y","N")</f>
        <v/>
      </c>
      <c r="C36" t="inlineStr">
        <is>
          <t>Price_BOM_LF_DripPans_30</t>
        </is>
      </c>
      <c r="D36">
        <f>IF(B36="Y",C36,"")</f>
        <v/>
      </c>
      <c r="E36" t="inlineStr">
        <is>
          <t>:30121-LF:</t>
        </is>
      </c>
      <c r="F36" s="2" t="inlineStr">
        <is>
          <t>30121-LF</t>
        </is>
      </c>
      <c r="G36" s="4" t="inlineStr">
        <is>
          <t>:6P:6M:6N:</t>
        </is>
      </c>
      <c r="H36" s="4" t="inlineStr">
        <is>
          <t>:6P:6M:6N:</t>
        </is>
      </c>
      <c r="I36" s="2" t="inlineStr">
        <is>
          <t>Steel</t>
        </is>
      </c>
      <c r="J36" s="4" t="inlineStr">
        <is>
          <t>Fabricated Steel Base</t>
        </is>
      </c>
      <c r="K36" t="inlineStr">
        <is>
          <t xml:space="preserve">:213T:215T:254T:256T:284T:286T:284TS:286TS:324T:326T:324TS:326TS:364T:365T:364TS:365TS::404T:405T:404TS:405TS:444T:445T:444TS:445TS: </t>
        </is>
      </c>
      <c r="L36" t="inlineStr">
        <is>
          <t>ExtendedDripPan</t>
        </is>
      </c>
      <c r="M36" t="inlineStr">
        <is>
          <t>Extended Drip Pan</t>
        </is>
      </c>
      <c r="N36" t="inlineStr">
        <is>
          <t>RTF</t>
        </is>
      </c>
      <c r="O36" t="inlineStr">
        <is>
          <t>A101653</t>
        </is>
      </c>
      <c r="P36" t="n">
        <v>10</v>
      </c>
      <c r="Q36" s="4" t="inlineStr">
        <is>
          <t>LT084</t>
        </is>
      </c>
      <c r="S36" s="4" t="n"/>
      <c r="T36" s="14" t="n"/>
    </row>
    <row r="37">
      <c r="B37" s="5">
        <f>IF(F37&lt;&gt;"Any","Y","N")</f>
        <v/>
      </c>
      <c r="C37" t="inlineStr">
        <is>
          <t>Price_BOM_LF_DripPans_31</t>
        </is>
      </c>
      <c r="D37">
        <f>IF(B37="Y",C37,"")</f>
        <v/>
      </c>
      <c r="E37" t="inlineStr">
        <is>
          <t>:30127-LF:</t>
        </is>
      </c>
      <c r="F37" s="2" t="inlineStr">
        <is>
          <t>30127-LF</t>
        </is>
      </c>
      <c r="G37" s="4" t="inlineStr">
        <is>
          <t>:6P:6M:6N:</t>
        </is>
      </c>
      <c r="H37" s="4" t="inlineStr">
        <is>
          <t>:6P:6M:6N:</t>
        </is>
      </c>
      <c r="I37" s="2" t="inlineStr">
        <is>
          <t>Steel</t>
        </is>
      </c>
      <c r="J37" s="4" t="inlineStr">
        <is>
          <t>Fabricated Steel Base</t>
        </is>
      </c>
      <c r="K37" t="inlineStr">
        <is>
          <t xml:space="preserve">:213T:215T:254T:256T:284T:286T:284TS:286TS:324T:326T:324TS:326TS:364T:365T:364TS:365TS::404T:405T:404TS:405TS:444T:445T:444TS:445TS: </t>
        </is>
      </c>
      <c r="L37" t="inlineStr">
        <is>
          <t>ExtendedDripPan</t>
        </is>
      </c>
      <c r="M37" t="inlineStr">
        <is>
          <t>Extended Drip Pan</t>
        </is>
      </c>
      <c r="N37" t="inlineStr">
        <is>
          <t>RTF</t>
        </is>
      </c>
      <c r="O37" t="inlineStr">
        <is>
          <t>A101654</t>
        </is>
      </c>
      <c r="P37" t="n">
        <v>10</v>
      </c>
      <c r="Q37" s="4" t="inlineStr">
        <is>
          <t>LT084</t>
        </is>
      </c>
      <c r="S37" s="4" t="n"/>
      <c r="T37" s="14" t="n"/>
    </row>
    <row r="38">
      <c r="B38" s="5">
        <f>IF(F38&lt;&gt;"Any","Y","N")</f>
        <v/>
      </c>
      <c r="C38" t="inlineStr">
        <is>
          <t>Price_BOM_LF_DripPans_32</t>
        </is>
      </c>
      <c r="D38">
        <f>IF(B38="Y",C38,"")</f>
        <v/>
      </c>
      <c r="E38" t="inlineStr">
        <is>
          <t>:30157-LF:</t>
        </is>
      </c>
      <c r="F38" s="2" t="inlineStr">
        <is>
          <t>30157-LF</t>
        </is>
      </c>
      <c r="G38" s="4" t="inlineStr">
        <is>
          <t>:6P:6M:6N:</t>
        </is>
      </c>
      <c r="H38" s="4" t="inlineStr">
        <is>
          <t>:6P:6M:6N:</t>
        </is>
      </c>
      <c r="I38" s="2" t="inlineStr">
        <is>
          <t>Steel</t>
        </is>
      </c>
      <c r="J38" s="4" t="inlineStr">
        <is>
          <t>Fabricated Steel Base</t>
        </is>
      </c>
      <c r="K38" t="inlineStr">
        <is>
          <t xml:space="preserve">:213T:215T:254T:256T:284T:286T:284TS:286TS:324T:326T:324TS:326TS:364T:365T:364TS:365TS::404T:405T:404TS:405TS:444T:445T:444TS:445TS: </t>
        </is>
      </c>
      <c r="L38" t="inlineStr">
        <is>
          <t>ExtendedDripPan</t>
        </is>
      </c>
      <c r="M38" t="inlineStr">
        <is>
          <t>Extended Drip Pan</t>
        </is>
      </c>
      <c r="N38" t="inlineStr">
        <is>
          <t>RTF</t>
        </is>
      </c>
      <c r="O38" t="inlineStr">
        <is>
          <t>A101655</t>
        </is>
      </c>
      <c r="P38" t="n">
        <v>10</v>
      </c>
      <c r="Q38" s="4" t="inlineStr">
        <is>
          <t>LT084</t>
        </is>
      </c>
      <c r="S38" s="4" t="n"/>
      <c r="T38" s="14" t="n"/>
    </row>
    <row r="39">
      <c r="B39" s="5">
        <f>IF(F39&lt;&gt;"Any","Y","N")</f>
        <v/>
      </c>
      <c r="C39" t="inlineStr">
        <is>
          <t>Price_BOM_LF_DripPans_33</t>
        </is>
      </c>
      <c r="D39">
        <f>IF(B39="Y",C39,"")</f>
        <v/>
      </c>
      <c r="E39" t="inlineStr">
        <is>
          <t>:40707-LF:</t>
        </is>
      </c>
      <c r="F39" s="2" t="inlineStr">
        <is>
          <t>40707-LF</t>
        </is>
      </c>
      <c r="G39" s="4" t="inlineStr">
        <is>
          <t>:3P:3N:3M:</t>
        </is>
      </c>
      <c r="H39" s="4" t="inlineStr">
        <is>
          <t>:3P:3N:3M:</t>
        </is>
      </c>
      <c r="I39" s="2" t="inlineStr">
        <is>
          <t>Steel</t>
        </is>
      </c>
      <c r="J39" s="4" t="inlineStr">
        <is>
          <t>Fabricated Steel Base</t>
        </is>
      </c>
      <c r="K39" t="inlineStr">
        <is>
          <t>:143T:145T:182T:184T:213T:215T:254T:256T:284T:286T:284TS:286TS:</t>
        </is>
      </c>
      <c r="L39" t="inlineStr">
        <is>
          <t>ExtendedDripPan</t>
        </is>
      </c>
      <c r="M39" t="inlineStr">
        <is>
          <t>Extended Drip Pan</t>
        </is>
      </c>
      <c r="N39" t="inlineStr">
        <is>
          <t>RTF</t>
        </is>
      </c>
      <c r="O39" t="inlineStr">
        <is>
          <t>A101656</t>
        </is>
      </c>
      <c r="P39" t="n">
        <v>10</v>
      </c>
      <c r="Q39" s="4" t="inlineStr">
        <is>
          <t>LT084</t>
        </is>
      </c>
      <c r="S39" s="4" t="n"/>
      <c r="T39" s="14" t="n"/>
    </row>
    <row r="40">
      <c r="B40" s="5">
        <f>IF(F40&lt;&gt;"Any","Y","N")</f>
        <v/>
      </c>
      <c r="C40" t="inlineStr">
        <is>
          <t>Price_BOM_LF_DripPans_34</t>
        </is>
      </c>
      <c r="D40">
        <f>IF(B40="Y",C40,"")</f>
        <v/>
      </c>
      <c r="E40" t="inlineStr">
        <is>
          <t>:40707-LF:</t>
        </is>
      </c>
      <c r="F40" t="inlineStr">
        <is>
          <t>40707-LF</t>
        </is>
      </c>
      <c r="G40" s="4" t="inlineStr">
        <is>
          <t>:6P:6M:6N:</t>
        </is>
      </c>
      <c r="H40" s="4" t="inlineStr">
        <is>
          <t>:6P:6M:6N:</t>
        </is>
      </c>
      <c r="I40" s="2" t="inlineStr">
        <is>
          <t>Steel</t>
        </is>
      </c>
      <c r="J40" s="4" t="inlineStr">
        <is>
          <t>Fabricated Steel Base</t>
        </is>
      </c>
      <c r="K40" t="inlineStr">
        <is>
          <t xml:space="preserve">:213T:215T:254T:256T:284T:286T:284TS:286TS:324T:326T:324TS:326TS:364T:365T:364TS:365TS::404T:405T:404TS:405TS:444T:445T:444TS:445TS: </t>
        </is>
      </c>
      <c r="L40" t="inlineStr">
        <is>
          <t>ExtendedDripPan</t>
        </is>
      </c>
      <c r="M40" t="inlineStr">
        <is>
          <t>Extended Drip Pan</t>
        </is>
      </c>
      <c r="N40" t="inlineStr">
        <is>
          <t>RTF</t>
        </is>
      </c>
      <c r="O40" t="inlineStr">
        <is>
          <t>A101657</t>
        </is>
      </c>
      <c r="P40" t="n">
        <v>10</v>
      </c>
      <c r="Q40" s="4" t="inlineStr">
        <is>
          <t>LT084</t>
        </is>
      </c>
      <c r="S40" s="4" t="n"/>
      <c r="T40" s="14" t="n"/>
    </row>
    <row r="41">
      <c r="B41" s="5">
        <f>IF(F41&lt;&gt;"Any","Y","N")</f>
        <v/>
      </c>
      <c r="C41" t="inlineStr">
        <is>
          <t>Price_BOM_LF_DripPans_35</t>
        </is>
      </c>
      <c r="D41">
        <f>IF(B41="Y",C41,"")</f>
        <v/>
      </c>
      <c r="E41" t="inlineStr">
        <is>
          <t>:40957-LF:</t>
        </is>
      </c>
      <c r="F41" t="inlineStr">
        <is>
          <t>40957-LF</t>
        </is>
      </c>
      <c r="G41" s="4" t="inlineStr">
        <is>
          <t>:3P:3N:3M:</t>
        </is>
      </c>
      <c r="H41" s="4" t="inlineStr">
        <is>
          <t>:3P:3N:3M:</t>
        </is>
      </c>
      <c r="I41" s="2" t="inlineStr">
        <is>
          <t>Steel</t>
        </is>
      </c>
      <c r="J41" s="4" t="inlineStr">
        <is>
          <t>Fabricated Steel Base</t>
        </is>
      </c>
      <c r="K41" t="inlineStr">
        <is>
          <t>:143T:145T:182T:184T:213T:215T:254T:256T:284T:286T:284TS:286TS:</t>
        </is>
      </c>
      <c r="L41" t="inlineStr">
        <is>
          <t>ExtendedDripPan</t>
        </is>
      </c>
      <c r="M41" t="inlineStr">
        <is>
          <t>Extended Drip Pan</t>
        </is>
      </c>
      <c r="N41" t="inlineStr">
        <is>
          <t>RTF</t>
        </is>
      </c>
      <c r="O41" t="inlineStr">
        <is>
          <t>A101658</t>
        </is>
      </c>
      <c r="P41" t="n">
        <v>10</v>
      </c>
      <c r="Q41" s="4" t="inlineStr">
        <is>
          <t>LT084</t>
        </is>
      </c>
      <c r="S41" s="4" t="n"/>
      <c r="T41" s="14" t="n"/>
    </row>
    <row r="42">
      <c r="B42" s="5">
        <f>IF(F42&lt;&gt;"Any","Y","N")</f>
        <v/>
      </c>
      <c r="C42" t="inlineStr">
        <is>
          <t>Price_BOM_LF_DripPans_36</t>
        </is>
      </c>
      <c r="D42">
        <f>IF(B42="Y",C42,"")</f>
        <v/>
      </c>
      <c r="E42" t="inlineStr">
        <is>
          <t>:40957-LF:</t>
        </is>
      </c>
      <c r="F42" t="inlineStr">
        <is>
          <t>40957-LF</t>
        </is>
      </c>
      <c r="G42" s="4" t="inlineStr">
        <is>
          <t>:6P:6M:6N:</t>
        </is>
      </c>
      <c r="H42" s="4" t="inlineStr">
        <is>
          <t>:6P:6M:6N:</t>
        </is>
      </c>
      <c r="I42" s="2" t="inlineStr">
        <is>
          <t>Steel</t>
        </is>
      </c>
      <c r="J42" s="4" t="inlineStr">
        <is>
          <t>Fabricated Steel Base</t>
        </is>
      </c>
      <c r="K42" t="inlineStr">
        <is>
          <t xml:space="preserve">:213T:215T:254T:256T:284T:286T:284TS:286TS:324T:326T:324TS:326TS:364T:365T:364TS:365TS::404T:405T:404TS:405TS:444T:445T:444TS:445TS: </t>
        </is>
      </c>
      <c r="L42" t="inlineStr">
        <is>
          <t>ExtendedDripPan</t>
        </is>
      </c>
      <c r="M42" t="inlineStr">
        <is>
          <t>Extended Drip Pan</t>
        </is>
      </c>
      <c r="N42" t="inlineStr">
        <is>
          <t>RTF</t>
        </is>
      </c>
      <c r="O42" t="inlineStr">
        <is>
          <t>A101659</t>
        </is>
      </c>
      <c r="P42" t="n">
        <v>10</v>
      </c>
      <c r="Q42" s="4" t="inlineStr">
        <is>
          <t>LT084</t>
        </is>
      </c>
      <c r="S42" s="4" t="n"/>
      <c r="T42" s="14" t="n"/>
    </row>
    <row r="43">
      <c r="B43" s="5">
        <f>IF(F43&lt;&gt;"Any","Y","N")</f>
        <v/>
      </c>
      <c r="C43" t="inlineStr">
        <is>
          <t>Price_BOM_LF_DripPans_37</t>
        </is>
      </c>
      <c r="D43">
        <f>IF(B43="Y",C43,"")</f>
        <v/>
      </c>
      <c r="E43" t="inlineStr">
        <is>
          <t>:40959-LF:</t>
        </is>
      </c>
      <c r="F43" t="inlineStr">
        <is>
          <t>40959-LF</t>
        </is>
      </c>
      <c r="G43" s="4" t="inlineStr">
        <is>
          <t>:6P:6M:6N:</t>
        </is>
      </c>
      <c r="H43" s="4" t="inlineStr">
        <is>
          <t>:6P:6M:6N:</t>
        </is>
      </c>
      <c r="I43" s="2" t="inlineStr">
        <is>
          <t>Steel</t>
        </is>
      </c>
      <c r="J43" s="4" t="inlineStr">
        <is>
          <t>Fabricated Steel Base</t>
        </is>
      </c>
      <c r="K43" t="inlineStr">
        <is>
          <t xml:space="preserve">:213T:215T:254T:256T:284T:286T:284TS:286TS:324T:326T:324TS:326TS:364T:365T:364TS:365TS::404T:405T:404TS:405TS:444T:445T:444TS:445TS: </t>
        </is>
      </c>
      <c r="L43" t="inlineStr">
        <is>
          <t>ExtendedDripPan</t>
        </is>
      </c>
      <c r="M43" t="inlineStr">
        <is>
          <t>Extended Drip Pan</t>
        </is>
      </c>
      <c r="N43" t="inlineStr">
        <is>
          <t>RTF</t>
        </is>
      </c>
      <c r="O43" t="inlineStr">
        <is>
          <t>A101660</t>
        </is>
      </c>
      <c r="P43" t="n">
        <v>10</v>
      </c>
      <c r="Q43" s="4" t="inlineStr">
        <is>
          <t>LT084</t>
        </is>
      </c>
      <c r="S43" s="4" t="n"/>
      <c r="T43" s="14" t="n"/>
    </row>
    <row r="44">
      <c r="B44" s="5">
        <f>IF(F44&lt;&gt;"Any","Y","N")</f>
        <v/>
      </c>
      <c r="C44" t="inlineStr">
        <is>
          <t>Price_BOM_LF_DripPans_38</t>
        </is>
      </c>
      <c r="D44">
        <f>IF(B44="Y",C44,"")</f>
        <v/>
      </c>
      <c r="E44" t="inlineStr">
        <is>
          <t>:40129-LF:</t>
        </is>
      </c>
      <c r="F44" t="inlineStr">
        <is>
          <t>40129-LF</t>
        </is>
      </c>
      <c r="G44" s="4" t="inlineStr">
        <is>
          <t>:6P:6M:6N:</t>
        </is>
      </c>
      <c r="H44" s="4" t="inlineStr">
        <is>
          <t>:6P:6M:6N:</t>
        </is>
      </c>
      <c r="I44" s="2" t="inlineStr">
        <is>
          <t>Steel</t>
        </is>
      </c>
      <c r="J44" s="4" t="inlineStr">
        <is>
          <t>Fabricated Steel Base</t>
        </is>
      </c>
      <c r="K44" t="inlineStr">
        <is>
          <t xml:space="preserve">:213T:215T:254T:256T:284T:286T:284TS:286TS:324T:326T:324TS:326TS:364T:365T:364TS:365TS::404T:405T:404TS:405TS:444T:445T:444TS:445TS: </t>
        </is>
      </c>
      <c r="L44" t="inlineStr">
        <is>
          <t>ExtendedDripPan</t>
        </is>
      </c>
      <c r="M44" t="inlineStr">
        <is>
          <t>Extended Drip Pan</t>
        </is>
      </c>
      <c r="N44" t="inlineStr">
        <is>
          <t>RTF</t>
        </is>
      </c>
      <c r="O44" t="inlineStr">
        <is>
          <t>A101661</t>
        </is>
      </c>
      <c r="P44" t="n">
        <v>10</v>
      </c>
      <c r="Q44" s="4" t="inlineStr">
        <is>
          <t>LT084</t>
        </is>
      </c>
      <c r="S44" s="4" t="n"/>
      <c r="T44" s="14" t="n"/>
    </row>
    <row r="45">
      <c r="B45" s="5">
        <f>IF(F45&lt;&gt;"Any","Y","N")</f>
        <v/>
      </c>
      <c r="C45" t="inlineStr">
        <is>
          <t>Price_BOM_LF_DripPans_39</t>
        </is>
      </c>
      <c r="D45">
        <f>IF(B45="Y",C45,"")</f>
        <v/>
      </c>
      <c r="E45" t="inlineStr">
        <is>
          <t>:4012A-LF:</t>
        </is>
      </c>
      <c r="F45" t="inlineStr">
        <is>
          <t>4012A-LF</t>
        </is>
      </c>
      <c r="G45" s="4" t="inlineStr">
        <is>
          <t>:6P:6M:6N:</t>
        </is>
      </c>
      <c r="H45" s="4" t="inlineStr">
        <is>
          <t>:6P:6M:6N:</t>
        </is>
      </c>
      <c r="I45" s="2" t="inlineStr">
        <is>
          <t>Steel</t>
        </is>
      </c>
      <c r="J45" s="4" t="inlineStr">
        <is>
          <t>Fabricated Steel Base</t>
        </is>
      </c>
      <c r="K45" t="inlineStr">
        <is>
          <t xml:space="preserve">:213T:215T:254T:256T:284T:286T:284TS:286TS:324T:326T:324TS:326TS:364T:365T:364TS:365TS::404T:405T:404TS:405TS:444T:445T:444TS:445TS: </t>
        </is>
      </c>
      <c r="L45" t="inlineStr">
        <is>
          <t>ExtendedDripPan</t>
        </is>
      </c>
      <c r="M45" t="inlineStr">
        <is>
          <t>Extended Drip Pan</t>
        </is>
      </c>
      <c r="N45" t="inlineStr">
        <is>
          <t>RTF</t>
        </is>
      </c>
      <c r="O45" t="inlineStr">
        <is>
          <t>A101662</t>
        </is>
      </c>
      <c r="P45" t="n">
        <v>10</v>
      </c>
      <c r="Q45" s="4" t="inlineStr">
        <is>
          <t>LT084</t>
        </is>
      </c>
      <c r="S45" s="4" t="n"/>
      <c r="T45" s="14" t="n"/>
    </row>
    <row r="46">
      <c r="B46" s="5">
        <f>IF(F46&lt;&gt;"Any","Y","N")</f>
        <v/>
      </c>
      <c r="C46" t="inlineStr">
        <is>
          <t>Price_BOM_LF_DripPans_40</t>
        </is>
      </c>
      <c r="D46">
        <f>IF(B46="Y",C46,"")</f>
        <v/>
      </c>
      <c r="E46" t="inlineStr">
        <is>
          <t>:40157-LF:</t>
        </is>
      </c>
      <c r="F46" t="inlineStr">
        <is>
          <t>40157-LF</t>
        </is>
      </c>
      <c r="G46" s="4" t="inlineStr">
        <is>
          <t>:6P:6M:6N:</t>
        </is>
      </c>
      <c r="H46" s="4" t="inlineStr">
        <is>
          <t>:6P:6M:6N:</t>
        </is>
      </c>
      <c r="I46" s="2" t="inlineStr">
        <is>
          <t>Steel</t>
        </is>
      </c>
      <c r="J46" s="4" t="inlineStr">
        <is>
          <t>Fabricated Steel Base</t>
        </is>
      </c>
      <c r="K46" t="inlineStr">
        <is>
          <t xml:space="preserve">:213T:215T:254T:256T:284T:286T:284TS:286TS:324T:326T:324TS:326TS:364T:365T:364TS:365TS::404T:405T:404TS:405TS:444T:445T:444TS:445TS: </t>
        </is>
      </c>
      <c r="L46" t="inlineStr">
        <is>
          <t>ExtendedDripPan</t>
        </is>
      </c>
      <c r="M46" t="inlineStr">
        <is>
          <t>Extended Drip Pan</t>
        </is>
      </c>
      <c r="N46" t="inlineStr">
        <is>
          <t>RTF</t>
        </is>
      </c>
      <c r="O46" t="inlineStr">
        <is>
          <t>A101663</t>
        </is>
      </c>
      <c r="P46" t="n">
        <v>10</v>
      </c>
      <c r="Q46" s="4" t="inlineStr">
        <is>
          <t>LT084</t>
        </is>
      </c>
      <c r="S46" s="4" t="n"/>
      <c r="T46" s="14" t="n"/>
    </row>
    <row r="47">
      <c r="B47" s="5">
        <f>IF(F47&lt;&gt;"Any","Y","N")</f>
        <v/>
      </c>
      <c r="C47" t="inlineStr">
        <is>
          <t>Price_BOM_LF_DripPans_41</t>
        </is>
      </c>
      <c r="D47">
        <f>IF(B47="Y",C47,"")</f>
        <v/>
      </c>
      <c r="E47" t="inlineStr">
        <is>
          <t>:50957-LF:</t>
        </is>
      </c>
      <c r="F47" t="inlineStr">
        <is>
          <t>50957-LF</t>
        </is>
      </c>
      <c r="G47" s="4" t="inlineStr">
        <is>
          <t>:6P:6M:6N:</t>
        </is>
      </c>
      <c r="H47" s="4" t="inlineStr">
        <is>
          <t>:6P:6M:6N:</t>
        </is>
      </c>
      <c r="I47" s="2" t="inlineStr">
        <is>
          <t>Steel</t>
        </is>
      </c>
      <c r="J47" s="4" t="inlineStr">
        <is>
          <t>Fabricated Steel Base</t>
        </is>
      </c>
      <c r="K47" t="inlineStr">
        <is>
          <t xml:space="preserve">:213T:215T:254T:256T:284T:286T:284TS:286TS:324T:326T:324TS:326TS:364T:365T:364TS:365TS::404T:405T:404TS:405TS:444T:445T:444TS:445TS: </t>
        </is>
      </c>
      <c r="L47" t="inlineStr">
        <is>
          <t>ExtendedDripPan</t>
        </is>
      </c>
      <c r="M47" t="inlineStr">
        <is>
          <t>Extended Drip Pan</t>
        </is>
      </c>
      <c r="N47" t="inlineStr">
        <is>
          <t>RTF</t>
        </is>
      </c>
      <c r="O47" t="inlineStr">
        <is>
          <t>A101664</t>
        </is>
      </c>
      <c r="P47" t="n">
        <v>15</v>
      </c>
      <c r="Q47" s="4" t="inlineStr">
        <is>
          <t>LT084</t>
        </is>
      </c>
      <c r="S47" s="4" t="n"/>
      <c r="T47" s="14" t="n"/>
    </row>
    <row r="48">
      <c r="B48" s="5">
        <f>IF(F48&lt;&gt;"Any","Y","N")</f>
        <v/>
      </c>
      <c r="C48" t="inlineStr">
        <is>
          <t>Price_BOM_LF_DripPans_42</t>
        </is>
      </c>
      <c r="D48">
        <f>IF(B48="Y",C48,"")</f>
        <v/>
      </c>
      <c r="E48" t="inlineStr">
        <is>
          <t>:50123-LF:</t>
        </is>
      </c>
      <c r="F48" t="inlineStr">
        <is>
          <t>50123-LF</t>
        </is>
      </c>
      <c r="G48" s="4" t="inlineStr">
        <is>
          <t>:6P:6M:6N:</t>
        </is>
      </c>
      <c r="H48" s="4" t="inlineStr">
        <is>
          <t>:6P:6M:6N:</t>
        </is>
      </c>
      <c r="I48" s="2" t="inlineStr">
        <is>
          <t>Steel</t>
        </is>
      </c>
      <c r="J48" s="4" t="inlineStr">
        <is>
          <t>Fabricated Steel Base</t>
        </is>
      </c>
      <c r="K48" t="inlineStr">
        <is>
          <t xml:space="preserve">:213T:215T:254T:256T:284T:286T:284TS:286TS:324T:326T:324TS:326TS:364T:365T:364TS:365TS::404T:405T:404TS:405TS:444T:445T:444TS:445TS: </t>
        </is>
      </c>
      <c r="L48" t="inlineStr">
        <is>
          <t>ExtendedDripPan</t>
        </is>
      </c>
      <c r="M48" t="inlineStr">
        <is>
          <t>Extended Drip Pan</t>
        </is>
      </c>
      <c r="N48" t="inlineStr">
        <is>
          <t>RTF</t>
        </is>
      </c>
      <c r="O48" t="inlineStr">
        <is>
          <t>A101665</t>
        </is>
      </c>
      <c r="P48" t="n">
        <v>15</v>
      </c>
      <c r="Q48" s="4" t="inlineStr">
        <is>
          <t>LT084</t>
        </is>
      </c>
      <c r="S48" s="4" t="n"/>
      <c r="T48" s="14" t="n"/>
    </row>
    <row r="49">
      <c r="B49" s="5">
        <f>IF(F49&lt;&gt;"Any","Y","N")</f>
        <v/>
      </c>
      <c r="C49" t="inlineStr">
        <is>
          <t>Price_BOM_LF_DripPans_43</t>
        </is>
      </c>
      <c r="D49">
        <f>IF(B49="Y",C49,"")</f>
        <v/>
      </c>
      <c r="E49" t="inlineStr">
        <is>
          <t>:50123-LF:</t>
        </is>
      </c>
      <c r="F49" t="inlineStr">
        <is>
          <t>50123-LF</t>
        </is>
      </c>
      <c r="G49" s="80" t="inlineStr">
        <is>
          <t>:82:8A:8P:</t>
        </is>
      </c>
      <c r="H49" s="80" t="inlineStr">
        <is>
          <t>:82:8A:8P:</t>
        </is>
      </c>
      <c r="I49" s="2" t="inlineStr">
        <is>
          <t>Steel</t>
        </is>
      </c>
      <c r="J49" s="4" t="inlineStr">
        <is>
          <t>Fabricated Steel Base</t>
        </is>
      </c>
      <c r="K49" t="inlineStr">
        <is>
          <t xml:space="preserve">:213T:215T:254T:256T:284T:286T:284TS:286TS:324T:326T:324TS:326TS:364T:365T:364TS:365TS::404T:405T:404TS:405TS:444T:445T:444TS:445TS: </t>
        </is>
      </c>
      <c r="L49" t="inlineStr">
        <is>
          <t>ExtendedDripPan</t>
        </is>
      </c>
      <c r="M49" t="inlineStr">
        <is>
          <t>Extended Drip Pan</t>
        </is>
      </c>
      <c r="N49" t="inlineStr">
        <is>
          <t>RTF</t>
        </is>
      </c>
      <c r="O49" t="inlineStr">
        <is>
          <t>A101666</t>
        </is>
      </c>
      <c r="P49" t="n">
        <v>15</v>
      </c>
      <c r="Q49" s="4" t="inlineStr">
        <is>
          <t>LT084</t>
        </is>
      </c>
      <c r="S49" s="4" t="n"/>
      <c r="T49" s="14" t="n"/>
    </row>
    <row r="50">
      <c r="B50" s="5">
        <f>IF(F50&lt;&gt;"Any","Y","N")</f>
        <v/>
      </c>
      <c r="C50" t="inlineStr">
        <is>
          <t>Price_BOM_LF_DripPans_44</t>
        </is>
      </c>
      <c r="D50">
        <f>IF(B50="Y",C50,"")</f>
        <v/>
      </c>
      <c r="E50" t="inlineStr">
        <is>
          <t>:50157-LF:</t>
        </is>
      </c>
      <c r="F50" t="inlineStr">
        <is>
          <t>50157-LF</t>
        </is>
      </c>
      <c r="G50" s="80" t="inlineStr">
        <is>
          <t>:82:8A:8P:</t>
        </is>
      </c>
      <c r="H50" s="80" t="inlineStr">
        <is>
          <t>:82:8A:8P:</t>
        </is>
      </c>
      <c r="I50" s="2" t="inlineStr">
        <is>
          <t>Steel</t>
        </is>
      </c>
      <c r="J50" s="4" t="inlineStr">
        <is>
          <t>Fabricated Steel Base</t>
        </is>
      </c>
      <c r="K50" t="inlineStr">
        <is>
          <t xml:space="preserve">:213T:215T:254T:256T:284T:286T:284TS:286TS:324T:326T:324TS:326TS:364T:365T:364TS:365TS::404T:405T:404TS:405TS:444T:445T:444TS:445TS: </t>
        </is>
      </c>
      <c r="L50" t="inlineStr">
        <is>
          <t>ExtendedDripPan</t>
        </is>
      </c>
      <c r="M50" t="inlineStr">
        <is>
          <t>Extended Drip Pan</t>
        </is>
      </c>
      <c r="N50" t="inlineStr">
        <is>
          <t>RTF</t>
        </is>
      </c>
      <c r="O50" t="inlineStr">
        <is>
          <t>A101667</t>
        </is>
      </c>
      <c r="P50" t="n">
        <v>15</v>
      </c>
      <c r="Q50" s="4" t="inlineStr">
        <is>
          <t>LT084</t>
        </is>
      </c>
      <c r="S50" s="4" t="n"/>
      <c r="T50" s="14" t="n"/>
    </row>
    <row r="51">
      <c r="B51" s="5">
        <f>IF(F51&lt;&gt;"Any","Y","N")</f>
        <v/>
      </c>
      <c r="C51" t="inlineStr">
        <is>
          <t>Price_BOM_LF_DripPans_45</t>
        </is>
      </c>
      <c r="D51">
        <f>IF(B51="Y",C51,"")</f>
        <v/>
      </c>
      <c r="E51" t="inlineStr">
        <is>
          <t>:60951-LF:</t>
        </is>
      </c>
      <c r="F51" t="inlineStr">
        <is>
          <t>60951-LF</t>
        </is>
      </c>
      <c r="G51" s="4" t="inlineStr">
        <is>
          <t>:6P:6M:6N:</t>
        </is>
      </c>
      <c r="H51" s="4" t="inlineStr">
        <is>
          <t>:6P:6M:6N:</t>
        </is>
      </c>
      <c r="I51" s="2" t="inlineStr">
        <is>
          <t>Steel</t>
        </is>
      </c>
      <c r="J51" s="4" t="inlineStr">
        <is>
          <t>Fabricated Steel Base</t>
        </is>
      </c>
      <c r="K51" t="inlineStr">
        <is>
          <t xml:space="preserve">:213T:215T:254T:256T:284T:286T:284TS:286TS:324T:326T:324TS:326TS:364T:365T:364TS:365TS::404T:405T:404TS:405TS:444T:445T:444TS:445TS: </t>
        </is>
      </c>
      <c r="L51" t="inlineStr">
        <is>
          <t>ExtendedDripPan</t>
        </is>
      </c>
      <c r="M51" t="inlineStr">
        <is>
          <t>Extended Drip Pan</t>
        </is>
      </c>
      <c r="N51" t="inlineStr">
        <is>
          <t>RTF</t>
        </is>
      </c>
      <c r="O51" t="inlineStr">
        <is>
          <t>A101668</t>
        </is>
      </c>
      <c r="P51" t="n">
        <v>15</v>
      </c>
      <c r="Q51" s="4" t="inlineStr">
        <is>
          <t>LT084</t>
        </is>
      </c>
      <c r="S51" s="4" t="n"/>
      <c r="T51" s="14" t="n"/>
    </row>
    <row r="52">
      <c r="B52" s="5">
        <f>IF(F52&lt;&gt;"Any","Y","N")</f>
        <v/>
      </c>
      <c r="C52" t="inlineStr">
        <is>
          <t>Price_BOM_LF_DripPans_46</t>
        </is>
      </c>
      <c r="D52">
        <f>IF(B52="Y",C52,"")</f>
        <v/>
      </c>
      <c r="E52" t="inlineStr">
        <is>
          <t>:60123-LF:</t>
        </is>
      </c>
      <c r="F52" t="inlineStr">
        <is>
          <t>60123-LF</t>
        </is>
      </c>
      <c r="G52" s="4" t="inlineStr">
        <is>
          <t>:6P:6M:6N:</t>
        </is>
      </c>
      <c r="H52" s="4" t="inlineStr">
        <is>
          <t>:6P:6M:6N:</t>
        </is>
      </c>
      <c r="I52" s="2" t="inlineStr">
        <is>
          <t>Steel</t>
        </is>
      </c>
      <c r="J52" s="4" t="inlineStr">
        <is>
          <t>Fabricated Steel Base</t>
        </is>
      </c>
      <c r="K52" t="inlineStr">
        <is>
          <t xml:space="preserve">:213T:215T:254T:256T:284T:286T:284TS:286TS:324T:326T:324TS:326TS:364T:365T:364TS:365TS::404T:405T:404TS:405TS:444T:445T:444TS:445TS: </t>
        </is>
      </c>
      <c r="L52" t="inlineStr">
        <is>
          <t>ExtendedDripPan</t>
        </is>
      </c>
      <c r="M52" t="inlineStr">
        <is>
          <t>Extended Drip Pan</t>
        </is>
      </c>
      <c r="N52" t="inlineStr">
        <is>
          <t>RTF</t>
        </is>
      </c>
      <c r="O52" t="inlineStr">
        <is>
          <t>A101669</t>
        </is>
      </c>
      <c r="P52" t="n">
        <v>15</v>
      </c>
      <c r="Q52" s="4" t="inlineStr">
        <is>
          <t>LT084</t>
        </is>
      </c>
      <c r="S52" s="4" t="n"/>
      <c r="T52" s="14" t="n"/>
    </row>
    <row r="53">
      <c r="B53" s="5">
        <f>IF(F53&lt;&gt;"Any","Y","N")</f>
        <v/>
      </c>
      <c r="C53" t="inlineStr">
        <is>
          <t>Price_BOM_LF_DripPans_47</t>
        </is>
      </c>
      <c r="D53">
        <f>IF(B53="Y",C53,"")</f>
        <v/>
      </c>
      <c r="E53" t="inlineStr">
        <is>
          <t>:60123-LF:</t>
        </is>
      </c>
      <c r="F53" t="inlineStr">
        <is>
          <t>60123-LF</t>
        </is>
      </c>
      <c r="G53" s="80" t="inlineStr">
        <is>
          <t>:82:8A:8P:</t>
        </is>
      </c>
      <c r="H53" s="80" t="inlineStr">
        <is>
          <t>:82:8A:8P:</t>
        </is>
      </c>
      <c r="I53" s="2" t="inlineStr">
        <is>
          <t>Steel</t>
        </is>
      </c>
      <c r="J53" s="4" t="inlineStr">
        <is>
          <t>Fabricated Steel Base</t>
        </is>
      </c>
      <c r="K53" t="inlineStr">
        <is>
          <t xml:space="preserve">:213T:215T:254T:256T:284T:286T:284TS:286TS:324T:326T:324TS:326TS:364T:365T:364TS:365TS::404T:405T:404TS:405TS:444T:445T:444TS:445TS: </t>
        </is>
      </c>
      <c r="L53" t="inlineStr">
        <is>
          <t>ExtendedDripPan</t>
        </is>
      </c>
      <c r="M53" t="inlineStr">
        <is>
          <t>Extended Drip Pan</t>
        </is>
      </c>
      <c r="N53" t="inlineStr">
        <is>
          <t>RTF</t>
        </is>
      </c>
      <c r="O53" t="inlineStr">
        <is>
          <t>A101670</t>
        </is>
      </c>
      <c r="P53" t="n">
        <v>15</v>
      </c>
      <c r="Q53" s="4" t="inlineStr">
        <is>
          <t>LT084</t>
        </is>
      </c>
      <c r="S53" s="4" t="n"/>
      <c r="T53" s="14" t="n"/>
    </row>
    <row r="54">
      <c r="B54" s="5">
        <f>IF(F54&lt;&gt;"Any","Y","N")</f>
        <v/>
      </c>
      <c r="C54" t="inlineStr">
        <is>
          <t>Price_BOM_LF_DripPans_48</t>
        </is>
      </c>
      <c r="D54">
        <f>IF(B54="Y",C54,"")</f>
        <v/>
      </c>
      <c r="E54" t="inlineStr">
        <is>
          <t>:60157-LF:</t>
        </is>
      </c>
      <c r="F54" t="inlineStr">
        <is>
          <t>60157-LF</t>
        </is>
      </c>
      <c r="G54" s="80" t="inlineStr">
        <is>
          <t>:82:8A:8P:</t>
        </is>
      </c>
      <c r="H54" s="80" t="inlineStr">
        <is>
          <t>:82:8A:8P:</t>
        </is>
      </c>
      <c r="I54" s="2" t="inlineStr">
        <is>
          <t>Steel</t>
        </is>
      </c>
      <c r="J54" s="4" t="inlineStr">
        <is>
          <t>Fabricated Steel Base</t>
        </is>
      </c>
      <c r="K54" t="inlineStr">
        <is>
          <t xml:space="preserve">:213T:215T:254T:256T:284T:286T:284TS:286TS:324T:326T:324TS:326TS:364T:365T:364TS:365TS::404T:405T:404TS:405TS:444T:445T:444TS:445TS: </t>
        </is>
      </c>
      <c r="L54" t="inlineStr">
        <is>
          <t>ExtendedDripPan</t>
        </is>
      </c>
      <c r="M54" t="inlineStr">
        <is>
          <t>Extended Drip Pan</t>
        </is>
      </c>
      <c r="N54" t="inlineStr">
        <is>
          <t>RTF</t>
        </is>
      </c>
      <c r="O54" t="inlineStr">
        <is>
          <t>A101671</t>
        </is>
      </c>
      <c r="P54" t="n">
        <v>15</v>
      </c>
      <c r="Q54" s="4" t="inlineStr">
        <is>
          <t>LT084</t>
        </is>
      </c>
      <c r="S54" s="4" t="n"/>
      <c r="T54" s="14" t="n"/>
    </row>
    <row r="55">
      <c r="B55" s="5">
        <f>IF(F55&lt;&gt;"Any","Y","N")</f>
        <v/>
      </c>
      <c r="C55" t="inlineStr">
        <is>
          <t>Price_BOM_LF_DripPans_49</t>
        </is>
      </c>
      <c r="D55">
        <f>IF(B55="Y",C55,"")</f>
        <v/>
      </c>
      <c r="E55" t="inlineStr">
        <is>
          <t>:60157-LF:</t>
        </is>
      </c>
      <c r="F55" t="inlineStr">
        <is>
          <t>60157-LF</t>
        </is>
      </c>
      <c r="G55" s="4" t="inlineStr">
        <is>
          <t>:9P:9Q:</t>
        </is>
      </c>
      <c r="H55" s="4" t="inlineStr">
        <is>
          <t>:9P:9Q:</t>
        </is>
      </c>
      <c r="I55" s="2" t="inlineStr">
        <is>
          <t>Steel</t>
        </is>
      </c>
      <c r="J55" s="4" t="inlineStr">
        <is>
          <t>Fabricated Steel Base</t>
        </is>
      </c>
      <c r="K55" t="inlineStr">
        <is>
          <t xml:space="preserve">:213T:215T:254T:256T:284T:286T:284TS:286TS:324T:326T:324TS:326TS:364T:365T:364TS:365TS::404T:405T:404TS:405TS:444T:445T:444TS:445TS: </t>
        </is>
      </c>
      <c r="L55" t="inlineStr">
        <is>
          <t>ExtendedDripPan</t>
        </is>
      </c>
      <c r="M55" t="inlineStr">
        <is>
          <t>Extended Drip Pan</t>
        </is>
      </c>
      <c r="N55" t="inlineStr">
        <is>
          <t>RTF</t>
        </is>
      </c>
      <c r="O55" t="inlineStr">
        <is>
          <t>A101672</t>
        </is>
      </c>
      <c r="P55" t="n">
        <v>15</v>
      </c>
      <c r="Q55" s="4" t="inlineStr">
        <is>
          <t>LT084</t>
        </is>
      </c>
      <c r="S55" s="4" t="n"/>
      <c r="T55" s="14" t="n"/>
    </row>
    <row r="56">
      <c r="B56" s="5">
        <f>IF(F56&lt;&gt;"Any","Y","N")</f>
        <v/>
      </c>
      <c r="C56" t="inlineStr">
        <is>
          <t>Price_BOM_LF_DripPans_50</t>
        </is>
      </c>
      <c r="D56">
        <f>IF(B56="Y",C56,"")</f>
        <v/>
      </c>
      <c r="E56" t="inlineStr">
        <is>
          <t>:80123-LF:</t>
        </is>
      </c>
      <c r="F56" t="inlineStr">
        <is>
          <t>80123-LF</t>
        </is>
      </c>
      <c r="G56" s="80" t="inlineStr">
        <is>
          <t>:82:8A:8P:</t>
        </is>
      </c>
      <c r="H56" s="80" t="inlineStr">
        <is>
          <t>:82:8A:8P:</t>
        </is>
      </c>
      <c r="I56" s="2" t="inlineStr">
        <is>
          <t>Steel</t>
        </is>
      </c>
      <c r="J56" s="4" t="inlineStr">
        <is>
          <t>Fabricated Steel Base</t>
        </is>
      </c>
      <c r="K56" t="inlineStr">
        <is>
          <t xml:space="preserve">:213T:215T:254T:256T:284T:286T:284TS:286TS:324T:326T:324TS:326TS:364T:365T:364TS:365TS::404T:405T:404TS:405TS:444T:445T:444TS:445TS: </t>
        </is>
      </c>
      <c r="L56" t="inlineStr">
        <is>
          <t>ExtendedDripPan</t>
        </is>
      </c>
      <c r="M56" t="inlineStr">
        <is>
          <t>Extended Drip Pan</t>
        </is>
      </c>
      <c r="N56" t="inlineStr">
        <is>
          <t>RTF</t>
        </is>
      </c>
      <c r="O56" t="inlineStr">
        <is>
          <t>A101673</t>
        </is>
      </c>
      <c r="P56" t="n">
        <v>20</v>
      </c>
      <c r="Q56" s="4" t="inlineStr">
        <is>
          <t>LT084</t>
        </is>
      </c>
      <c r="S56" s="4" t="n"/>
      <c r="T56" s="14" t="n"/>
    </row>
    <row r="57">
      <c r="B57" s="5">
        <f>IF(F57&lt;&gt;"Any","Y","N")</f>
        <v/>
      </c>
      <c r="C57" t="inlineStr">
        <is>
          <t>Price_BOM_LF_DripPans_51</t>
        </is>
      </c>
      <c r="D57">
        <f>IF(B57="Y",C57,"")</f>
        <v/>
      </c>
      <c r="E57" t="inlineStr">
        <is>
          <t>:80155-LF:</t>
        </is>
      </c>
      <c r="F57" t="inlineStr">
        <is>
          <t>80155-LF</t>
        </is>
      </c>
      <c r="G57" s="80" t="inlineStr">
        <is>
          <t>:82:8A:8P:</t>
        </is>
      </c>
      <c r="H57" s="80" t="inlineStr">
        <is>
          <t>:82:8A:8P:</t>
        </is>
      </c>
      <c r="I57" s="2" t="inlineStr">
        <is>
          <t>Steel</t>
        </is>
      </c>
      <c r="J57" s="4" t="inlineStr">
        <is>
          <t>Fabricated Steel Base</t>
        </is>
      </c>
      <c r="K57" t="inlineStr">
        <is>
          <t xml:space="preserve">:213T:215T:254T:256T:284T:286T:284TS:286TS:324T:326T:324TS:326TS:364T:365T:364TS:365TS::404T:405T:404TS:405TS:444T:445T:444TS:445TS: </t>
        </is>
      </c>
      <c r="L57" t="inlineStr">
        <is>
          <t>ExtendedDripPan</t>
        </is>
      </c>
      <c r="M57" t="inlineStr">
        <is>
          <t>Extended Drip Pan</t>
        </is>
      </c>
      <c r="N57" t="inlineStr">
        <is>
          <t>RTF</t>
        </is>
      </c>
      <c r="O57" t="inlineStr">
        <is>
          <t>A101674</t>
        </is>
      </c>
      <c r="P57" t="n">
        <v>20</v>
      </c>
      <c r="Q57" s="4" t="inlineStr">
        <is>
          <t>LT084</t>
        </is>
      </c>
      <c r="S57" s="4" t="n"/>
      <c r="T57" s="14" t="n"/>
    </row>
    <row r="58">
      <c r="B58" s="5">
        <f>IF(F58&lt;&gt;"Any","Y","N")</f>
        <v/>
      </c>
      <c r="C58" t="inlineStr">
        <is>
          <t>Price_BOM_LF_DripPans_52</t>
        </is>
      </c>
      <c r="D58">
        <f>IF(B58="Y",C58,"")</f>
        <v/>
      </c>
      <c r="E58" t="inlineStr">
        <is>
          <t>:80155-LF:</t>
        </is>
      </c>
      <c r="F58" t="inlineStr">
        <is>
          <t>80155-LF</t>
        </is>
      </c>
      <c r="G58" s="4" t="inlineStr">
        <is>
          <t>:9P:9Q:</t>
        </is>
      </c>
      <c r="H58" s="4" t="inlineStr">
        <is>
          <t>:9P:9Q:</t>
        </is>
      </c>
      <c r="I58" s="2" t="inlineStr">
        <is>
          <t>Steel</t>
        </is>
      </c>
      <c r="J58" s="4" t="inlineStr">
        <is>
          <t>Fabricated Steel Base</t>
        </is>
      </c>
      <c r="K58" t="inlineStr">
        <is>
          <t xml:space="preserve">:213T:215T:254T:256T:284T:286T:284TS:286TS:324T:326T:324TS:326TS:364T:365T:364TS:365TS::404T:405T:404TS:405TS:444T:445T:444TS:445TS: </t>
        </is>
      </c>
      <c r="L58" t="inlineStr">
        <is>
          <t>ExtendedDripPan</t>
        </is>
      </c>
      <c r="M58" t="inlineStr">
        <is>
          <t>Extended Drip Pan</t>
        </is>
      </c>
      <c r="N58" t="inlineStr">
        <is>
          <t>RTF</t>
        </is>
      </c>
      <c r="O58" t="inlineStr">
        <is>
          <t>A101675</t>
        </is>
      </c>
      <c r="P58" t="n">
        <v>20</v>
      </c>
      <c r="Q58" s="4" t="inlineStr">
        <is>
          <t>LT084</t>
        </is>
      </c>
      <c r="S58" s="4" t="n"/>
      <c r="T58" s="14" t="n"/>
    </row>
    <row r="59">
      <c r="B59" s="5">
        <f>IF(F59&lt;&gt;"Any","Y","N")</f>
        <v/>
      </c>
      <c r="C59" t="inlineStr">
        <is>
          <t>Price_BOM_LF_DripPans_53</t>
        </is>
      </c>
      <c r="D59">
        <f>IF(B59="Y",C59,"")</f>
        <v/>
      </c>
      <c r="E59" t="inlineStr">
        <is>
          <t>:10153-LF:</t>
        </is>
      </c>
      <c r="F59" t="inlineStr">
        <is>
          <t>10153-LF</t>
        </is>
      </c>
      <c r="G59" s="80" t="inlineStr">
        <is>
          <t>:93:</t>
        </is>
      </c>
      <c r="H59" s="80" t="n">
        <v>93</v>
      </c>
      <c r="I59" s="2" t="inlineStr">
        <is>
          <t>Steel</t>
        </is>
      </c>
      <c r="J59" s="4" t="inlineStr">
        <is>
          <t>Fabricated Steel Base</t>
        </is>
      </c>
      <c r="K59" t="inlineStr">
        <is>
          <t xml:space="preserve">:213T:215T:254T:256T:284T:286T:284TS:286TS:324T:326T:324TS:326TS:364T:365T:364TS:365TS::404T:405T:404TS:405TS:444T:445T:444TS:445TS: </t>
        </is>
      </c>
      <c r="L59" t="inlineStr">
        <is>
          <t>ExtendedDripPan</t>
        </is>
      </c>
      <c r="M59" t="inlineStr">
        <is>
          <t>Extended Drip Pan</t>
        </is>
      </c>
      <c r="N59" t="inlineStr">
        <is>
          <t>RTF</t>
        </is>
      </c>
      <c r="O59" t="inlineStr">
        <is>
          <t>A101676</t>
        </is>
      </c>
      <c r="P59" t="n">
        <v>20</v>
      </c>
      <c r="Q59" s="4" t="inlineStr">
        <is>
          <t>LT084</t>
        </is>
      </c>
      <c r="S59" s="4" t="n"/>
      <c r="T59" s="14" t="n"/>
    </row>
    <row r="60">
      <c r="B60" s="5" t="inlineStr">
        <is>
          <t>N</t>
        </is>
      </c>
      <c r="C60" t="inlineStr">
        <is>
          <t>Price_BOM_LF_DripPans_55</t>
        </is>
      </c>
      <c r="D60">
        <f>IF(B60="Y",C60,"")</f>
        <v/>
      </c>
      <c r="E60" t="inlineStr">
        <is>
          <t>All</t>
        </is>
      </c>
      <c r="F60" s="2" t="inlineStr">
        <is>
          <t>All</t>
        </is>
      </c>
      <c r="G60" s="4" t="inlineStr">
        <is>
          <t>:6P:6M:6N:</t>
        </is>
      </c>
      <c r="H60" s="4" t="inlineStr">
        <is>
          <t>:6P:6M:6N:</t>
        </is>
      </c>
      <c r="I60" s="2" t="inlineStr">
        <is>
          <t>Steel</t>
        </is>
      </c>
      <c r="J60" s="4" t="inlineStr">
        <is>
          <t>Fabricated Steel Base</t>
        </is>
      </c>
      <c r="K60" t="inlineStr">
        <is>
          <t xml:space="preserve">:404T:405T:404TS:405TS:444T:445T:444TS:445TS: </t>
        </is>
      </c>
      <c r="L60" t="inlineStr">
        <is>
          <t>Drip_Pan</t>
        </is>
      </c>
      <c r="M60" t="inlineStr">
        <is>
          <t>Standard Drip Pan</t>
        </is>
      </c>
      <c r="N60" t="inlineStr">
        <is>
          <t>RTF</t>
        </is>
      </c>
      <c r="O60" t="inlineStr">
        <is>
          <t>A101626</t>
        </is>
      </c>
      <c r="P60" t="n">
        <v>10</v>
      </c>
      <c r="Q60" s="4" t="inlineStr">
        <is>
          <t>LT084</t>
        </is>
      </c>
    </row>
    <row r="61">
      <c r="B61" s="5" t="inlineStr">
        <is>
          <t>N</t>
        </is>
      </c>
      <c r="C61" t="inlineStr">
        <is>
          <t>Price_BOM_LF_DripPans_56</t>
        </is>
      </c>
      <c r="D61">
        <f>IF(B61="Y",C61,"")</f>
        <v/>
      </c>
      <c r="E61" t="inlineStr">
        <is>
          <t>All</t>
        </is>
      </c>
      <c r="F61" s="2" t="inlineStr">
        <is>
          <t>All</t>
        </is>
      </c>
      <c r="G61" s="80" t="inlineStr">
        <is>
          <t>:82:8A:8P:</t>
        </is>
      </c>
      <c r="H61" s="80" t="inlineStr">
        <is>
          <t>:82:8A:8P:</t>
        </is>
      </c>
      <c r="I61" s="2" t="inlineStr">
        <is>
          <t>Steel</t>
        </is>
      </c>
      <c r="J61" s="4" t="inlineStr">
        <is>
          <t>Fabricated Steel Base</t>
        </is>
      </c>
      <c r="K61" t="inlineStr">
        <is>
          <t xml:space="preserve">:444T:445T:444TS:445TS: </t>
        </is>
      </c>
      <c r="L61" t="inlineStr">
        <is>
          <t>Drip_Pan</t>
        </is>
      </c>
      <c r="M61" t="inlineStr">
        <is>
          <t>Standard Drip Pan</t>
        </is>
      </c>
      <c r="N61" t="inlineStr">
        <is>
          <t>RTF</t>
        </is>
      </c>
      <c r="O61" t="inlineStr">
        <is>
          <t>A100380</t>
        </is>
      </c>
      <c r="P61" t="n">
        <v>20</v>
      </c>
      <c r="Q61" s="4" t="inlineStr">
        <is>
          <t>LT084</t>
        </is>
      </c>
    </row>
    <row r="62">
      <c r="A62" s="78" t="inlineStr">
        <is>
          <t>[END]</t>
        </is>
      </c>
    </row>
    <row r="63">
      <c r="F63" s="2" t="n"/>
      <c r="G63" s="2" t="n"/>
      <c r="H63" s="2" t="n"/>
      <c r="I63" s="2" t="n"/>
    </row>
    <row r="64">
      <c r="F64" s="2" t="n"/>
      <c r="G64" s="2" t="n"/>
      <c r="H64" s="2" t="n"/>
      <c r="I64" s="2" t="n"/>
    </row>
    <row r="68">
      <c r="F68" s="2" t="n"/>
      <c r="G68" s="2" t="n"/>
      <c r="H68" s="2" t="n"/>
      <c r="I68" s="2" t="n"/>
    </row>
    <row r="72">
      <c r="F72" s="2" t="n"/>
      <c r="G72" s="2" t="n"/>
      <c r="H72" s="2" t="n"/>
      <c r="I72" s="2" t="n"/>
    </row>
    <row r="76">
      <c r="F76" s="2" t="n"/>
      <c r="G76" s="2" t="n"/>
      <c r="H76" s="2" t="n"/>
      <c r="I76" s="2" t="n"/>
    </row>
    <row r="83">
      <c r="F83" s="2" t="n"/>
      <c r="G83" s="2" t="n"/>
      <c r="H83" s="2" t="n"/>
      <c r="I83" s="2" t="n"/>
    </row>
    <row r="90">
      <c r="F90" s="2" t="n"/>
      <c r="G90" s="2" t="n"/>
      <c r="H90" s="2" t="n"/>
      <c r="I90" s="2" t="n"/>
    </row>
    <row r="94">
      <c r="H94" s="4" t="n"/>
      <c r="I94" s="4" t="n"/>
    </row>
    <row r="95">
      <c r="H95" s="4" t="n"/>
      <c r="I95" s="4" t="n"/>
    </row>
    <row r="96">
      <c r="H96" s="4" t="n"/>
      <c r="I96" s="4" t="n"/>
    </row>
    <row r="97">
      <c r="H97" s="4" t="n"/>
      <c r="I97" s="4" t="n"/>
    </row>
    <row r="98">
      <c r="H98" s="4" t="n"/>
      <c r="I98" s="4" t="n"/>
    </row>
    <row r="99">
      <c r="H99" s="4" t="n"/>
      <c r="I99" s="4" t="n"/>
    </row>
    <row r="100">
      <c r="H100" s="4" t="n"/>
      <c r="I100" s="4" t="n"/>
    </row>
    <row r="101">
      <c r="H101" s="4" t="n"/>
      <c r="I101" s="4" t="n"/>
    </row>
    <row r="102">
      <c r="H102" s="4" t="n"/>
      <c r="I102" s="4" t="n"/>
    </row>
    <row r="103">
      <c r="H103" s="4" t="n"/>
      <c r="I103" s="4" t="n"/>
    </row>
    <row r="104">
      <c r="H104" s="4" t="n"/>
      <c r="I104" s="4" t="n"/>
    </row>
    <row r="105">
      <c r="H105" s="4" t="n"/>
      <c r="I105" s="4" t="n"/>
    </row>
    <row r="106">
      <c r="H106" s="4" t="n"/>
      <c r="I106" s="4" t="n"/>
    </row>
    <row r="107">
      <c r="H107" s="4" t="n"/>
      <c r="I107" s="4" t="n"/>
    </row>
    <row r="108">
      <c r="H108" s="4" t="n"/>
      <c r="I108" s="4" t="n"/>
    </row>
    <row r="109">
      <c r="H109" s="4" t="n"/>
      <c r="I109" s="4" t="n"/>
    </row>
    <row r="110">
      <c r="H110" s="4" t="n"/>
      <c r="I110" s="4" t="n"/>
    </row>
    <row r="111">
      <c r="H111" s="4" t="n"/>
      <c r="I111" s="4" t="n"/>
    </row>
    <row r="112">
      <c r="H112" s="4" t="n"/>
      <c r="I112" s="4" t="n"/>
    </row>
    <row r="113">
      <c r="H113" s="4" t="n"/>
      <c r="I113" s="4" t="n"/>
    </row>
    <row r="114">
      <c r="H114" s="4" t="n"/>
      <c r="I114" s="4" t="n"/>
    </row>
    <row r="115">
      <c r="H115" s="4" t="n"/>
      <c r="I115" s="4" t="n"/>
    </row>
    <row r="116">
      <c r="H116" s="4" t="n"/>
      <c r="I116" s="4" t="n"/>
    </row>
    <row r="117">
      <c r="H117" s="4" t="n"/>
      <c r="I117" s="4" t="n"/>
    </row>
    <row r="118">
      <c r="H118" s="4" t="n"/>
      <c r="I118" s="4" t="n"/>
    </row>
    <row r="119">
      <c r="H119" s="4" t="n"/>
      <c r="I119" s="4" t="n"/>
    </row>
    <row r="120">
      <c r="H120" s="4" t="n"/>
      <c r="I120" s="4" t="n"/>
    </row>
    <row r="121">
      <c r="H121" s="4" t="n"/>
      <c r="I121" s="4" t="n"/>
    </row>
    <row r="122">
      <c r="H122" s="4" t="n"/>
      <c r="I122" s="4" t="n"/>
    </row>
    <row r="123">
      <c r="H123" s="4" t="n"/>
      <c r="I123" s="4" t="n"/>
    </row>
    <row r="124">
      <c r="H124" s="4" t="n"/>
      <c r="I124" s="4" t="n"/>
    </row>
    <row r="125">
      <c r="H125" s="4" t="n"/>
      <c r="I125" s="4" t="n"/>
    </row>
    <row r="126">
      <c r="H126" s="4" t="n"/>
      <c r="I126" s="4" t="n"/>
    </row>
    <row r="127">
      <c r="H127" s="4" t="n"/>
      <c r="I127" s="4" t="n"/>
    </row>
    <row r="128">
      <c r="H128" s="4" t="n"/>
      <c r="I128" s="4" t="n"/>
    </row>
    <row r="129">
      <c r="H129" s="4" t="n"/>
      <c r="I129" s="4" t="n"/>
    </row>
    <row r="130">
      <c r="H130" s="4" t="n"/>
      <c r="I130" s="4" t="n"/>
    </row>
    <row r="131">
      <c r="H131" s="4" t="n"/>
      <c r="I131" s="4" t="n"/>
    </row>
    <row r="132">
      <c r="H132" s="4" t="n"/>
      <c r="I132" s="4" t="n"/>
    </row>
    <row r="133">
      <c r="H133" s="4" t="n"/>
      <c r="I133" s="4" t="n"/>
    </row>
    <row r="134">
      <c r="H134" s="4" t="n"/>
      <c r="I134" s="4" t="n"/>
    </row>
    <row r="135">
      <c r="H135" s="4" t="n"/>
      <c r="I135" s="4" t="n"/>
    </row>
    <row r="136">
      <c r="H136" s="4" t="n"/>
      <c r="I136" s="4" t="n"/>
    </row>
    <row r="137">
      <c r="H137" s="4" t="n"/>
      <c r="I137" s="4" t="n"/>
    </row>
    <row r="138">
      <c r="H138" s="4" t="n"/>
      <c r="I138" s="4" t="n"/>
    </row>
    <row r="139">
      <c r="H139" s="4" t="n"/>
      <c r="I139" s="4" t="n"/>
    </row>
    <row r="140">
      <c r="H140" s="4" t="n"/>
      <c r="I140" s="4" t="n"/>
    </row>
    <row r="141">
      <c r="H141" s="4" t="n"/>
      <c r="I141" s="4" t="n"/>
    </row>
    <row r="142">
      <c r="H142" s="4" t="n"/>
      <c r="I142" s="4" t="n"/>
    </row>
    <row r="143">
      <c r="H143" s="4" t="n"/>
      <c r="I143" s="4" t="n"/>
    </row>
    <row r="144">
      <c r="H144" s="4" t="n"/>
      <c r="I144" s="4" t="n"/>
    </row>
    <row r="145">
      <c r="H145" s="4" t="n"/>
      <c r="I145" s="4" t="n"/>
    </row>
    <row r="146">
      <c r="H146" s="4" t="n"/>
      <c r="I146" s="4" t="n"/>
    </row>
    <row r="147">
      <c r="H147" s="4" t="n"/>
      <c r="I147" s="4" t="n"/>
    </row>
    <row r="148">
      <c r="H148" s="4" t="n"/>
      <c r="I148" s="4" t="n"/>
    </row>
    <row r="149">
      <c r="H149" s="4" t="n"/>
      <c r="I149" s="4" t="n"/>
    </row>
    <row r="150">
      <c r="H150" s="4" t="n"/>
      <c r="I150" s="4" t="n"/>
    </row>
    <row r="151">
      <c r="H151" s="4" t="n"/>
      <c r="I151" s="4" t="n"/>
    </row>
    <row r="152">
      <c r="H152" s="4" t="n"/>
      <c r="I152" s="4" t="n"/>
    </row>
    <row r="153">
      <c r="H153" s="4" t="n"/>
      <c r="I153" s="4" t="n"/>
    </row>
    <row r="154">
      <c r="H154" s="4" t="n"/>
      <c r="I154" s="4" t="n"/>
    </row>
    <row r="155">
      <c r="H155" s="4" t="n"/>
      <c r="I155" s="4" t="n"/>
    </row>
    <row r="156">
      <c r="H156" s="4" t="n"/>
      <c r="I156" s="4" t="n"/>
    </row>
    <row r="157">
      <c r="H157" s="4" t="n"/>
      <c r="I157" s="4" t="n"/>
    </row>
    <row r="158">
      <c r="H158" s="4" t="n"/>
      <c r="I158" s="4" t="n"/>
    </row>
    <row r="159">
      <c r="H159" s="4" t="n"/>
      <c r="I159" s="4" t="n"/>
    </row>
    <row r="160">
      <c r="H160" s="4" t="n"/>
      <c r="I160" s="4" t="n"/>
    </row>
    <row r="161">
      <c r="H161" s="4" t="n"/>
      <c r="I161" s="4" t="n"/>
    </row>
    <row r="162">
      <c r="H162" s="4" t="n"/>
      <c r="I162" s="4" t="n"/>
    </row>
    <row r="163">
      <c r="H163" s="4" t="n"/>
      <c r="I163" s="4" t="n"/>
    </row>
    <row r="164">
      <c r="H164" s="4" t="n"/>
      <c r="I164" s="4" t="n"/>
    </row>
    <row r="165">
      <c r="H165" s="4" t="n"/>
      <c r="I165" s="4" t="n"/>
    </row>
    <row r="166">
      <c r="H166" s="4" t="n"/>
      <c r="I166" s="4" t="n"/>
    </row>
    <row r="167">
      <c r="H167" s="4" t="n"/>
      <c r="I167" s="4" t="n"/>
    </row>
    <row r="168">
      <c r="H168" s="4" t="n"/>
      <c r="I168" s="4" t="n"/>
    </row>
    <row r="169">
      <c r="H169" s="4" t="n"/>
      <c r="I169" s="4" t="n"/>
    </row>
    <row r="170">
      <c r="H170" s="4" t="n"/>
      <c r="I170" s="4" t="n"/>
    </row>
    <row r="171">
      <c r="H171" s="4" t="n"/>
      <c r="I171" s="4" t="n"/>
    </row>
    <row r="172">
      <c r="H172" s="4" t="n"/>
      <c r="I172" s="4" t="n"/>
    </row>
    <row r="173">
      <c r="H173" s="4" t="n"/>
      <c r="I173" s="4" t="n"/>
    </row>
    <row r="174">
      <c r="H174" s="4" t="n"/>
      <c r="I174" s="4" t="n"/>
    </row>
    <row r="175">
      <c r="H175" s="4" t="n"/>
      <c r="I175" s="4" t="n"/>
    </row>
    <row r="176">
      <c r="H176" s="4" t="n"/>
      <c r="I176" s="4" t="n"/>
    </row>
    <row r="177">
      <c r="H177" s="4" t="n"/>
      <c r="I177" s="4" t="n"/>
    </row>
    <row r="178">
      <c r="H178" s="4" t="n"/>
      <c r="I178" s="4" t="n"/>
    </row>
    <row r="179">
      <c r="H179" s="4" t="n"/>
      <c r="I179" s="4" t="n"/>
    </row>
    <row r="180">
      <c r="H180" s="4" t="n"/>
      <c r="I180" s="4" t="n"/>
    </row>
    <row r="181">
      <c r="H181" s="4" t="n"/>
      <c r="I181" s="4" t="n"/>
    </row>
    <row r="182">
      <c r="H182" s="4" t="n"/>
      <c r="I182" s="4" t="n"/>
    </row>
    <row r="183">
      <c r="H183" s="4" t="n"/>
      <c r="I183" s="4" t="n"/>
    </row>
    <row r="184">
      <c r="H184" s="4" t="n"/>
      <c r="I184" s="4" t="n"/>
    </row>
    <row r="185">
      <c r="H185" s="4" t="n"/>
      <c r="I185" s="4" t="n"/>
    </row>
    <row r="186">
      <c r="H186" s="4" t="n"/>
      <c r="I186" s="4" t="n"/>
    </row>
    <row r="187">
      <c r="H187" s="4" t="n"/>
      <c r="I187" s="4" t="n"/>
    </row>
    <row r="188">
      <c r="H188" s="4" t="n"/>
      <c r="I188" s="4" t="n"/>
    </row>
    <row r="189">
      <c r="H189" s="4" t="n"/>
      <c r="I189" s="4" t="n"/>
    </row>
    <row r="190">
      <c r="H190" s="4" t="n"/>
      <c r="I190" s="4" t="n"/>
    </row>
    <row r="191">
      <c r="H191" s="4" t="n"/>
      <c r="I191" s="4" t="n"/>
    </row>
    <row r="192">
      <c r="H192" s="4" t="n"/>
      <c r="I192" s="4" t="n"/>
    </row>
    <row r="193">
      <c r="H193" s="4" t="n"/>
      <c r="I193" s="4" t="n"/>
    </row>
    <row r="194">
      <c r="H194" s="4" t="n"/>
      <c r="I194" s="4" t="n"/>
    </row>
    <row r="195">
      <c r="H195" s="4" t="n"/>
      <c r="I195" s="4" t="n"/>
    </row>
    <row r="196">
      <c r="H196" s="4" t="n"/>
      <c r="I196" s="4" t="n"/>
    </row>
    <row r="197">
      <c r="H197" s="4" t="n"/>
      <c r="I197" s="4" t="n"/>
    </row>
    <row r="198">
      <c r="H198" s="4" t="n"/>
      <c r="I198" s="4" t="n"/>
    </row>
    <row r="199">
      <c r="H199" s="4" t="n"/>
      <c r="I199" s="4" t="n"/>
    </row>
    <row r="200">
      <c r="H200" s="4" t="n"/>
      <c r="I200" s="4" t="n"/>
    </row>
    <row r="201">
      <c r="H201" s="4" t="n"/>
      <c r="I201" s="4" t="n"/>
    </row>
    <row r="202">
      <c r="H202" s="4" t="n"/>
      <c r="I202" s="4" t="n"/>
    </row>
    <row r="203">
      <c r="H203" s="4" t="n"/>
      <c r="I203" s="4" t="n"/>
    </row>
    <row r="204">
      <c r="H204" s="4" t="n"/>
      <c r="I204" s="4" t="n"/>
    </row>
    <row r="205">
      <c r="H205" s="4" t="n"/>
      <c r="I205" s="4" t="n"/>
    </row>
    <row r="206">
      <c r="H206" s="4" t="n"/>
      <c r="I206" s="4" t="n"/>
    </row>
    <row r="207">
      <c r="H207" s="4" t="n"/>
      <c r="I207" s="4" t="n"/>
    </row>
    <row r="208">
      <c r="H208" s="4" t="n"/>
      <c r="I208" s="4" t="n"/>
    </row>
    <row r="209">
      <c r="H209" s="4" t="n"/>
      <c r="I209" s="4" t="n"/>
    </row>
    <row r="210">
      <c r="H210" s="4" t="n"/>
      <c r="I210" s="4" t="n"/>
    </row>
    <row r="211">
      <c r="H211" s="4" t="n"/>
      <c r="I211" s="4" t="n"/>
    </row>
    <row r="212">
      <c r="H212" s="4" t="n"/>
      <c r="I212" s="4" t="n"/>
    </row>
    <row r="213">
      <c r="H213" s="4" t="n"/>
      <c r="I213" s="4" t="n"/>
    </row>
    <row r="214">
      <c r="H214" s="4" t="n"/>
      <c r="I214" s="4" t="n"/>
    </row>
    <row r="215">
      <c r="H215" s="4" t="n"/>
      <c r="I215" s="4" t="n"/>
    </row>
    <row r="216">
      <c r="H216" s="4" t="n"/>
      <c r="I216" s="4" t="n"/>
    </row>
    <row r="217">
      <c r="H217" s="4" t="n"/>
      <c r="I217" s="4" t="n"/>
    </row>
    <row r="218">
      <c r="H218" s="4" t="n"/>
      <c r="I218" s="4" t="n"/>
    </row>
    <row r="219">
      <c r="H219" s="4" t="n"/>
      <c r="I219" s="4" t="n"/>
    </row>
    <row r="220">
      <c r="H220" s="4" t="n"/>
      <c r="I220" s="4" t="n"/>
    </row>
    <row r="221">
      <c r="H221" s="4" t="n"/>
      <c r="I221" s="4" t="n"/>
    </row>
    <row r="222">
      <c r="H222" s="4" t="n"/>
      <c r="I222" s="4" t="n"/>
    </row>
    <row r="223">
      <c r="H223" s="4" t="n"/>
      <c r="I223" s="4" t="n"/>
    </row>
    <row r="224">
      <c r="H224" s="4" t="n"/>
      <c r="I224" s="4" t="n"/>
    </row>
    <row r="225">
      <c r="H225" s="4" t="n"/>
      <c r="I225" s="4" t="n"/>
    </row>
    <row r="226">
      <c r="H226" s="4" t="n"/>
      <c r="I226" s="4" t="n"/>
    </row>
    <row r="227">
      <c r="H227" s="4" t="n"/>
      <c r="I227" s="4" t="n"/>
    </row>
    <row r="228">
      <c r="H228" s="4" t="n"/>
      <c r="I228" s="4" t="n"/>
    </row>
    <row r="229">
      <c r="H229" s="4" t="n"/>
      <c r="I229" s="4" t="n"/>
    </row>
    <row r="230">
      <c r="H230" s="4" t="n"/>
      <c r="I230" s="4" t="n"/>
    </row>
    <row r="231">
      <c r="H231" s="4" t="n"/>
      <c r="I231" s="4" t="n"/>
    </row>
    <row r="232">
      <c r="H232" s="4" t="n"/>
      <c r="I232" s="4" t="n"/>
    </row>
    <row r="233">
      <c r="H233" s="4" t="n"/>
      <c r="I233" s="4" t="n"/>
    </row>
    <row r="234">
      <c r="H234" s="4" t="n"/>
      <c r="I234" s="4" t="n"/>
    </row>
    <row r="235">
      <c r="H235" s="4" t="n"/>
      <c r="I235" s="4" t="n"/>
    </row>
    <row r="236">
      <c r="H236" s="4" t="n"/>
      <c r="I236" s="4" t="n"/>
    </row>
    <row r="237">
      <c r="H237" s="4" t="n"/>
      <c r="I237" s="4" t="n"/>
    </row>
    <row r="238">
      <c r="H238" s="4" t="n"/>
      <c r="I238" s="4" t="n"/>
    </row>
    <row r="239">
      <c r="H239" s="4" t="n"/>
      <c r="I239" s="4" t="n"/>
    </row>
    <row r="240">
      <c r="H240" s="4" t="n"/>
      <c r="I240" s="4" t="n"/>
    </row>
    <row r="241">
      <c r="H241" s="4" t="n"/>
      <c r="I241" s="4" t="n"/>
    </row>
    <row r="242">
      <c r="H242" s="4" t="n"/>
      <c r="I242" s="4" t="n"/>
    </row>
    <row r="243">
      <c r="H243" s="4" t="n"/>
      <c r="I243" s="4" t="n"/>
    </row>
    <row r="244">
      <c r="H244" s="4" t="n"/>
      <c r="I244" s="4" t="n"/>
    </row>
    <row r="245">
      <c r="H245" s="4" t="n"/>
      <c r="I245" s="4" t="n"/>
    </row>
    <row r="246">
      <c r="H246" s="4" t="n"/>
      <c r="I246" s="4" t="n"/>
    </row>
    <row r="247">
      <c r="H247" s="4" t="n"/>
      <c r="I247" s="4" t="n"/>
    </row>
    <row r="248">
      <c r="H248" s="4" t="n"/>
      <c r="I248" s="4" t="n"/>
    </row>
    <row r="249">
      <c r="H249" s="4" t="n"/>
      <c r="I249" s="4" t="n"/>
    </row>
    <row r="250">
      <c r="H250" s="4" t="n"/>
      <c r="I250" s="4" t="n"/>
    </row>
    <row r="251">
      <c r="H251" s="4" t="n"/>
      <c r="I251" s="4" t="n"/>
    </row>
    <row r="252">
      <c r="H252" s="4" t="n"/>
      <c r="I252" s="4" t="n"/>
    </row>
    <row r="253">
      <c r="H253" s="4" t="n"/>
      <c r="I253" s="4" t="n"/>
    </row>
    <row r="254">
      <c r="H254" s="4" t="n"/>
      <c r="I254" s="4" t="n"/>
    </row>
    <row r="255">
      <c r="H255" s="4" t="n"/>
      <c r="I255" s="4" t="n"/>
    </row>
    <row r="256">
      <c r="H256" s="4" t="n"/>
      <c r="I256" s="4" t="n"/>
    </row>
    <row r="257">
      <c r="H257" s="4" t="n"/>
      <c r="I257" s="4" t="n"/>
    </row>
    <row r="258">
      <c r="H258" s="4" t="n"/>
      <c r="I258" s="4" t="n"/>
    </row>
    <row r="259">
      <c r="H259" s="4" t="n"/>
      <c r="I259" s="4" t="n"/>
    </row>
    <row r="260">
      <c r="H260" s="4" t="n"/>
      <c r="I260" s="4" t="n"/>
    </row>
    <row r="261">
      <c r="H261" s="4" t="n"/>
      <c r="I261" s="4" t="n"/>
    </row>
    <row r="262">
      <c r="H262" s="4" t="n"/>
      <c r="I262" s="4" t="n"/>
    </row>
    <row r="263">
      <c r="H263" s="4" t="n"/>
      <c r="I263" s="4" t="n"/>
    </row>
    <row r="264">
      <c r="H264" s="4" t="n"/>
      <c r="I264" s="4" t="n"/>
    </row>
    <row r="265">
      <c r="H265" s="4" t="n"/>
      <c r="I265" s="4" t="n"/>
    </row>
    <row r="266">
      <c r="H266" s="4" t="n"/>
      <c r="I266" s="4" t="n"/>
    </row>
    <row r="267">
      <c r="H267" s="4" t="n"/>
      <c r="I267" s="4" t="n"/>
    </row>
    <row r="268">
      <c r="H268" s="4" t="n"/>
      <c r="I268" s="4" t="n"/>
    </row>
    <row r="269">
      <c r="H269" s="4" t="n"/>
      <c r="I269" s="4" t="n"/>
    </row>
    <row r="270">
      <c r="H270" s="4" t="n"/>
      <c r="I270" s="4" t="n"/>
    </row>
    <row r="271">
      <c r="H271" s="4" t="n"/>
      <c r="I271" s="4" t="n"/>
    </row>
    <row r="272">
      <c r="H272" s="4" t="n"/>
      <c r="I272" s="4" t="n"/>
    </row>
    <row r="273">
      <c r="H273" s="4" t="n"/>
      <c r="I273" s="4" t="n"/>
    </row>
    <row r="274">
      <c r="H274" s="4" t="n"/>
      <c r="I274" s="4" t="n"/>
    </row>
    <row r="275">
      <c r="H275" s="4" t="n"/>
      <c r="I275" s="4" t="n"/>
    </row>
    <row r="276">
      <c r="H276" s="4" t="n"/>
      <c r="I276" s="4" t="n"/>
    </row>
    <row r="277">
      <c r="H277" s="4" t="n"/>
      <c r="I277" s="4" t="n"/>
    </row>
    <row r="278">
      <c r="H278" s="4" t="n"/>
      <c r="I278" s="4" t="n"/>
    </row>
    <row r="279">
      <c r="H279" s="4" t="n"/>
      <c r="I279" s="4" t="n"/>
    </row>
    <row r="280">
      <c r="H280" s="4" t="n"/>
      <c r="I280" s="4" t="n"/>
    </row>
    <row r="281">
      <c r="H281" s="4" t="n"/>
      <c r="I281" s="4" t="n"/>
    </row>
    <row r="282">
      <c r="H282" s="4" t="n"/>
      <c r="I282" s="4" t="n"/>
    </row>
    <row r="283">
      <c r="H283" s="4" t="n"/>
      <c r="I283" s="4" t="n"/>
    </row>
    <row r="284">
      <c r="H284" s="4" t="n"/>
      <c r="I284" s="4" t="n"/>
    </row>
    <row r="285">
      <c r="H285" s="4" t="n"/>
      <c r="I285" s="4" t="n"/>
    </row>
    <row r="286">
      <c r="H286" s="4" t="n"/>
      <c r="I286" s="4" t="n"/>
    </row>
    <row r="287">
      <c r="H287" s="4" t="n"/>
      <c r="I287" s="4" t="n"/>
    </row>
    <row r="288">
      <c r="H288" s="4" t="n"/>
      <c r="I288" s="4" t="n"/>
    </row>
    <row r="289">
      <c r="H289" s="4" t="n"/>
      <c r="I289" s="4" t="n"/>
    </row>
    <row r="290">
      <c r="H290" s="4" t="n"/>
      <c r="I290" s="4" t="n"/>
    </row>
    <row r="291">
      <c r="H291" s="4" t="n"/>
      <c r="I291" s="4" t="n"/>
    </row>
    <row r="292">
      <c r="H292" s="4" t="n"/>
      <c r="I292" s="4" t="n"/>
    </row>
    <row r="293">
      <c r="H293" s="4" t="n"/>
      <c r="I293" s="4" t="n"/>
    </row>
    <row r="294">
      <c r="H294" s="4" t="n"/>
      <c r="I294" s="4" t="n"/>
    </row>
    <row r="295">
      <c r="H295" s="4" t="n"/>
      <c r="I295" s="4" t="n"/>
    </row>
    <row r="296">
      <c r="H296" s="4" t="n"/>
      <c r="I296" s="4" t="n"/>
    </row>
    <row r="297">
      <c r="H297" s="4" t="n"/>
      <c r="I297" s="4" t="n"/>
    </row>
    <row r="298">
      <c r="H298" s="4" t="n"/>
      <c r="I298" s="4" t="n"/>
    </row>
    <row r="299">
      <c r="H299" s="4" t="n"/>
      <c r="I299" s="4" t="n"/>
    </row>
    <row r="300">
      <c r="H300" s="4" t="n"/>
      <c r="I300" s="4" t="n"/>
    </row>
    <row r="301">
      <c r="H301" s="4" t="n"/>
      <c r="I301" s="4" t="n"/>
    </row>
    <row r="302">
      <c r="H302" s="4" t="n"/>
      <c r="I302" s="4" t="n"/>
    </row>
    <row r="303">
      <c r="H303" s="4" t="n"/>
      <c r="I303" s="4" t="n"/>
    </row>
    <row r="304">
      <c r="H304" s="4" t="n"/>
      <c r="I304" s="4" t="n"/>
    </row>
    <row r="305">
      <c r="H305" s="4" t="n"/>
      <c r="I305" s="4" t="n"/>
    </row>
    <row r="306">
      <c r="H306" s="4" t="n"/>
      <c r="I306" s="4" t="n"/>
    </row>
    <row r="307">
      <c r="H307" s="4" t="n"/>
      <c r="I307" s="4" t="n"/>
    </row>
    <row r="308">
      <c r="H308" s="4" t="n"/>
      <c r="I308" s="4" t="n"/>
    </row>
    <row r="309">
      <c r="H309" s="4" t="n"/>
      <c r="I309" s="4" t="n"/>
    </row>
    <row r="310">
      <c r="H310" s="4" t="n"/>
      <c r="I310" s="4" t="n"/>
    </row>
    <row r="311">
      <c r="H311" s="4" t="n"/>
      <c r="I311" s="4" t="n"/>
    </row>
    <row r="312">
      <c r="H312" s="4" t="n"/>
      <c r="I312" s="4" t="n"/>
    </row>
    <row r="313">
      <c r="H313" s="4" t="n"/>
      <c r="I313" s="4" t="n"/>
    </row>
    <row r="314">
      <c r="H314" s="4" t="n"/>
      <c r="I314" s="4" t="n"/>
    </row>
    <row r="315">
      <c r="H315" s="4" t="n"/>
      <c r="I315" s="4" t="n"/>
    </row>
    <row r="316">
      <c r="H316" s="4" t="n"/>
      <c r="I316" s="4" t="n"/>
    </row>
    <row r="317">
      <c r="H317" s="4" t="n"/>
      <c r="I317" s="4" t="n"/>
    </row>
    <row r="318">
      <c r="H318" s="4" t="n"/>
      <c r="I318" s="4" t="n"/>
    </row>
    <row r="319">
      <c r="H319" s="4" t="n"/>
      <c r="I319" s="4" t="n"/>
    </row>
    <row r="320">
      <c r="H320" s="4" t="n"/>
      <c r="I320" s="4" t="n"/>
    </row>
    <row r="321">
      <c r="H321" s="4" t="n"/>
      <c r="I321" s="4" t="n"/>
    </row>
    <row r="322">
      <c r="H322" s="4" t="n"/>
      <c r="I322" s="4" t="n"/>
    </row>
    <row r="323">
      <c r="H323" s="4" t="n"/>
      <c r="I323" s="4" t="n"/>
    </row>
    <row r="324">
      <c r="H324" s="4" t="n"/>
      <c r="I324" s="4" t="n"/>
    </row>
    <row r="325">
      <c r="H325" s="4" t="n"/>
      <c r="I325" s="4" t="n"/>
    </row>
    <row r="326">
      <c r="H326" s="4" t="n"/>
      <c r="I326" s="4" t="n"/>
    </row>
    <row r="327">
      <c r="H327" s="4" t="n"/>
      <c r="I327" s="4" t="n"/>
    </row>
    <row r="328">
      <c r="H328" s="4" t="n"/>
      <c r="I328" s="4" t="n"/>
    </row>
    <row r="329">
      <c r="H329" s="4" t="n"/>
      <c r="I329" s="4" t="n"/>
    </row>
    <row r="330">
      <c r="H330" s="4" t="n"/>
      <c r="I330" s="4" t="n"/>
    </row>
    <row r="331">
      <c r="H331" s="4" t="n"/>
      <c r="I331" s="4" t="n"/>
    </row>
    <row r="332">
      <c r="H332" s="4" t="n"/>
      <c r="I332" s="4" t="n"/>
    </row>
    <row r="333">
      <c r="H333" s="4" t="n"/>
      <c r="I333" s="4" t="n"/>
    </row>
    <row r="334">
      <c r="H334" s="4" t="n"/>
      <c r="I334" s="4" t="n"/>
    </row>
    <row r="335">
      <c r="H335" s="4" t="n"/>
      <c r="I335" s="4" t="n"/>
    </row>
    <row r="336">
      <c r="H336" s="4" t="n"/>
      <c r="I336" s="4" t="n"/>
    </row>
    <row r="337">
      <c r="H337" s="4" t="n"/>
      <c r="I337" s="4" t="n"/>
    </row>
    <row r="338">
      <c r="H338" s="4" t="n"/>
      <c r="I338" s="4" t="n"/>
    </row>
    <row r="339">
      <c r="H339" s="4" t="n"/>
      <c r="I339" s="4" t="n"/>
    </row>
    <row r="340">
      <c r="H340" s="4" t="n"/>
      <c r="I340" s="4" t="n"/>
    </row>
    <row r="341">
      <c r="H341" s="4" t="n"/>
      <c r="I341" s="4" t="n"/>
    </row>
    <row r="342">
      <c r="H342" s="4" t="n"/>
      <c r="I342" s="4" t="n"/>
    </row>
    <row r="343">
      <c r="H343" s="80" t="n"/>
      <c r="I343" s="80" t="n"/>
    </row>
    <row r="344">
      <c r="H344" s="80" t="n"/>
      <c r="I344" s="80" t="n"/>
    </row>
    <row r="345">
      <c r="H345" s="80" t="n"/>
      <c r="I345" s="80" t="n"/>
    </row>
    <row r="346">
      <c r="H346" s="80" t="n"/>
      <c r="I346" s="80" t="n"/>
    </row>
    <row r="347">
      <c r="H347" s="80" t="n"/>
      <c r="I347" s="80" t="n"/>
    </row>
    <row r="348">
      <c r="H348" s="80" t="n"/>
      <c r="I348" s="80" t="n"/>
    </row>
    <row r="349">
      <c r="H349" s="80" t="n"/>
      <c r="I349" s="80" t="n"/>
    </row>
    <row r="350">
      <c r="H350" s="80" t="n"/>
      <c r="I350" s="80" t="n"/>
    </row>
    <row r="351">
      <c r="H351" s="80" t="n"/>
      <c r="I351" s="80" t="n"/>
    </row>
    <row r="352">
      <c r="H352" s="80" t="n"/>
      <c r="I352" s="80" t="n"/>
    </row>
    <row r="353">
      <c r="H353" s="80" t="n"/>
      <c r="I353" s="80" t="n"/>
    </row>
    <row r="354">
      <c r="H354" s="80" t="n"/>
      <c r="I354" s="80" t="n"/>
    </row>
    <row r="355">
      <c r="H355" s="80" t="n"/>
      <c r="I355" s="80" t="n"/>
    </row>
    <row r="356">
      <c r="H356" s="80" t="n"/>
      <c r="I356" s="80" t="n"/>
    </row>
    <row r="357">
      <c r="H357" s="80" t="n"/>
      <c r="I357" s="80" t="n"/>
    </row>
    <row r="358">
      <c r="H358" s="80" t="n"/>
      <c r="I358" s="80" t="n"/>
    </row>
    <row r="359">
      <c r="H359" s="80" t="n"/>
      <c r="I359" s="80" t="n"/>
    </row>
    <row r="360">
      <c r="H360" s="80" t="n"/>
      <c r="I360" s="80" t="n"/>
    </row>
    <row r="361">
      <c r="H361" s="80" t="n"/>
      <c r="I361" s="80" t="n"/>
    </row>
    <row r="362">
      <c r="H362" s="80" t="n"/>
      <c r="I362" s="80" t="n"/>
    </row>
    <row r="363">
      <c r="H363" s="80" t="n"/>
      <c r="I363" s="80" t="n"/>
    </row>
    <row r="364">
      <c r="H364" s="80" t="n"/>
      <c r="I364" s="80" t="n"/>
    </row>
    <row r="365">
      <c r="H365" s="80" t="n"/>
      <c r="I365" s="80" t="n"/>
    </row>
    <row r="366">
      <c r="H366" s="80" t="n"/>
      <c r="I366" s="80" t="n"/>
    </row>
    <row r="367">
      <c r="H367" s="80" t="n"/>
      <c r="I367" s="80" t="n"/>
    </row>
    <row r="368">
      <c r="H368" s="80" t="n"/>
      <c r="I368" s="80" t="n"/>
    </row>
    <row r="369">
      <c r="H369" s="80" t="n"/>
      <c r="I369" s="80" t="n"/>
    </row>
    <row r="370">
      <c r="H370" s="80" t="n"/>
      <c r="I370" s="80" t="n"/>
    </row>
    <row r="371">
      <c r="H371" s="80" t="n"/>
      <c r="I371" s="80" t="n"/>
    </row>
    <row r="372">
      <c r="H372" s="80" t="n"/>
      <c r="I372" s="80" t="n"/>
    </row>
    <row r="373">
      <c r="H373" s="80" t="n"/>
      <c r="I373" s="80" t="n"/>
    </row>
    <row r="374">
      <c r="H374" s="80" t="n"/>
      <c r="I374" s="80" t="n"/>
    </row>
    <row r="375">
      <c r="H375" s="80" t="n"/>
      <c r="I375" s="80" t="n"/>
    </row>
    <row r="376">
      <c r="H376" s="80" t="n"/>
      <c r="I376" s="80" t="n"/>
    </row>
    <row r="377">
      <c r="H377" s="80" t="n"/>
      <c r="I377" s="80" t="n"/>
    </row>
    <row r="378">
      <c r="H378" s="80" t="n"/>
      <c r="I378" s="80" t="n"/>
    </row>
    <row r="379">
      <c r="H379" s="80" t="n"/>
      <c r="I379" s="80" t="n"/>
    </row>
    <row r="380">
      <c r="H380" s="80" t="n"/>
      <c r="I380" s="80" t="n"/>
    </row>
    <row r="381">
      <c r="H381" s="80" t="n"/>
      <c r="I381" s="80" t="n"/>
    </row>
    <row r="382">
      <c r="H382" s="80" t="n"/>
      <c r="I382" s="80" t="n"/>
    </row>
    <row r="383">
      <c r="H383" s="80" t="n"/>
      <c r="I383" s="80" t="n"/>
    </row>
    <row r="384">
      <c r="H384" s="80" t="n"/>
      <c r="I384" s="80" t="n"/>
    </row>
    <row r="385">
      <c r="H385" s="80" t="n"/>
      <c r="I385" s="80" t="n"/>
    </row>
    <row r="386">
      <c r="H386" s="80" t="n"/>
      <c r="I386" s="80" t="n"/>
    </row>
    <row r="387">
      <c r="H387" s="80" t="n"/>
      <c r="I387" s="80" t="n"/>
    </row>
    <row r="388">
      <c r="H388" s="80" t="n"/>
      <c r="I388" s="80" t="n"/>
    </row>
    <row r="389">
      <c r="H389" s="80" t="n"/>
      <c r="I389" s="80" t="n"/>
    </row>
    <row r="390">
      <c r="H390" s="80" t="n"/>
      <c r="I390" s="80" t="n"/>
    </row>
    <row r="391">
      <c r="H391" s="80" t="n"/>
      <c r="I391" s="80" t="n"/>
    </row>
    <row r="392">
      <c r="H392" s="80" t="n"/>
      <c r="I392" s="80" t="n"/>
    </row>
    <row r="393">
      <c r="H393" s="80" t="n"/>
      <c r="I393" s="80" t="n"/>
    </row>
    <row r="394">
      <c r="H394" s="80" t="n"/>
      <c r="I394" s="80" t="n"/>
    </row>
    <row r="395">
      <c r="H395" s="80" t="n"/>
      <c r="I395" s="80" t="n"/>
    </row>
    <row r="396">
      <c r="H396" s="80" t="n"/>
      <c r="I396" s="80" t="n"/>
    </row>
    <row r="397">
      <c r="H397" s="80" t="n"/>
      <c r="I397" s="80" t="n"/>
    </row>
    <row r="398">
      <c r="H398" s="80" t="n"/>
      <c r="I398" s="80" t="n"/>
    </row>
    <row r="399">
      <c r="H399" s="80" t="n"/>
      <c r="I399" s="80" t="n"/>
    </row>
    <row r="400">
      <c r="H400" s="80" t="n"/>
      <c r="I400" s="80" t="n"/>
    </row>
    <row r="401">
      <c r="H401" s="80" t="n"/>
      <c r="I401" s="80" t="n"/>
    </row>
    <row r="402">
      <c r="H402" s="80" t="n"/>
      <c r="I402" s="80" t="n"/>
    </row>
    <row r="403">
      <c r="H403" s="80" t="n"/>
      <c r="I403" s="80" t="n"/>
    </row>
    <row r="404">
      <c r="H404" s="80" t="n"/>
      <c r="I404" s="80" t="n"/>
    </row>
    <row r="405">
      <c r="H405" s="80" t="n"/>
      <c r="I405" s="80" t="n"/>
    </row>
    <row r="406">
      <c r="H406" s="80" t="n"/>
      <c r="I406" s="80" t="n"/>
    </row>
    <row r="407">
      <c r="H407" s="80" t="n"/>
      <c r="I407" s="80" t="n"/>
    </row>
    <row r="408">
      <c r="H408" s="80" t="n"/>
      <c r="I408" s="80" t="n"/>
    </row>
    <row r="409">
      <c r="H409" s="80" t="n"/>
      <c r="I409" s="80" t="n"/>
    </row>
    <row r="410">
      <c r="H410" s="80" t="n"/>
      <c r="I410" s="80" t="n"/>
    </row>
    <row r="411">
      <c r="H411" s="80" t="n"/>
      <c r="I411" s="80" t="n"/>
    </row>
    <row r="412">
      <c r="H412" s="80" t="n"/>
      <c r="I412" s="80" t="n"/>
    </row>
    <row r="413">
      <c r="H413" s="80" t="n"/>
      <c r="I413" s="80" t="n"/>
    </row>
    <row r="414">
      <c r="H414" s="80" t="n"/>
      <c r="I414" s="80" t="n"/>
    </row>
    <row r="415">
      <c r="H415" s="80" t="n"/>
      <c r="I415" s="80" t="n"/>
    </row>
    <row r="416">
      <c r="H416" s="80" t="n"/>
      <c r="I416" s="80" t="n"/>
    </row>
    <row r="417">
      <c r="H417" s="80" t="n"/>
      <c r="I417" s="80" t="n"/>
    </row>
    <row r="418">
      <c r="H418" s="80" t="n"/>
      <c r="I418" s="80" t="n"/>
    </row>
    <row r="419">
      <c r="H419" s="80" t="n"/>
      <c r="I419" s="80" t="n"/>
    </row>
    <row r="420">
      <c r="H420" s="80" t="n"/>
      <c r="I420" s="80" t="n"/>
    </row>
    <row r="421">
      <c r="H421" s="80" t="n"/>
      <c r="I421" s="80" t="n"/>
    </row>
    <row r="422">
      <c r="H422" s="80" t="n"/>
      <c r="I422" s="80" t="n"/>
    </row>
    <row r="423">
      <c r="H423" s="80" t="n"/>
      <c r="I423" s="80" t="n"/>
    </row>
    <row r="424">
      <c r="H424" s="80" t="n"/>
      <c r="I424" s="80" t="n"/>
    </row>
    <row r="425">
      <c r="H425" s="80" t="n"/>
      <c r="I425" s="80" t="n"/>
    </row>
    <row r="426">
      <c r="H426" s="80" t="n"/>
      <c r="I426" s="80" t="n"/>
    </row>
    <row r="427">
      <c r="H427" s="80" t="n"/>
      <c r="I427" s="80" t="n"/>
    </row>
    <row r="428">
      <c r="H428" s="80" t="n"/>
      <c r="I428" s="80" t="n"/>
    </row>
    <row r="429">
      <c r="H429" s="80" t="n"/>
      <c r="I429" s="80" t="n"/>
    </row>
    <row r="430">
      <c r="H430" s="80" t="n"/>
      <c r="I430" s="80" t="n"/>
    </row>
    <row r="431">
      <c r="H431" s="80" t="n"/>
      <c r="I431" s="80" t="n"/>
    </row>
    <row r="432">
      <c r="H432" s="80" t="n"/>
      <c r="I432" s="80" t="n"/>
    </row>
    <row r="433">
      <c r="H433" s="80" t="n"/>
      <c r="I433" s="80" t="n"/>
    </row>
    <row r="434">
      <c r="H434" s="80" t="n"/>
      <c r="I434" s="80" t="n"/>
    </row>
    <row r="435">
      <c r="H435" s="80" t="n"/>
      <c r="I435" s="80" t="n"/>
    </row>
    <row r="436">
      <c r="H436" s="80" t="n"/>
      <c r="I436" s="80" t="n"/>
    </row>
    <row r="437">
      <c r="H437" s="80" t="n"/>
      <c r="I437" s="80" t="n"/>
    </row>
    <row r="438">
      <c r="H438" s="80" t="n"/>
      <c r="I438" s="80" t="n"/>
    </row>
    <row r="439">
      <c r="H439" s="80" t="n"/>
      <c r="I439" s="80" t="n"/>
    </row>
    <row r="440">
      <c r="H440" s="80" t="n"/>
      <c r="I440" s="80" t="n"/>
    </row>
    <row r="441">
      <c r="H441" s="80" t="n"/>
      <c r="I441" s="80" t="n"/>
    </row>
    <row r="442">
      <c r="H442" s="80" t="n"/>
      <c r="I442" s="80" t="n"/>
    </row>
    <row r="443">
      <c r="H443" s="80" t="n"/>
      <c r="I443" s="80" t="n"/>
    </row>
    <row r="444">
      <c r="H444" s="80" t="n"/>
      <c r="I444" s="80" t="n"/>
    </row>
    <row r="445">
      <c r="H445" s="80" t="n"/>
      <c r="I445" s="80" t="n"/>
    </row>
    <row r="446">
      <c r="H446" s="80" t="n"/>
      <c r="I446" s="80" t="n"/>
    </row>
    <row r="447">
      <c r="H447" s="80" t="n"/>
      <c r="I447" s="80" t="n"/>
    </row>
    <row r="448">
      <c r="H448" s="80" t="n"/>
      <c r="I448" s="80" t="n"/>
    </row>
    <row r="449">
      <c r="H449" s="80" t="n"/>
      <c r="I449" s="80" t="n"/>
    </row>
    <row r="450">
      <c r="H450" s="80" t="n"/>
      <c r="I450" s="80" t="n"/>
    </row>
    <row r="451">
      <c r="H451" s="80" t="n"/>
      <c r="I451" s="80" t="n"/>
    </row>
    <row r="452">
      <c r="H452" s="80" t="n"/>
      <c r="I452" s="80" t="n"/>
    </row>
    <row r="453">
      <c r="H453" s="80" t="n"/>
      <c r="I453" s="80" t="n"/>
    </row>
    <row r="454">
      <c r="H454" s="80" t="n"/>
      <c r="I454" s="80" t="n"/>
    </row>
    <row r="455">
      <c r="H455" s="80" t="n"/>
      <c r="I455" s="80" t="n"/>
    </row>
    <row r="456">
      <c r="H456" s="80" t="n"/>
      <c r="I456" s="80" t="n"/>
    </row>
    <row r="457">
      <c r="H457" s="80" t="n"/>
      <c r="I457" s="80" t="n"/>
    </row>
    <row r="458">
      <c r="H458" s="80" t="n"/>
      <c r="I458" s="80" t="n"/>
    </row>
    <row r="459">
      <c r="H459" s="80" t="n"/>
      <c r="I459" s="80" t="n"/>
    </row>
    <row r="460">
      <c r="H460" s="80" t="n"/>
      <c r="I460" s="80" t="n"/>
    </row>
    <row r="461">
      <c r="H461" s="80" t="n"/>
      <c r="I461" s="80" t="n"/>
    </row>
    <row r="462">
      <c r="H462" s="80" t="n"/>
      <c r="I462" s="80" t="n"/>
    </row>
    <row r="463">
      <c r="H463" s="80" t="n"/>
      <c r="I463" s="80" t="n"/>
    </row>
    <row r="464">
      <c r="H464" s="80" t="n"/>
      <c r="I464" s="80" t="n"/>
    </row>
    <row r="465">
      <c r="H465" s="80" t="n"/>
      <c r="I465" s="80" t="n"/>
    </row>
    <row r="466">
      <c r="H466" s="80" t="n"/>
      <c r="I466" s="80" t="n"/>
    </row>
    <row r="467">
      <c r="H467" s="80" t="n"/>
      <c r="I467" s="80" t="n"/>
    </row>
    <row r="468">
      <c r="H468" s="80" t="n"/>
      <c r="I468" s="80" t="n"/>
    </row>
    <row r="469">
      <c r="H469" s="80" t="n"/>
      <c r="I469" s="80" t="n"/>
    </row>
    <row r="470">
      <c r="H470" s="80" t="n"/>
      <c r="I470" s="80" t="n"/>
    </row>
    <row r="471">
      <c r="H471" s="80" t="n"/>
      <c r="I471" s="80" t="n"/>
    </row>
    <row r="472">
      <c r="H472" s="80" t="n"/>
      <c r="I472" s="80" t="n"/>
    </row>
    <row r="473">
      <c r="H473" s="80" t="n"/>
      <c r="I473" s="80" t="n"/>
    </row>
    <row r="474">
      <c r="H474" s="80" t="n"/>
      <c r="I474" s="80" t="n"/>
    </row>
    <row r="475">
      <c r="H475" s="80" t="n"/>
      <c r="I475" s="80" t="n"/>
    </row>
    <row r="476">
      <c r="H476" s="80" t="n"/>
      <c r="I476" s="80" t="n"/>
    </row>
    <row r="477">
      <c r="H477" s="80" t="n"/>
      <c r="I477" s="80" t="n"/>
    </row>
    <row r="478">
      <c r="H478" s="80" t="n"/>
      <c r="I478" s="80" t="n"/>
    </row>
    <row r="479">
      <c r="H479" s="80" t="n"/>
      <c r="I479" s="80" t="n"/>
    </row>
    <row r="480">
      <c r="H480" s="80" t="n"/>
      <c r="I480" s="80" t="n"/>
    </row>
    <row r="481">
      <c r="H481" s="80" t="n"/>
      <c r="I481" s="80" t="n"/>
    </row>
    <row r="482">
      <c r="H482" s="80" t="n"/>
      <c r="I482" s="80" t="n"/>
    </row>
    <row r="483">
      <c r="H483" s="80" t="n"/>
      <c r="I483" s="80" t="n"/>
    </row>
    <row r="484">
      <c r="H484" s="80" t="n"/>
      <c r="I484" s="80" t="n"/>
    </row>
    <row r="485">
      <c r="H485" s="80" t="n"/>
      <c r="I485" s="80" t="n"/>
    </row>
    <row r="486">
      <c r="H486" s="80" t="n"/>
      <c r="I486" s="80" t="n"/>
    </row>
    <row r="487">
      <c r="H487" s="80" t="n"/>
      <c r="I487" s="80" t="n"/>
    </row>
    <row r="488">
      <c r="H488" s="80" t="n"/>
      <c r="I488" s="80" t="n"/>
    </row>
    <row r="489">
      <c r="H489" s="80" t="n"/>
      <c r="I489" s="80" t="n"/>
    </row>
    <row r="490">
      <c r="H490" s="80" t="n"/>
      <c r="I490" s="80" t="n"/>
    </row>
    <row r="491">
      <c r="H491" s="80" t="n"/>
      <c r="I491" s="80" t="n"/>
    </row>
    <row r="492">
      <c r="H492" s="80" t="n"/>
      <c r="I492" s="80" t="n"/>
    </row>
    <row r="493">
      <c r="H493" s="80" t="n"/>
      <c r="I493" s="80" t="n"/>
    </row>
    <row r="494">
      <c r="H494" s="80" t="n"/>
      <c r="I494" s="80" t="n"/>
    </row>
    <row r="495">
      <c r="H495" s="80" t="n"/>
      <c r="I495" s="80" t="n"/>
    </row>
    <row r="496">
      <c r="H496" s="80" t="n"/>
      <c r="I496" s="80" t="n"/>
    </row>
    <row r="497">
      <c r="H497" s="80" t="n"/>
      <c r="I497" s="80" t="n"/>
    </row>
    <row r="498">
      <c r="H498" s="80" t="n"/>
      <c r="I498" s="80" t="n"/>
    </row>
  </sheetData>
  <autoFilter ref="B6:Q62"/>
  <dataValidations count="5">
    <dataValidation sqref="M4:N4 E4:K4 P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Q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  <dataValidation sqref="C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  <dataValidation sqref="L4" showErrorMessage="1" showInputMessage="1" allowBlank="1" errorTitle="Invalid Attribute Type" error="Please select an attribute type from the dropdown list." type="list">
      <formula1>"text, double, short, calculation, compatibility rule, string expression, boole+an, description, pointer, pointer-merge"</formula1>
    </dataValidation>
  </dataValidation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N761"/>
  <sheetViews>
    <sheetView workbookViewId="0">
      <selection activeCell="A1" sqref="A1"/>
    </sheetView>
  </sheetViews>
  <sheetFormatPr baseColWidth="8" defaultColWidth="9.140625" defaultRowHeight="13.15" outlineLevelRow="1"/>
  <cols>
    <col width="17.28515625" customWidth="1" style="22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9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9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9" customHeight="1" thickTop="1">
      <c r="A6" s="136" t="inlineStr">
        <is>
          <t>Full Data</t>
        </is>
      </c>
      <c r="B6" s="136" t="inlineStr">
        <is>
          <t>QP</t>
        </is>
      </c>
      <c r="C6" s="136" t="inlineStr">
        <is>
          <t>ID</t>
        </is>
      </c>
      <c r="D6" s="136" t="inlineStr">
        <is>
          <t>Unnamed: 3</t>
        </is>
      </c>
      <c r="E6" s="136" t="inlineStr">
        <is>
          <t>Unnamed: 4</t>
        </is>
      </c>
      <c r="F6" s="136" t="inlineStr">
        <is>
          <t>Model</t>
        </is>
      </c>
      <c r="G6" s="136" t="inlineStr">
        <is>
          <t>CodeX</t>
        </is>
      </c>
      <c r="H6" s="136" t="inlineStr">
        <is>
          <t>OptionID</t>
        </is>
      </c>
      <c r="I6" s="136" t="inlineStr">
        <is>
          <t>Material</t>
        </is>
      </c>
      <c r="J6" s="136" t="inlineStr">
        <is>
          <t>PACOMatlCode</t>
        </is>
      </c>
      <c r="K6" s="136" t="inlineStr">
        <is>
          <t>Impeller Cap Screw and Washer</t>
        </is>
      </c>
      <c r="L6" s="136" t="inlineStr">
        <is>
          <t>Impeller Key</t>
        </is>
      </c>
      <c r="M6" s="136" t="inlineStr">
        <is>
          <t>Coating</t>
        </is>
      </c>
      <c r="N6" s="136" t="inlineStr">
        <is>
          <t>BOM</t>
        </is>
      </c>
      <c r="O6" s="137" t="inlineStr">
        <is>
          <t>Description</t>
        </is>
      </c>
      <c r="P6" s="136" t="inlineStr">
        <is>
          <t>Price ID</t>
        </is>
      </c>
      <c r="Q6" s="136" t="inlineStr">
        <is>
          <t>LeadtimeID</t>
        </is>
      </c>
      <c r="R6" s="137" t="inlineStr">
        <is>
          <t>Days</t>
        </is>
      </c>
      <c r="S6" s="136" t="inlineStr">
        <is>
          <t>Unnamed: 18</t>
        </is>
      </c>
      <c r="T6" s="136" t="inlineStr">
        <is>
          <t>Unnamed: 19</t>
        </is>
      </c>
      <c r="U6" s="136" t="inlineStr">
        <is>
          <t>Unnamed: 20</t>
        </is>
      </c>
      <c r="V6" s="136" t="inlineStr">
        <is>
          <t>Unnamed: 21</t>
        </is>
      </c>
      <c r="W6" s="136" t="inlineStr">
        <is>
          <t>Unnamed: 22</t>
        </is>
      </c>
    </row>
    <row r="7">
      <c r="A7" s="78" t="inlineStr">
        <is>
          <t>[START]</t>
        </is>
      </c>
      <c r="B7" t="inlineStr">
        <is>
          <t>N</t>
        </is>
      </c>
      <c r="C7" t="inlineStr">
        <is>
          <t>Price_BOM_L_Imp_1884</t>
        </is>
      </c>
      <c r="D7" t="n">
        <v>1884</v>
      </c>
      <c r="E7" t="inlineStr"/>
      <c r="F7" t="inlineStr">
        <is>
          <t>:10153-LF:</t>
        </is>
      </c>
      <c r="G7" s="2" t="inlineStr">
        <is>
          <t>X8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Anodized Steel</t>
        </is>
      </c>
      <c r="L7" s="4" t="inlineStr">
        <is>
          <t>Stainless Steel, AISI 316</t>
        </is>
      </c>
      <c r="M7" s="4" t="inlineStr">
        <is>
          <t>Coating_Special</t>
        </is>
      </c>
      <c r="N7" s="80" t="inlineStr">
        <is>
          <t>RTF</t>
        </is>
      </c>
      <c r="O7" s="4" t="inlineStr"/>
      <c r="P7" s="4" t="inlineStr">
        <is>
          <t>A102055</t>
        </is>
      </c>
      <c r="Q7" t="inlineStr">
        <is>
          <t>LT250</t>
        </is>
      </c>
      <c r="R7" t="n">
        <v>126</v>
      </c>
      <c r="S7" t="inlineStr"/>
      <c r="T7" t="inlineStr"/>
      <c r="U7" t="inlineStr"/>
      <c r="V7" t="inlineStr"/>
      <c r="W7" t="inlineStr"/>
    </row>
    <row r="8">
      <c r="A8" t="inlineStr"/>
      <c r="B8" t="inlineStr">
        <is>
          <t>N</t>
        </is>
      </c>
      <c r="C8" t="inlineStr">
        <is>
          <t>Price_BOM_L_Imp_475</t>
        </is>
      </c>
      <c r="D8" t="n">
        <v>475</v>
      </c>
      <c r="E8" t="inlineStr"/>
      <c r="F8" t="inlineStr">
        <is>
          <t>:10153-LF:</t>
        </is>
      </c>
      <c r="G8" s="2" t="inlineStr">
        <is>
          <t>X8</t>
        </is>
      </c>
      <c r="H8" s="2" t="inlineStr">
        <is>
          <t>ImpMatl_NiAl-Bronze_ASTM-B148_C95400</t>
        </is>
      </c>
      <c r="I8" s="4" t="inlineStr">
        <is>
          <t>Nickel Aluminum Bronze ASTM B148 UNS C95400</t>
        </is>
      </c>
      <c r="J8" s="4" t="inlineStr">
        <is>
          <t>B22</t>
        </is>
      </c>
      <c r="K8" s="4" t="inlineStr">
        <is>
          <t>Anodized Steel</t>
        </is>
      </c>
      <c r="L8" s="4" t="inlineStr">
        <is>
          <t>Steel, Cold Drawn C1018</t>
        </is>
      </c>
      <c r="M8" s="4" t="inlineStr">
        <is>
          <t>Coating_Standard</t>
        </is>
      </c>
      <c r="N8" s="80" t="inlineStr">
        <is>
          <t>97780976</t>
        </is>
      </c>
      <c r="O8" s="4" t="inlineStr"/>
      <c r="P8" s="4" t="inlineStr">
        <is>
          <t>A102265</t>
        </is>
      </c>
      <c r="Q8" t="inlineStr">
        <is>
          <t>LT250</t>
        </is>
      </c>
      <c r="R8" t="inlineStr"/>
      <c r="S8" t="inlineStr"/>
      <c r="T8" t="inlineStr"/>
      <c r="U8" t="inlineStr"/>
      <c r="V8" t="inlineStr"/>
      <c r="W8" t="inlineStr"/>
    </row>
    <row r="9">
      <c r="A9" t="inlineStr"/>
      <c r="B9" t="inlineStr">
        <is>
          <t>N</t>
        </is>
      </c>
      <c r="C9" t="inlineStr">
        <is>
          <t>Price_BOM_L_Imp_599</t>
        </is>
      </c>
      <c r="D9" t="n">
        <v>599</v>
      </c>
      <c r="E9" t="inlineStr"/>
      <c r="F9" t="inlineStr">
        <is>
          <t>:10153-LF:</t>
        </is>
      </c>
      <c r="G9" s="2" t="inlineStr">
        <is>
          <t>X8</t>
        </is>
      </c>
      <c r="H9" s="2" t="inlineStr">
        <is>
          <t>ImpMatl_NiAl-Bronze_ASTM-B148_C95400</t>
        </is>
      </c>
      <c r="I9" s="4" t="inlineStr">
        <is>
          <t>Nickel Aluminum Bronze ASTM B148 UNS C95400</t>
        </is>
      </c>
      <c r="J9" s="4" t="inlineStr">
        <is>
          <t>B22</t>
        </is>
      </c>
      <c r="K9" s="4" t="inlineStr">
        <is>
          <t>Anodized Steel</t>
        </is>
      </c>
      <c r="L9" s="4" t="inlineStr">
        <is>
          <t>Steel, Cold Drawn C1018</t>
        </is>
      </c>
      <c r="M9" s="4" t="inlineStr">
        <is>
          <t>Coating_Scotchkote134_interior_exterior_IncludeImpeller</t>
        </is>
      </c>
      <c r="N9" s="80" t="inlineStr">
        <is>
          <t>RTF</t>
        </is>
      </c>
      <c r="O9" s="4" t="inlineStr"/>
      <c r="P9" s="4" t="inlineStr">
        <is>
          <t>A102265</t>
        </is>
      </c>
      <c r="Q9" t="inlineStr">
        <is>
          <t>LT250</t>
        </is>
      </c>
      <c r="R9" t="inlineStr"/>
      <c r="S9" t="inlineStr"/>
      <c r="T9" t="inlineStr"/>
      <c r="U9" t="inlineStr"/>
      <c r="V9" t="inlineStr"/>
      <c r="W9" t="inlineStr"/>
    </row>
    <row r="10">
      <c r="A10" t="inlineStr"/>
      <c r="B10" t="inlineStr">
        <is>
          <t>N</t>
        </is>
      </c>
      <c r="C10" t="inlineStr">
        <is>
          <t>Price_BOM_L_Imp_893</t>
        </is>
      </c>
      <c r="D10" t="n">
        <v>893</v>
      </c>
      <c r="E10" t="inlineStr"/>
      <c r="F10" t="inlineStr">
        <is>
          <t>:10153-LF:</t>
        </is>
      </c>
      <c r="G10" s="2" t="inlineStr">
        <is>
          <t>X8</t>
        </is>
      </c>
      <c r="H10" s="2" t="inlineStr">
        <is>
          <t>ImpMatl_NiAl-Bronze_ASTM-B148_C95400</t>
        </is>
      </c>
      <c r="I10" s="4" t="inlineStr">
        <is>
          <t>Nickel Aluminum Bronze ASTM B148 UNS C95400</t>
        </is>
      </c>
      <c r="J10" s="4" t="inlineStr">
        <is>
          <t>B22</t>
        </is>
      </c>
      <c r="K10" s="4" t="inlineStr">
        <is>
          <t>Anodized Steel</t>
        </is>
      </c>
      <c r="L10" s="4" t="inlineStr">
        <is>
          <t>Steel, Cold Drawn C1018</t>
        </is>
      </c>
      <c r="M10" s="4" t="inlineStr">
        <is>
          <t>Coating_Scotchkote134_interior_IncludeImpeller</t>
        </is>
      </c>
      <c r="N10" s="80" t="inlineStr">
        <is>
          <t>RTF</t>
        </is>
      </c>
      <c r="O10" s="4" t="inlineStr"/>
      <c r="P10" s="4" t="inlineStr">
        <is>
          <t>A102265</t>
        </is>
      </c>
      <c r="Q10" t="inlineStr">
        <is>
          <t>LT250</t>
        </is>
      </c>
      <c r="R10" t="inlineStr"/>
      <c r="S10" t="inlineStr"/>
      <c r="T10" t="inlineStr"/>
      <c r="U10" t="inlineStr"/>
      <c r="V10" t="inlineStr"/>
      <c r="W10" t="inlineStr"/>
    </row>
    <row r="11">
      <c r="A11" t="inlineStr"/>
      <c r="B11" t="inlineStr">
        <is>
          <t>N</t>
        </is>
      </c>
      <c r="C11" t="inlineStr">
        <is>
          <t>Price_BOM_L_Imp_1187</t>
        </is>
      </c>
      <c r="D11" t="n">
        <v>1187</v>
      </c>
      <c r="E11" t="inlineStr"/>
      <c r="F11" t="inlineStr">
        <is>
          <t>:10153-LF:</t>
        </is>
      </c>
      <c r="G11" s="2" t="inlineStr">
        <is>
          <t>X8</t>
        </is>
      </c>
      <c r="H11" s="2" t="inlineStr">
        <is>
          <t>ImpMatl_NiAl-Bronze_ASTM-B148_C95400</t>
        </is>
      </c>
      <c r="I11" s="4" t="inlineStr">
        <is>
          <t>Nickel Aluminum Bronze ASTM B148 UNS C95400</t>
        </is>
      </c>
      <c r="J11" s="4" t="inlineStr">
        <is>
          <t>B22</t>
        </is>
      </c>
      <c r="K11" s="4" t="inlineStr">
        <is>
          <t>Anodized Steel</t>
        </is>
      </c>
      <c r="L11" s="4" t="inlineStr">
        <is>
          <t>Steel, Cold Drawn C1018</t>
        </is>
      </c>
      <c r="M11" s="4" t="inlineStr">
        <is>
          <t>Coating_Scotchkote134_interior</t>
        </is>
      </c>
      <c r="N11" s="80" t="inlineStr">
        <is>
          <t>97780976</t>
        </is>
      </c>
      <c r="O11" s="4" t="inlineStr"/>
      <c r="P11" s="4" t="inlineStr">
        <is>
          <t>A102265</t>
        </is>
      </c>
      <c r="Q11" t="inlineStr">
        <is>
          <t>LT250</t>
        </is>
      </c>
      <c r="R11" t="inlineStr"/>
      <c r="S11" t="inlineStr"/>
      <c r="T11" t="inlineStr"/>
      <c r="U11" t="inlineStr"/>
      <c r="V11" t="inlineStr"/>
      <c r="W11" t="inlineStr"/>
    </row>
    <row r="12">
      <c r="A12" t="inlineStr"/>
      <c r="B12" t="inlineStr">
        <is>
          <t>N</t>
        </is>
      </c>
      <c r="C12" t="inlineStr">
        <is>
          <t>Price_BOM_L_Imp_1481</t>
        </is>
      </c>
      <c r="D12" t="n">
        <v>1481</v>
      </c>
      <c r="E12" t="inlineStr"/>
      <c r="F12" t="inlineStr">
        <is>
          <t>:10153-LF:</t>
        </is>
      </c>
      <c r="G12" s="2" t="inlineStr">
        <is>
          <t>X8</t>
        </is>
      </c>
      <c r="H12" s="2" t="inlineStr">
        <is>
          <t>ImpMatl_NiAl-Bronze_ASTM-B148_C95400</t>
        </is>
      </c>
      <c r="I12" s="4" t="inlineStr">
        <is>
          <t>Nickel Aluminum Bronze ASTM B148 UNS C95400</t>
        </is>
      </c>
      <c r="J12" s="4" t="inlineStr">
        <is>
          <t>B22</t>
        </is>
      </c>
      <c r="K12" s="4" t="inlineStr">
        <is>
          <t>Anodized Steel</t>
        </is>
      </c>
      <c r="L12" s="4" t="inlineStr">
        <is>
          <t>Steel, Cold Drawn C1018</t>
        </is>
      </c>
      <c r="M12" s="4" t="inlineStr">
        <is>
          <t>Coating_Scotchkote134_interior_exterior</t>
        </is>
      </c>
      <c r="N12" s="80" t="inlineStr">
        <is>
          <t>97780976</t>
        </is>
      </c>
      <c r="O12" s="4" t="inlineStr"/>
      <c r="P12" s="4" t="inlineStr">
        <is>
          <t>A102265</t>
        </is>
      </c>
      <c r="Q12" t="inlineStr">
        <is>
          <t>LT250</t>
        </is>
      </c>
      <c r="R12" t="inlineStr"/>
      <c r="S12" t="inlineStr"/>
      <c r="T12" t="inlineStr"/>
      <c r="U12" t="inlineStr"/>
      <c r="V12" t="inlineStr"/>
      <c r="W12" t="inlineStr"/>
    </row>
    <row r="13">
      <c r="A13" t="inlineStr"/>
      <c r="B13" t="inlineStr">
        <is>
          <t>N</t>
        </is>
      </c>
      <c r="C13" t="inlineStr">
        <is>
          <t>Price_BOM_L_Imp_1775</t>
        </is>
      </c>
      <c r="D13" t="n">
        <v>1775</v>
      </c>
      <c r="E13" t="inlineStr"/>
      <c r="F13" t="inlineStr">
        <is>
          <t>:10153-LF:</t>
        </is>
      </c>
      <c r="G13" s="2" t="inlineStr">
        <is>
          <t>X8</t>
        </is>
      </c>
      <c r="H13" s="2" t="inlineStr">
        <is>
          <t>ImpMatl_NiAl-Bronze_ASTM-B148_C95400</t>
        </is>
      </c>
      <c r="I13" s="4" t="inlineStr">
        <is>
          <t>Nickel Aluminum Bronze ASTM B148 UNS C95400</t>
        </is>
      </c>
      <c r="J13" s="4" t="inlineStr">
        <is>
          <t>B22</t>
        </is>
      </c>
      <c r="K13" s="4" t="inlineStr">
        <is>
          <t>Anodized Steel</t>
        </is>
      </c>
      <c r="L13" s="4" t="inlineStr">
        <is>
          <t>Steel, Cold Drawn C1018</t>
        </is>
      </c>
      <c r="M13" s="4" t="inlineStr">
        <is>
          <t>Coating_Special</t>
        </is>
      </c>
      <c r="N13" s="80" t="inlineStr">
        <is>
          <t>97780976</t>
        </is>
      </c>
      <c r="O13" s="4" t="inlineStr"/>
      <c r="P13" s="4" t="inlineStr">
        <is>
          <t>A102265</t>
        </is>
      </c>
      <c r="Q13" t="inlineStr">
        <is>
          <t>LT250</t>
        </is>
      </c>
      <c r="R13" t="inlineStr"/>
      <c r="S13" t="inlineStr"/>
      <c r="T13" t="inlineStr"/>
      <c r="U13" t="inlineStr"/>
      <c r="V13" t="inlineStr"/>
      <c r="W13" t="inlineStr"/>
    </row>
    <row r="14">
      <c r="A14" t="inlineStr"/>
      <c r="B14" t="inlineStr">
        <is>
          <t>N</t>
        </is>
      </c>
      <c r="C14" t="inlineStr">
        <is>
          <t>Price_BOM_L_Imp_378</t>
        </is>
      </c>
      <c r="D14" t="n">
        <v>378</v>
      </c>
      <c r="E14" t="inlineStr"/>
      <c r="F14" t="inlineStr">
        <is>
          <t>:10153-LF:</t>
        </is>
      </c>
      <c r="G14" s="2" t="inlineStr">
        <is>
          <t>X8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Anodized Steel</t>
        </is>
      </c>
      <c r="L14" s="4" t="inlineStr">
        <is>
          <t>Stainless Steel, AISI 316</t>
        </is>
      </c>
      <c r="M14" s="4" t="inlineStr">
        <is>
          <t>Coating_Standard</t>
        </is>
      </c>
      <c r="N14" s="80" t="inlineStr">
        <is>
          <t>98876194</t>
        </is>
      </c>
      <c r="O14" s="4" t="inlineStr"/>
      <c r="P14" s="4" t="inlineStr">
        <is>
          <t>A102433</t>
        </is>
      </c>
      <c r="Q14" t="inlineStr">
        <is>
          <t>LT027</t>
        </is>
      </c>
      <c r="R14" t="n">
        <v>0</v>
      </c>
      <c r="S14" t="inlineStr"/>
      <c r="T14" t="inlineStr"/>
      <c r="U14" t="inlineStr"/>
      <c r="V14" t="inlineStr"/>
      <c r="W14" t="inlineStr"/>
    </row>
    <row r="15">
      <c r="A15" t="inlineStr"/>
      <c r="B15" t="inlineStr">
        <is>
          <t>N</t>
        </is>
      </c>
      <c r="C15" t="inlineStr">
        <is>
          <t>Price_BOM_L_Imp_708</t>
        </is>
      </c>
      <c r="D15" t="n">
        <v>708</v>
      </c>
      <c r="E15" t="inlineStr"/>
      <c r="F15" t="inlineStr">
        <is>
          <t>:10153-LF:</t>
        </is>
      </c>
      <c r="G15" s="2" t="inlineStr">
        <is>
          <t>X8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Anodized Steel</t>
        </is>
      </c>
      <c r="L15" s="4" t="inlineStr">
        <is>
          <t>Stainless Steel, AISI 316</t>
        </is>
      </c>
      <c r="M15" s="4" t="inlineStr">
        <is>
          <t>Coating_Scotchkote134_interior_exterior_IncludeImpeller</t>
        </is>
      </c>
      <c r="N15" s="80" t="inlineStr">
        <is>
          <t>RTF</t>
        </is>
      </c>
      <c r="O15" s="4" t="inlineStr"/>
      <c r="P15" s="4" t="inlineStr">
        <is>
          <t>A102433</t>
        </is>
      </c>
      <c r="Q15" t="inlineStr">
        <is>
          <t>LT250</t>
        </is>
      </c>
      <c r="R15" t="inlineStr"/>
      <c r="S15" t="inlineStr"/>
      <c r="T15" t="inlineStr"/>
      <c r="U15" t="inlineStr"/>
      <c r="V15" t="inlineStr"/>
      <c r="W15" t="inlineStr"/>
    </row>
    <row r="16">
      <c r="A16" t="inlineStr"/>
      <c r="B16" t="inlineStr">
        <is>
          <t>N</t>
        </is>
      </c>
      <c r="C16" t="inlineStr">
        <is>
          <t>Price_BOM_L_Imp_1002</t>
        </is>
      </c>
      <c r="D16" t="n">
        <v>1002</v>
      </c>
      <c r="E16" t="inlineStr"/>
      <c r="F16" t="inlineStr">
        <is>
          <t>:10153-LF:</t>
        </is>
      </c>
      <c r="G16" s="2" t="inlineStr">
        <is>
          <t>X8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Anodized Steel</t>
        </is>
      </c>
      <c r="L16" s="4" t="inlineStr">
        <is>
          <t>Stainless Steel, AISI 316</t>
        </is>
      </c>
      <c r="M16" s="4" t="inlineStr">
        <is>
          <t>Coating_Scotchkote134_interior_IncludeImpeller</t>
        </is>
      </c>
      <c r="N16" s="80" t="inlineStr">
        <is>
          <t>RTF</t>
        </is>
      </c>
      <c r="O16" s="4" t="inlineStr"/>
      <c r="P16" s="4" t="inlineStr">
        <is>
          <t>A102433</t>
        </is>
      </c>
      <c r="Q16" t="inlineStr">
        <is>
          <t>LT250</t>
        </is>
      </c>
      <c r="R16" t="inlineStr"/>
      <c r="S16" t="inlineStr"/>
      <c r="T16" t="inlineStr"/>
      <c r="U16" t="inlineStr"/>
      <c r="V16" t="inlineStr"/>
      <c r="W16" t="inlineStr"/>
    </row>
    <row r="17">
      <c r="A17" t="inlineStr"/>
      <c r="B17" t="inlineStr">
        <is>
          <t>N</t>
        </is>
      </c>
      <c r="C17" t="inlineStr">
        <is>
          <t>Price_BOM_L_Imp_1296</t>
        </is>
      </c>
      <c r="D17" t="n">
        <v>1296</v>
      </c>
      <c r="E17" t="inlineStr"/>
      <c r="F17" t="inlineStr">
        <is>
          <t>:10153-LF:</t>
        </is>
      </c>
      <c r="G17" s="2" t="inlineStr">
        <is>
          <t>X8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Anodized Steel</t>
        </is>
      </c>
      <c r="L17" s="4" t="inlineStr">
        <is>
          <t>Stainless Steel, AISI 316</t>
        </is>
      </c>
      <c r="M17" s="4" t="inlineStr">
        <is>
          <t>Coating_Scotchkote134_interior</t>
        </is>
      </c>
      <c r="N17" s="80" t="inlineStr">
        <is>
          <t>RTF</t>
        </is>
      </c>
      <c r="O17" s="4" t="inlineStr"/>
      <c r="P17" s="4" t="inlineStr">
        <is>
          <t>A102433</t>
        </is>
      </c>
      <c r="Q17" t="inlineStr">
        <is>
          <t>LT250</t>
        </is>
      </c>
      <c r="R17" t="n">
        <v>126</v>
      </c>
      <c r="S17" t="inlineStr"/>
      <c r="T17" t="inlineStr"/>
      <c r="U17" t="inlineStr"/>
      <c r="V17" t="inlineStr"/>
      <c r="W17" t="inlineStr"/>
    </row>
    <row r="18">
      <c r="A18" t="inlineStr"/>
      <c r="B18" t="inlineStr">
        <is>
          <t>N</t>
        </is>
      </c>
      <c r="C18" t="inlineStr">
        <is>
          <t>Price_BOM_L_Imp_1590</t>
        </is>
      </c>
      <c r="D18" t="n">
        <v>1590</v>
      </c>
      <c r="E18" t="inlineStr"/>
      <c r="F18" t="inlineStr">
        <is>
          <t>:10153-LF:</t>
        </is>
      </c>
      <c r="G18" s="2" t="inlineStr">
        <is>
          <t>X8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Anodized Steel</t>
        </is>
      </c>
      <c r="L18" s="4" t="inlineStr">
        <is>
          <t>Stainless Steel, AISI 316</t>
        </is>
      </c>
      <c r="M18" s="4" t="inlineStr">
        <is>
          <t>Coating_Scotchkote134_interior_exterior</t>
        </is>
      </c>
      <c r="N18" s="80" t="inlineStr">
        <is>
          <t>RTF</t>
        </is>
      </c>
      <c r="O18" s="4" t="inlineStr"/>
      <c r="P18" s="4" t="inlineStr">
        <is>
          <t>A102433</t>
        </is>
      </c>
      <c r="Q18" t="inlineStr">
        <is>
          <t>LT250</t>
        </is>
      </c>
      <c r="R18" t="n">
        <v>126</v>
      </c>
      <c r="S18" t="inlineStr"/>
      <c r="T18" t="inlineStr"/>
      <c r="U18" t="inlineStr"/>
      <c r="V18" t="inlineStr"/>
      <c r="W18" t="inlineStr"/>
    </row>
    <row r="19">
      <c r="A19" t="inlineStr"/>
      <c r="B19" t="inlineStr">
        <is>
          <t>N</t>
        </is>
      </c>
      <c r="C19" t="inlineStr">
        <is>
          <t>Price_BOM_L_Imp_1830</t>
        </is>
      </c>
      <c r="D19" t="n">
        <v>1830</v>
      </c>
      <c r="E19" t="inlineStr"/>
      <c r="F19" t="inlineStr">
        <is>
          <t>:10707-LC:10707-LCV:</t>
        </is>
      </c>
      <c r="G19" s="2" t="inlineStr">
        <is>
          <t>X0</t>
        </is>
      </c>
      <c r="H19" s="2" t="inlineStr">
        <is>
          <t>ImpMatl_SS_AISI-304</t>
        </is>
      </c>
      <c r="I19" s="4" t="inlineStr">
        <is>
          <t>Stainless Steel, AISI-304</t>
        </is>
      </c>
      <c r="J19" s="4" t="inlineStr">
        <is>
          <t>H304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Coating_Special</t>
        </is>
      </c>
      <c r="N19" s="80" t="inlineStr">
        <is>
          <t>RTF</t>
        </is>
      </c>
      <c r="O19" s="4" t="inlineStr"/>
      <c r="P19" s="4" t="inlineStr">
        <is>
          <t>A101682</t>
        </is>
      </c>
      <c r="Q19" t="inlineStr">
        <is>
          <t>LT250</t>
        </is>
      </c>
      <c r="R19" t="n">
        <v>126</v>
      </c>
      <c r="S19" t="inlineStr"/>
      <c r="T19" t="inlineStr"/>
      <c r="U19" t="inlineStr"/>
      <c r="V19" t="inlineStr"/>
      <c r="W19" t="inlineStr"/>
    </row>
    <row r="20">
      <c r="A20" t="inlineStr"/>
      <c r="B20" t="inlineStr">
        <is>
          <t>N</t>
        </is>
      </c>
      <c r="C20" t="inlineStr">
        <is>
          <t>Price_BOM_L_Imp_420</t>
        </is>
      </c>
      <c r="D20" t="n">
        <v>420</v>
      </c>
      <c r="E20" t="inlineStr"/>
      <c r="F20" t="inlineStr">
        <is>
          <t>:10707-LC:10707-LCV:</t>
        </is>
      </c>
      <c r="G20" s="2" t="inlineStr">
        <is>
          <t>X0</t>
        </is>
      </c>
      <c r="H20" s="2" t="inlineStr">
        <is>
          <t>ImpMatl_NiAl-Bronze_ASTM-B148_C95400</t>
        </is>
      </c>
      <c r="I20" s="4" t="inlineStr">
        <is>
          <t>Nickel Aluminum Bronze ASTM B148 UNS C95400</t>
        </is>
      </c>
      <c r="J20" s="4" t="inlineStr">
        <is>
          <t>B22</t>
        </is>
      </c>
      <c r="K20" s="4" t="inlineStr">
        <is>
          <t>None</t>
        </is>
      </c>
      <c r="L20" s="4" t="inlineStr">
        <is>
          <t>None</t>
        </is>
      </c>
      <c r="M20" s="4" t="inlineStr">
        <is>
          <t>Coating_Standard</t>
        </is>
      </c>
      <c r="N20" s="80" t="inlineStr">
        <is>
          <t>97775273</t>
        </is>
      </c>
      <c r="O20" s="4" t="inlineStr"/>
      <c r="P20" s="4" t="inlineStr">
        <is>
          <t>A102210</t>
        </is>
      </c>
      <c r="Q20" t="inlineStr">
        <is>
          <t>LT043</t>
        </is>
      </c>
      <c r="R20" t="inlineStr"/>
      <c r="S20" t="inlineStr"/>
      <c r="T20" t="inlineStr"/>
      <c r="U20" t="inlineStr"/>
      <c r="V20" t="inlineStr"/>
      <c r="W20" t="inlineStr"/>
    </row>
    <row r="21">
      <c r="A21" t="inlineStr"/>
      <c r="B21" t="inlineStr">
        <is>
          <t>N</t>
        </is>
      </c>
      <c r="C21" t="inlineStr">
        <is>
          <t>Price_BOM_L_Imp_544</t>
        </is>
      </c>
      <c r="D21" t="n">
        <v>544</v>
      </c>
      <c r="E21" t="inlineStr"/>
      <c r="F21" t="inlineStr">
        <is>
          <t>:10707-LC:10707-LCV:</t>
        </is>
      </c>
      <c r="G21" s="2" t="inlineStr">
        <is>
          <t>X0</t>
        </is>
      </c>
      <c r="H21" s="2" t="inlineStr">
        <is>
          <t>ImpMatl_NiAl-Bronze_ASTM-B148_C95400</t>
        </is>
      </c>
      <c r="I21" s="4" t="inlineStr">
        <is>
          <t>Nickel Aluminum Bronze ASTM B148 UNS C95400</t>
        </is>
      </c>
      <c r="J21" s="4" t="inlineStr">
        <is>
          <t>B22</t>
        </is>
      </c>
      <c r="K21" s="4" t="inlineStr">
        <is>
          <t>None</t>
        </is>
      </c>
      <c r="L21" s="4" t="inlineStr">
        <is>
          <t>None</t>
        </is>
      </c>
      <c r="M21" s="4" t="inlineStr">
        <is>
          <t>Coating_Scotchkote134_interior_exterior_IncludeImpeller</t>
        </is>
      </c>
      <c r="N21" s="80" t="inlineStr">
        <is>
          <t>RTF</t>
        </is>
      </c>
      <c r="O21" s="4" t="inlineStr"/>
      <c r="P21" s="4" t="inlineStr">
        <is>
          <t>A102210</t>
        </is>
      </c>
      <c r="Q21" t="inlineStr">
        <is>
          <t>LT250</t>
        </is>
      </c>
      <c r="R21" t="inlineStr"/>
      <c r="S21" t="inlineStr"/>
      <c r="T21" t="inlineStr"/>
      <c r="U21" t="inlineStr"/>
      <c r="V21" t="inlineStr"/>
      <c r="W21" t="inlineStr"/>
    </row>
    <row r="22">
      <c r="A22" t="inlineStr"/>
      <c r="B22" t="inlineStr">
        <is>
          <t>N</t>
        </is>
      </c>
      <c r="C22" t="inlineStr">
        <is>
          <t>Price_BOM_L_Imp_838</t>
        </is>
      </c>
      <c r="D22" t="n">
        <v>838</v>
      </c>
      <c r="E22" t="inlineStr"/>
      <c r="F22" t="inlineStr">
        <is>
          <t>:10707-LC:10707-LCV:</t>
        </is>
      </c>
      <c r="G22" s="2" t="inlineStr">
        <is>
          <t>X0</t>
        </is>
      </c>
      <c r="H22" s="2" t="inlineStr">
        <is>
          <t>ImpMatl_NiAl-Bronze_ASTM-B148_C95400</t>
        </is>
      </c>
      <c r="I22" s="4" t="inlineStr">
        <is>
          <t>Nickel Aluminum Bronze ASTM B148 UNS C95400</t>
        </is>
      </c>
      <c r="J22" s="4" t="inlineStr">
        <is>
          <t>B22</t>
        </is>
      </c>
      <c r="K22" s="4" t="inlineStr">
        <is>
          <t>None</t>
        </is>
      </c>
      <c r="L22" s="4" t="inlineStr">
        <is>
          <t>None</t>
        </is>
      </c>
      <c r="M22" s="4" t="inlineStr">
        <is>
          <t>Coating_Scotchkote134_interior_IncludeImpeller</t>
        </is>
      </c>
      <c r="N22" s="80" t="inlineStr">
        <is>
          <t>RTF</t>
        </is>
      </c>
      <c r="O22" s="4" t="inlineStr"/>
      <c r="P22" s="4" t="inlineStr">
        <is>
          <t>A102210</t>
        </is>
      </c>
      <c r="Q22" t="inlineStr">
        <is>
          <t>LT250</t>
        </is>
      </c>
      <c r="R22" t="inlineStr"/>
      <c r="S22" t="inlineStr"/>
      <c r="T22" t="inlineStr"/>
      <c r="U22" t="inlineStr"/>
      <c r="V22" t="inlineStr"/>
      <c r="W22" t="inlineStr"/>
    </row>
    <row r="23">
      <c r="A23" t="inlineStr"/>
      <c r="B23" t="inlineStr">
        <is>
          <t>N</t>
        </is>
      </c>
      <c r="C23" t="inlineStr">
        <is>
          <t>Price_BOM_L_Imp_1132</t>
        </is>
      </c>
      <c r="D23" t="n">
        <v>1132</v>
      </c>
      <c r="E23" t="inlineStr"/>
      <c r="F23" t="inlineStr">
        <is>
          <t>:10707-LC:10707-LCV:</t>
        </is>
      </c>
      <c r="G23" s="2" t="inlineStr">
        <is>
          <t>X0</t>
        </is>
      </c>
      <c r="H23" s="2" t="inlineStr">
        <is>
          <t>ImpMatl_NiAl-Bronze_ASTM-B148_C95400</t>
        </is>
      </c>
      <c r="I23" s="4" t="inlineStr">
        <is>
          <t>Nickel Aluminum Bronze ASTM B148 UNS C95400</t>
        </is>
      </c>
      <c r="J23" s="4" t="inlineStr">
        <is>
          <t>B22</t>
        </is>
      </c>
      <c r="K23" s="4" t="inlineStr">
        <is>
          <t>None</t>
        </is>
      </c>
      <c r="L23" s="4" t="inlineStr">
        <is>
          <t>None</t>
        </is>
      </c>
      <c r="M23" s="4" t="inlineStr">
        <is>
          <t>Coating_Scotchkote134_interior</t>
        </is>
      </c>
      <c r="N23" s="80" t="inlineStr">
        <is>
          <t>97775273</t>
        </is>
      </c>
      <c r="O23" s="4" t="inlineStr"/>
      <c r="P23" s="4" t="inlineStr">
        <is>
          <t>A102210</t>
        </is>
      </c>
      <c r="Q23" t="inlineStr">
        <is>
          <t>LT250</t>
        </is>
      </c>
      <c r="R23" t="inlineStr"/>
      <c r="S23" t="inlineStr"/>
      <c r="T23" t="inlineStr"/>
      <c r="U23" t="inlineStr"/>
      <c r="V23" t="inlineStr"/>
      <c r="W23" t="inlineStr"/>
    </row>
    <row r="24">
      <c r="A24" t="inlineStr"/>
      <c r="B24" t="inlineStr">
        <is>
          <t>N</t>
        </is>
      </c>
      <c r="C24" t="inlineStr">
        <is>
          <t>Price_BOM_L_Imp_1426</t>
        </is>
      </c>
      <c r="D24" t="n">
        <v>1426</v>
      </c>
      <c r="E24" t="inlineStr"/>
      <c r="F24" t="inlineStr">
        <is>
          <t>:10707-LC:10707-LCV:</t>
        </is>
      </c>
      <c r="G24" s="2" t="inlineStr">
        <is>
          <t>X0</t>
        </is>
      </c>
      <c r="H24" s="2" t="inlineStr">
        <is>
          <t>ImpMatl_NiAl-Bronze_ASTM-B148_C95400</t>
        </is>
      </c>
      <c r="I24" s="4" t="inlineStr">
        <is>
          <t>Nickel Aluminum Bronze ASTM B148 UNS C95400</t>
        </is>
      </c>
      <c r="J24" s="4" t="inlineStr">
        <is>
          <t>B22</t>
        </is>
      </c>
      <c r="K24" s="4" t="inlineStr">
        <is>
          <t>None</t>
        </is>
      </c>
      <c r="L24" s="4" t="inlineStr">
        <is>
          <t>None</t>
        </is>
      </c>
      <c r="M24" s="4" t="inlineStr">
        <is>
          <t>Coating_Scotchkote134_interior_exterior</t>
        </is>
      </c>
      <c r="N24" s="80" t="inlineStr">
        <is>
          <t>97775273</t>
        </is>
      </c>
      <c r="O24" s="4" t="inlineStr"/>
      <c r="P24" s="4" t="inlineStr">
        <is>
          <t>A102210</t>
        </is>
      </c>
      <c r="Q24" t="inlineStr">
        <is>
          <t>LT250</t>
        </is>
      </c>
      <c r="R24" t="inlineStr"/>
      <c r="S24" t="inlineStr"/>
      <c r="T24" t="inlineStr"/>
      <c r="U24" t="inlineStr"/>
      <c r="V24" t="inlineStr"/>
      <c r="W24" t="inlineStr"/>
    </row>
    <row r="25">
      <c r="A25" t="inlineStr"/>
      <c r="B25" t="inlineStr">
        <is>
          <t>N</t>
        </is>
      </c>
      <c r="C25" t="inlineStr">
        <is>
          <t>Price_BOM_L_Imp_1720</t>
        </is>
      </c>
      <c r="D25" t="n">
        <v>1720</v>
      </c>
      <c r="E25" t="inlineStr"/>
      <c r="F25" t="inlineStr">
        <is>
          <t>:10707-LC:10707-LCV:</t>
        </is>
      </c>
      <c r="G25" s="2" t="inlineStr">
        <is>
          <t>X0</t>
        </is>
      </c>
      <c r="H25" s="2" t="inlineStr">
        <is>
          <t>ImpMatl_NiAl-Bronze_ASTM-B148_C95400</t>
        </is>
      </c>
      <c r="I25" s="4" t="inlineStr">
        <is>
          <t>Nickel Aluminum Bronze ASTM B148 UNS C95400</t>
        </is>
      </c>
      <c r="J25" s="4" t="inlineStr">
        <is>
          <t>B22</t>
        </is>
      </c>
      <c r="K25" s="4" t="inlineStr">
        <is>
          <t>None</t>
        </is>
      </c>
      <c r="L25" s="4" t="inlineStr">
        <is>
          <t>None</t>
        </is>
      </c>
      <c r="M25" s="4" t="inlineStr">
        <is>
          <t>Coating_Special</t>
        </is>
      </c>
      <c r="N25" s="80" t="inlineStr">
        <is>
          <t>97775273</t>
        </is>
      </c>
      <c r="O25" s="4" t="inlineStr"/>
      <c r="P25" s="4" t="inlineStr">
        <is>
          <t>A102210</t>
        </is>
      </c>
      <c r="Q25" t="inlineStr">
        <is>
          <t>LT250</t>
        </is>
      </c>
      <c r="R25" t="inlineStr"/>
      <c r="S25" t="inlineStr"/>
      <c r="T25" t="inlineStr"/>
      <c r="U25" t="inlineStr"/>
      <c r="V25" t="inlineStr"/>
      <c r="W25" t="inlineStr"/>
    </row>
    <row r="26">
      <c r="A26" t="inlineStr">
        <is>
          <t>[START]</t>
        </is>
      </c>
      <c r="B26" t="inlineStr">
        <is>
          <t>N</t>
        </is>
      </c>
      <c r="C26" t="inlineStr">
        <is>
          <t>Price_BOM_L_Imp_5</t>
        </is>
      </c>
      <c r="D26" t="n">
        <v>5</v>
      </c>
      <c r="E26" t="inlineStr"/>
      <c r="F26" t="inlineStr">
        <is>
          <t>:10707-LC:10707-LCV:</t>
        </is>
      </c>
      <c r="G26" s="2" t="inlineStr">
        <is>
          <t>X0</t>
        </is>
      </c>
      <c r="H26" s="2" t="inlineStr">
        <is>
          <t>ImpMatl_SS_AISI-304</t>
        </is>
      </c>
      <c r="I26" s="4" t="inlineStr">
        <is>
          <t>Stainless Steel, AISI-304</t>
        </is>
      </c>
      <c r="J26" s="4" t="inlineStr">
        <is>
          <t>H304</t>
        </is>
      </c>
      <c r="K26" s="4" t="inlineStr">
        <is>
          <t>None</t>
        </is>
      </c>
      <c r="L26" s="4" t="inlineStr">
        <is>
          <t>None</t>
        </is>
      </c>
      <c r="M26" s="4" t="inlineStr">
        <is>
          <t>Coating_Standard</t>
        </is>
      </c>
      <c r="N26" s="80" t="inlineStr">
        <is>
          <t>98876008</t>
        </is>
      </c>
      <c r="O26" s="4" t="inlineStr"/>
      <c r="P26" s="4" t="inlineStr">
        <is>
          <t>A102324</t>
        </is>
      </c>
      <c r="Q26" t="inlineStr">
        <is>
          <t>LT027</t>
        </is>
      </c>
      <c r="R26" t="n">
        <v>0</v>
      </c>
      <c r="S26" t="inlineStr"/>
      <c r="T26" t="inlineStr"/>
      <c r="U26" t="inlineStr"/>
      <c r="V26" t="inlineStr"/>
      <c r="W26" t="inlineStr"/>
    </row>
    <row r="27">
      <c r="A27" t="inlineStr"/>
      <c r="B27" t="inlineStr">
        <is>
          <t>N</t>
        </is>
      </c>
      <c r="C27" t="inlineStr">
        <is>
          <t>Price_BOM_L_Imp_654</t>
        </is>
      </c>
      <c r="D27" t="n">
        <v>654</v>
      </c>
      <c r="E27" t="inlineStr"/>
      <c r="F27" t="inlineStr">
        <is>
          <t>:10707-LC:10707-LCV:</t>
        </is>
      </c>
      <c r="G27" s="2" t="inlineStr">
        <is>
          <t>X0</t>
        </is>
      </c>
      <c r="H27" s="2" t="inlineStr">
        <is>
          <t>ImpMatl_SS_AISI-304</t>
        </is>
      </c>
      <c r="I27" s="4" t="inlineStr">
        <is>
          <t>Stainless Steel, AISI-304</t>
        </is>
      </c>
      <c r="J27" s="4" t="inlineStr">
        <is>
          <t>H304</t>
        </is>
      </c>
      <c r="K27" s="4" t="inlineStr">
        <is>
          <t>None</t>
        </is>
      </c>
      <c r="L27" s="4" t="inlineStr">
        <is>
          <t>None</t>
        </is>
      </c>
      <c r="M27" s="4" t="inlineStr">
        <is>
          <t>Coating_Scotchkote134_interior_exterior_IncludeImpeller</t>
        </is>
      </c>
      <c r="N27" s="80" t="inlineStr">
        <is>
          <t>RTF</t>
        </is>
      </c>
      <c r="O27" s="4" t="inlineStr"/>
      <c r="P27" s="4" t="inlineStr">
        <is>
          <t>A102324</t>
        </is>
      </c>
      <c r="Q27" t="inlineStr">
        <is>
          <t>LT250</t>
        </is>
      </c>
      <c r="R27" t="inlineStr"/>
      <c r="S27" t="inlineStr"/>
      <c r="T27" t="inlineStr"/>
      <c r="U27" t="inlineStr"/>
      <c r="V27" t="inlineStr"/>
      <c r="W27" t="inlineStr"/>
    </row>
    <row r="28">
      <c r="A28" t="inlineStr"/>
      <c r="B28" t="inlineStr">
        <is>
          <t>N</t>
        </is>
      </c>
      <c r="C28" t="inlineStr">
        <is>
          <t>Price_BOM_L_Imp_948</t>
        </is>
      </c>
      <c r="D28" t="n">
        <v>948</v>
      </c>
      <c r="E28" t="inlineStr"/>
      <c r="F28" t="inlineStr">
        <is>
          <t>:10707-LC:10707-LCV:</t>
        </is>
      </c>
      <c r="G28" s="2" t="inlineStr">
        <is>
          <t>X0</t>
        </is>
      </c>
      <c r="H28" s="2" t="inlineStr">
        <is>
          <t>ImpMatl_SS_AISI-304</t>
        </is>
      </c>
      <c r="I28" s="4" t="inlineStr">
        <is>
          <t>Stainless Steel, AISI-304</t>
        </is>
      </c>
      <c r="J28" s="4" t="inlineStr">
        <is>
          <t>H304</t>
        </is>
      </c>
      <c r="K28" s="4" t="inlineStr">
        <is>
          <t>None</t>
        </is>
      </c>
      <c r="L28" s="4" t="inlineStr">
        <is>
          <t>None</t>
        </is>
      </c>
      <c r="M28" s="4" t="inlineStr">
        <is>
          <t>Coating_Scotchkote134_interior_IncludeImpeller</t>
        </is>
      </c>
      <c r="N28" s="80" t="inlineStr">
        <is>
          <t>RTF</t>
        </is>
      </c>
      <c r="O28" s="4" t="inlineStr"/>
      <c r="P28" s="4" t="inlineStr">
        <is>
          <t>A102324</t>
        </is>
      </c>
      <c r="Q28" t="inlineStr">
        <is>
          <t>LT250</t>
        </is>
      </c>
      <c r="R28" t="inlineStr"/>
      <c r="S28" t="inlineStr"/>
      <c r="T28" t="inlineStr"/>
      <c r="U28" t="inlineStr"/>
      <c r="V28" t="inlineStr"/>
      <c r="W28" t="inlineStr"/>
    </row>
    <row r="29">
      <c r="A29" t="inlineStr"/>
      <c r="B29" t="inlineStr">
        <is>
          <t>N</t>
        </is>
      </c>
      <c r="C29" t="inlineStr">
        <is>
          <t>Price_BOM_L_Imp_1242</t>
        </is>
      </c>
      <c r="D29" t="n">
        <v>1242</v>
      </c>
      <c r="E29" t="inlineStr"/>
      <c r="F29" t="inlineStr">
        <is>
          <t>:10707-LC:10707-LCV:</t>
        </is>
      </c>
      <c r="G29" s="2" t="inlineStr">
        <is>
          <t>X0</t>
        </is>
      </c>
      <c r="H29" s="2" t="inlineStr">
        <is>
          <t>ImpMatl_SS_AISI-304</t>
        </is>
      </c>
      <c r="I29" s="4" t="inlineStr">
        <is>
          <t>Stainless Steel, AISI-304</t>
        </is>
      </c>
      <c r="J29" s="4" t="inlineStr">
        <is>
          <t>H304</t>
        </is>
      </c>
      <c r="K29" s="4" t="inlineStr">
        <is>
          <t>None</t>
        </is>
      </c>
      <c r="L29" s="4" t="inlineStr">
        <is>
          <t>None</t>
        </is>
      </c>
      <c r="M29" s="4" t="inlineStr">
        <is>
          <t>Coating_Scotchkote134_interior</t>
        </is>
      </c>
      <c r="N29" s="80" t="inlineStr">
        <is>
          <t>RTF</t>
        </is>
      </c>
      <c r="O29" s="4" t="inlineStr"/>
      <c r="P29" s="4" t="inlineStr">
        <is>
          <t>A102324</t>
        </is>
      </c>
      <c r="Q29" t="inlineStr">
        <is>
          <t>LT250</t>
        </is>
      </c>
      <c r="R29" t="n">
        <v>126</v>
      </c>
      <c r="S29" t="inlineStr"/>
      <c r="T29" t="inlineStr"/>
      <c r="U29" t="inlineStr"/>
      <c r="V29" t="inlineStr"/>
      <c r="W29" t="inlineStr"/>
    </row>
    <row r="30">
      <c r="A30" t="inlineStr"/>
      <c r="B30" t="inlineStr">
        <is>
          <t>N</t>
        </is>
      </c>
      <c r="C30" t="inlineStr">
        <is>
          <t>Price_BOM_L_Imp_1536</t>
        </is>
      </c>
      <c r="D30" t="n">
        <v>1536</v>
      </c>
      <c r="E30" t="inlineStr"/>
      <c r="F30" t="inlineStr">
        <is>
          <t>:10707-LC:10707-LCV:</t>
        </is>
      </c>
      <c r="G30" s="2" t="inlineStr">
        <is>
          <t>X0</t>
        </is>
      </c>
      <c r="H30" s="2" t="inlineStr">
        <is>
          <t>ImpMatl_SS_AISI-304</t>
        </is>
      </c>
      <c r="I30" s="4" t="inlineStr">
        <is>
          <t>Stainless Steel, AISI-304</t>
        </is>
      </c>
      <c r="J30" s="4" t="inlineStr">
        <is>
          <t>H304</t>
        </is>
      </c>
      <c r="K30" s="4" t="inlineStr">
        <is>
          <t>None</t>
        </is>
      </c>
      <c r="L30" s="4" t="inlineStr">
        <is>
          <t>None</t>
        </is>
      </c>
      <c r="M30" s="4" t="inlineStr">
        <is>
          <t>Coating_Scotchkote134_interior_exterior</t>
        </is>
      </c>
      <c r="N30" s="80" t="inlineStr">
        <is>
          <t>RTF</t>
        </is>
      </c>
      <c r="O30" s="4" t="inlineStr"/>
      <c r="P30" s="4" t="inlineStr">
        <is>
          <t>A102324</t>
        </is>
      </c>
      <c r="Q30" t="inlineStr">
        <is>
          <t>LT250</t>
        </is>
      </c>
      <c r="R30" t="n">
        <v>126</v>
      </c>
      <c r="S30" t="inlineStr"/>
      <c r="T30" t="inlineStr"/>
      <c r="U30" t="inlineStr"/>
      <c r="V30" t="inlineStr"/>
      <c r="W30" t="inlineStr"/>
    </row>
    <row r="31">
      <c r="A31" t="inlineStr"/>
      <c r="B31" t="inlineStr">
        <is>
          <t>N</t>
        </is>
      </c>
      <c r="C31" t="inlineStr">
        <is>
          <t>Price_BOM_L_Imp_1831</t>
        </is>
      </c>
      <c r="D31" t="n">
        <v>1831</v>
      </c>
      <c r="E31" t="inlineStr"/>
      <c r="F31" t="inlineStr">
        <is>
          <t>:10707-LC:10707-LCV:10707-LF:</t>
        </is>
      </c>
      <c r="G31" s="2" t="inlineStr">
        <is>
          <t>X3</t>
        </is>
      </c>
      <c r="H31" s="2" t="inlineStr">
        <is>
          <t>ImpMatl_SS_AISI-304</t>
        </is>
      </c>
      <c r="I31" s="4" t="inlineStr">
        <is>
          <t>Stainless Steel, AISI-304</t>
        </is>
      </c>
      <c r="J31" s="4" t="inlineStr">
        <is>
          <t>H304</t>
        </is>
      </c>
      <c r="K31" s="4" t="inlineStr">
        <is>
          <t>Stainless Steel, AISI-303</t>
        </is>
      </c>
      <c r="L31" s="4" t="inlineStr">
        <is>
          <t>Stainless Steel, AISI 316</t>
        </is>
      </c>
      <c r="M31" s="4" t="inlineStr">
        <is>
          <t>Coating_Special</t>
        </is>
      </c>
      <c r="N31" s="80" t="inlineStr">
        <is>
          <t>RTF</t>
        </is>
      </c>
      <c r="O31" s="4" t="inlineStr"/>
      <c r="P31" s="4" t="inlineStr">
        <is>
          <t>A101688</t>
        </is>
      </c>
      <c r="Q31" t="inlineStr">
        <is>
          <t>LT250</t>
        </is>
      </c>
      <c r="R31" t="n">
        <v>126</v>
      </c>
      <c r="S31" t="inlineStr"/>
      <c r="T31" t="inlineStr"/>
      <c r="U31" t="inlineStr"/>
      <c r="V31" t="inlineStr"/>
      <c r="W31" t="inlineStr"/>
    </row>
    <row r="32">
      <c r="A32" t="inlineStr"/>
      <c r="B32" t="inlineStr">
        <is>
          <t>N</t>
        </is>
      </c>
      <c r="C32" t="inlineStr">
        <is>
          <t>Price_BOM_L_Imp_11</t>
        </is>
      </c>
      <c r="D32" t="n">
        <v>11</v>
      </c>
      <c r="E32" t="inlineStr"/>
      <c r="F32" t="inlineStr">
        <is>
          <t>:10707-LC:10707-LCV:10707-LF:</t>
        </is>
      </c>
      <c r="G32" s="2" t="inlineStr">
        <is>
          <t>X3</t>
        </is>
      </c>
      <c r="H32" s="2" t="inlineStr">
        <is>
          <t>ImpMatl_SS_AISI-304</t>
        </is>
      </c>
      <c r="I32" s="4" t="inlineStr">
        <is>
          <t>Stainless Steel, AISI-304</t>
        </is>
      </c>
      <c r="J32" s="4" t="inlineStr">
        <is>
          <t>H304</t>
        </is>
      </c>
      <c r="K32" s="4" t="inlineStr">
        <is>
          <t>Stainless Steel, AISI-303</t>
        </is>
      </c>
      <c r="L32" s="4" t="inlineStr">
        <is>
          <t>Stainless Steel, AISI 316</t>
        </is>
      </c>
      <c r="M32" s="4" t="inlineStr">
        <is>
          <t>Coating_Standard</t>
        </is>
      </c>
      <c r="N32" s="80" t="inlineStr">
        <is>
          <t>98876012</t>
        </is>
      </c>
      <c r="O32" s="4" t="inlineStr"/>
      <c r="P32" s="4" t="inlineStr">
        <is>
          <t>A102326</t>
        </is>
      </c>
      <c r="Q32" t="inlineStr">
        <is>
          <t>LT027</t>
        </is>
      </c>
      <c r="R32" t="n">
        <v>0</v>
      </c>
      <c r="S32" t="inlineStr"/>
      <c r="T32" t="inlineStr"/>
      <c r="U32" t="inlineStr"/>
      <c r="V32" t="inlineStr"/>
      <c r="W32" t="inlineStr"/>
    </row>
    <row r="33">
      <c r="A33" t="inlineStr"/>
      <c r="B33" t="inlineStr">
        <is>
          <t>N</t>
        </is>
      </c>
      <c r="C33" t="inlineStr">
        <is>
          <t>Price_BOM_L_Imp_655</t>
        </is>
      </c>
      <c r="D33" t="n">
        <v>655</v>
      </c>
      <c r="E33" t="inlineStr"/>
      <c r="F33" t="inlineStr">
        <is>
          <t>:10707-LC:10707-LCV:10707-LF:</t>
        </is>
      </c>
      <c r="G33" s="2" t="inlineStr">
        <is>
          <t>X3</t>
        </is>
      </c>
      <c r="H33" s="2" t="inlineStr">
        <is>
          <t>ImpMatl_SS_AISI-304</t>
        </is>
      </c>
      <c r="I33" s="4" t="inlineStr">
        <is>
          <t>Stainless Steel, AISI-304</t>
        </is>
      </c>
      <c r="J33" s="4" t="inlineStr">
        <is>
          <t>H304</t>
        </is>
      </c>
      <c r="K33" s="4" t="inlineStr">
        <is>
          <t>Stainless Steel, AISI-303</t>
        </is>
      </c>
      <c r="L33" s="4" t="inlineStr">
        <is>
          <t>Stainless Steel, AISI 316</t>
        </is>
      </c>
      <c r="M33" s="4" t="inlineStr">
        <is>
          <t>Coating_Scotchkote134_interior_exterior_IncludeImpeller</t>
        </is>
      </c>
      <c r="N33" s="80" t="inlineStr">
        <is>
          <t>RTF</t>
        </is>
      </c>
      <c r="O33" s="4" t="inlineStr"/>
      <c r="P33" s="4" t="inlineStr">
        <is>
          <t>A102326</t>
        </is>
      </c>
      <c r="Q33" t="inlineStr">
        <is>
          <t>LT250</t>
        </is>
      </c>
      <c r="R33" t="inlineStr"/>
      <c r="S33" t="inlineStr"/>
      <c r="T33" t="inlineStr"/>
      <c r="U33" t="inlineStr"/>
      <c r="V33" t="inlineStr"/>
      <c r="W33" t="inlineStr"/>
    </row>
    <row r="34">
      <c r="A34" t="inlineStr"/>
      <c r="B34" t="inlineStr">
        <is>
          <t>N</t>
        </is>
      </c>
      <c r="C34" t="inlineStr">
        <is>
          <t>Price_BOM_L_Imp_949</t>
        </is>
      </c>
      <c r="D34" t="n">
        <v>949</v>
      </c>
      <c r="E34" t="inlineStr"/>
      <c r="F34" t="inlineStr">
        <is>
          <t>:10707-LC:10707-LCV:10707-LF:</t>
        </is>
      </c>
      <c r="G34" s="2" t="inlineStr">
        <is>
          <t>X3</t>
        </is>
      </c>
      <c r="H34" s="2" t="inlineStr">
        <is>
          <t>ImpMatl_SS_AISI-304</t>
        </is>
      </c>
      <c r="I34" s="4" t="inlineStr">
        <is>
          <t>Stainless Steel, AISI-304</t>
        </is>
      </c>
      <c r="J34" s="4" t="inlineStr">
        <is>
          <t>H304</t>
        </is>
      </c>
      <c r="K34" s="4" t="inlineStr">
        <is>
          <t>Stainless Steel, AISI-303</t>
        </is>
      </c>
      <c r="L34" s="4" t="inlineStr">
        <is>
          <t>Stainless Steel, AISI 316</t>
        </is>
      </c>
      <c r="M34" s="4" t="inlineStr">
        <is>
          <t>Coating_Scotchkote134_interior_IncludeImpeller</t>
        </is>
      </c>
      <c r="N34" s="80" t="inlineStr">
        <is>
          <t>RTF</t>
        </is>
      </c>
      <c r="O34" s="4" t="inlineStr"/>
      <c r="P34" s="4" t="inlineStr">
        <is>
          <t>A102326</t>
        </is>
      </c>
      <c r="Q34" t="inlineStr">
        <is>
          <t>LT250</t>
        </is>
      </c>
      <c r="R34" t="inlineStr"/>
      <c r="S34" t="inlineStr"/>
      <c r="T34" t="inlineStr"/>
      <c r="U34" t="inlineStr"/>
      <c r="V34" t="inlineStr"/>
      <c r="W34" t="inlineStr"/>
    </row>
    <row r="35">
      <c r="A35" t="inlineStr"/>
      <c r="B35" t="inlineStr">
        <is>
          <t>N</t>
        </is>
      </c>
      <c r="C35" t="inlineStr">
        <is>
          <t>Price_BOM_L_Imp_1243</t>
        </is>
      </c>
      <c r="D35" t="n">
        <v>1243</v>
      </c>
      <c r="E35" t="inlineStr"/>
      <c r="F35" t="inlineStr">
        <is>
          <t>:10707-LC:10707-LCV:10707-LF:</t>
        </is>
      </c>
      <c r="G35" s="2" t="inlineStr">
        <is>
          <t>X3</t>
        </is>
      </c>
      <c r="H35" s="2" t="inlineStr">
        <is>
          <t>ImpMatl_SS_AISI-304</t>
        </is>
      </c>
      <c r="I35" s="4" t="inlineStr">
        <is>
          <t>Stainless Steel, AISI-304</t>
        </is>
      </c>
      <c r="J35" s="4" t="inlineStr">
        <is>
          <t>H304</t>
        </is>
      </c>
      <c r="K35" s="4" t="inlineStr">
        <is>
          <t>Stainless Steel, AISI-303</t>
        </is>
      </c>
      <c r="L35" s="4" t="inlineStr">
        <is>
          <t>Stainless Steel, AISI 316</t>
        </is>
      </c>
      <c r="M35" s="4" t="inlineStr">
        <is>
          <t>Coating_Scotchkote134_interior</t>
        </is>
      </c>
      <c r="N35" s="80" t="inlineStr">
        <is>
          <t>RTF</t>
        </is>
      </c>
      <c r="O35" s="4" t="inlineStr"/>
      <c r="P35" s="4" t="inlineStr">
        <is>
          <t>A102326</t>
        </is>
      </c>
      <c r="Q35" t="inlineStr">
        <is>
          <t>LT250</t>
        </is>
      </c>
      <c r="R35" t="n">
        <v>126</v>
      </c>
      <c r="S35" t="inlineStr"/>
      <c r="T35" t="inlineStr"/>
      <c r="U35" t="inlineStr"/>
      <c r="V35" t="inlineStr"/>
      <c r="W35" t="inlineStr"/>
    </row>
    <row r="36">
      <c r="A36" t="inlineStr"/>
      <c r="B36" t="inlineStr">
        <is>
          <t>N</t>
        </is>
      </c>
      <c r="C36" t="inlineStr">
        <is>
          <t>Price_BOM_L_Imp_1537</t>
        </is>
      </c>
      <c r="D36" t="n">
        <v>1537</v>
      </c>
      <c r="E36" t="inlineStr"/>
      <c r="F36" t="inlineStr">
        <is>
          <t>:10707-LC:10707-LCV:10707-LF:</t>
        </is>
      </c>
      <c r="G36" s="2" t="inlineStr">
        <is>
          <t>X3</t>
        </is>
      </c>
      <c r="H36" s="2" t="inlineStr">
        <is>
          <t>ImpMatl_SS_AISI-304</t>
        </is>
      </c>
      <c r="I36" s="4" t="inlineStr">
        <is>
          <t>Stainless Steel, AISI-304</t>
        </is>
      </c>
      <c r="J36" s="4" t="inlineStr">
        <is>
          <t>H304</t>
        </is>
      </c>
      <c r="K36" s="4" t="inlineStr">
        <is>
          <t>Stainless Steel, AISI-303</t>
        </is>
      </c>
      <c r="L36" s="4" t="inlineStr">
        <is>
          <t>Stainless Steel, AISI 316</t>
        </is>
      </c>
      <c r="M36" s="4" t="inlineStr">
        <is>
          <t>Coating_Scotchkote134_interior_exterior</t>
        </is>
      </c>
      <c r="N36" s="80" t="inlineStr">
        <is>
          <t>RTF</t>
        </is>
      </c>
      <c r="O36" s="4" t="inlineStr"/>
      <c r="P36" s="4" t="inlineStr">
        <is>
          <t>A102326</t>
        </is>
      </c>
      <c r="Q36" t="inlineStr">
        <is>
          <t>LT250</t>
        </is>
      </c>
      <c r="R36" t="n">
        <v>126</v>
      </c>
      <c r="S36" t="inlineStr"/>
      <c r="T36" t="inlineStr"/>
      <c r="U36" t="inlineStr"/>
      <c r="V36" t="inlineStr"/>
      <c r="W36" t="inlineStr"/>
    </row>
    <row r="37">
      <c r="A37" t="inlineStr"/>
      <c r="B37" t="inlineStr">
        <is>
          <t>N</t>
        </is>
      </c>
      <c r="C37" t="inlineStr">
        <is>
          <t>Price_BOM_L_Imp_1832</t>
        </is>
      </c>
      <c r="D37" t="n">
        <v>1832</v>
      </c>
      <c r="E37" t="inlineStr"/>
      <c r="F37" t="inlineStr">
        <is>
          <t>:12501-LC:12501-LCV:</t>
        </is>
      </c>
      <c r="G37" s="2" t="inlineStr">
        <is>
          <t>X0</t>
        </is>
      </c>
      <c r="H37" s="2" t="inlineStr">
        <is>
          <t>ImpMatl_SS_AISI-304</t>
        </is>
      </c>
      <c r="I37" s="4" t="inlineStr">
        <is>
          <t>Stainless Steel, AISI-304</t>
        </is>
      </c>
      <c r="J37" s="4" t="inlineStr">
        <is>
          <t>H304</t>
        </is>
      </c>
      <c r="K37" s="4" t="inlineStr">
        <is>
          <t>None</t>
        </is>
      </c>
      <c r="L37" s="4" t="inlineStr">
        <is>
          <t>None</t>
        </is>
      </c>
      <c r="M37" s="4" t="inlineStr">
        <is>
          <t>Coating_Special</t>
        </is>
      </c>
      <c r="N37" s="80" t="inlineStr">
        <is>
          <t>RTF</t>
        </is>
      </c>
      <c r="O37" s="4" t="inlineStr"/>
      <c r="P37" s="4" t="inlineStr">
        <is>
          <t>A101695</t>
        </is>
      </c>
      <c r="Q37" t="inlineStr">
        <is>
          <t>LT250</t>
        </is>
      </c>
      <c r="R37" t="n">
        <v>126</v>
      </c>
      <c r="S37" t="inlineStr"/>
      <c r="T37" t="inlineStr"/>
      <c r="U37" t="inlineStr"/>
      <c r="V37" t="inlineStr"/>
      <c r="W37" t="inlineStr"/>
    </row>
    <row r="38">
      <c r="A38" t="inlineStr"/>
      <c r="B38" t="inlineStr">
        <is>
          <t>N</t>
        </is>
      </c>
      <c r="C38" t="inlineStr">
        <is>
          <t>Price_BOM_L_Imp_422</t>
        </is>
      </c>
      <c r="D38" t="n">
        <v>422</v>
      </c>
      <c r="E38" t="inlineStr"/>
      <c r="F38" t="inlineStr">
        <is>
          <t>:12501-LC:12501-LCV:</t>
        </is>
      </c>
      <c r="G38" s="2" t="inlineStr">
        <is>
          <t>X0</t>
        </is>
      </c>
      <c r="H38" s="2" t="inlineStr">
        <is>
          <t>ImpMatl_NiAl-Bronze_ASTM-B148_C95400</t>
        </is>
      </c>
      <c r="I38" s="4" t="inlineStr">
        <is>
          <t>Nickel Aluminum Bronze ASTM B148 UNS C95400</t>
        </is>
      </c>
      <c r="J38" s="4" t="inlineStr">
        <is>
          <t>B22</t>
        </is>
      </c>
      <c r="K38" s="4" t="inlineStr">
        <is>
          <t>None</t>
        </is>
      </c>
      <c r="L38" s="4" t="inlineStr">
        <is>
          <t>None</t>
        </is>
      </c>
      <c r="M38" s="4" t="inlineStr">
        <is>
          <t>Coating_Standard</t>
        </is>
      </c>
      <c r="N38" s="80" t="inlineStr">
        <is>
          <t>96831864</t>
        </is>
      </c>
      <c r="O38" s="4" t="inlineStr"/>
      <c r="P38" s="4" t="inlineStr">
        <is>
          <t>A102212</t>
        </is>
      </c>
      <c r="Q38" t="inlineStr">
        <is>
          <t>LT043</t>
        </is>
      </c>
      <c r="R38" t="inlineStr"/>
      <c r="S38" t="inlineStr"/>
      <c r="T38" t="inlineStr"/>
      <c r="U38" t="inlineStr"/>
      <c r="V38" t="inlineStr"/>
      <c r="W38" t="inlineStr"/>
    </row>
    <row r="39">
      <c r="A39" t="inlineStr"/>
      <c r="B39" t="inlineStr">
        <is>
          <t>N</t>
        </is>
      </c>
      <c r="C39" t="inlineStr">
        <is>
          <t>Price_BOM_L_Imp_546</t>
        </is>
      </c>
      <c r="D39" t="n">
        <v>546</v>
      </c>
      <c r="E39" t="inlineStr"/>
      <c r="F39" t="inlineStr">
        <is>
          <t>:12501-LC:12501-LCV:</t>
        </is>
      </c>
      <c r="G39" s="2" t="inlineStr">
        <is>
          <t>X0</t>
        </is>
      </c>
      <c r="H39" s="2" t="inlineStr">
        <is>
          <t>ImpMatl_NiAl-Bronze_ASTM-B148_C95400</t>
        </is>
      </c>
      <c r="I39" s="4" t="inlineStr">
        <is>
          <t>Nickel Aluminum Bronze ASTM B148 UNS C95400</t>
        </is>
      </c>
      <c r="J39" s="4" t="inlineStr">
        <is>
          <t>B22</t>
        </is>
      </c>
      <c r="K39" s="4" t="inlineStr">
        <is>
          <t>None</t>
        </is>
      </c>
      <c r="L39" s="4" t="inlineStr">
        <is>
          <t>None</t>
        </is>
      </c>
      <c r="M39" s="4" t="inlineStr">
        <is>
          <t>Coating_Scotchkote134_interior_exterior_IncludeImpeller</t>
        </is>
      </c>
      <c r="N39" s="80" t="inlineStr">
        <is>
          <t>RTF</t>
        </is>
      </c>
      <c r="O39" s="4" t="inlineStr"/>
      <c r="P39" s="4" t="inlineStr">
        <is>
          <t>A102212</t>
        </is>
      </c>
      <c r="Q39" t="inlineStr">
        <is>
          <t>LT250</t>
        </is>
      </c>
      <c r="R39" t="inlineStr"/>
      <c r="S39" t="inlineStr"/>
      <c r="T39" t="inlineStr"/>
      <c r="U39" t="inlineStr"/>
      <c r="V39" t="inlineStr"/>
      <c r="W39" t="inlineStr"/>
    </row>
    <row r="40">
      <c r="A40" t="inlineStr"/>
      <c r="B40" t="inlineStr">
        <is>
          <t>N</t>
        </is>
      </c>
      <c r="C40" t="inlineStr">
        <is>
          <t>Price_BOM_L_Imp_840</t>
        </is>
      </c>
      <c r="D40" t="n">
        <v>840</v>
      </c>
      <c r="E40" t="inlineStr"/>
      <c r="F40" t="inlineStr">
        <is>
          <t>:12501-LC:12501-LCV:</t>
        </is>
      </c>
      <c r="G40" s="2" t="inlineStr">
        <is>
          <t>X0</t>
        </is>
      </c>
      <c r="H40" s="2" t="inlineStr">
        <is>
          <t>ImpMatl_NiAl-Bronze_ASTM-B148_C95400</t>
        </is>
      </c>
      <c r="I40" s="4" t="inlineStr">
        <is>
          <t>Nickel Aluminum Bronze ASTM B148 UNS C95400</t>
        </is>
      </c>
      <c r="J40" s="4" t="inlineStr">
        <is>
          <t>B22</t>
        </is>
      </c>
      <c r="K40" s="4" t="inlineStr">
        <is>
          <t>None</t>
        </is>
      </c>
      <c r="L40" s="4" t="inlineStr">
        <is>
          <t>None</t>
        </is>
      </c>
      <c r="M40" s="4" t="inlineStr">
        <is>
          <t>Coating_Scotchkote134_interior_IncludeImpeller</t>
        </is>
      </c>
      <c r="N40" s="80" t="inlineStr">
        <is>
          <t>RTF</t>
        </is>
      </c>
      <c r="O40" s="4" t="inlineStr"/>
      <c r="P40" s="4" t="inlineStr">
        <is>
          <t>A102212</t>
        </is>
      </c>
      <c r="Q40" t="inlineStr">
        <is>
          <t>LT250</t>
        </is>
      </c>
      <c r="R40" t="inlineStr"/>
      <c r="S40" t="inlineStr"/>
      <c r="T40" t="inlineStr"/>
      <c r="U40" t="inlineStr"/>
      <c r="V40" t="inlineStr"/>
      <c r="W40" t="inlineStr"/>
    </row>
    <row r="41">
      <c r="A41" t="inlineStr"/>
      <c r="B41" t="inlineStr">
        <is>
          <t>N</t>
        </is>
      </c>
      <c r="C41" t="inlineStr">
        <is>
          <t>Price_BOM_L_Imp_1134</t>
        </is>
      </c>
      <c r="D41" t="n">
        <v>1134</v>
      </c>
      <c r="E41" t="inlineStr"/>
      <c r="F41" t="inlineStr">
        <is>
          <t>:12501-LC:12501-LCV:</t>
        </is>
      </c>
      <c r="G41" s="2" t="inlineStr">
        <is>
          <t>X0</t>
        </is>
      </c>
      <c r="H41" s="2" t="inlineStr">
        <is>
          <t>ImpMatl_NiAl-Bronze_ASTM-B148_C95400</t>
        </is>
      </c>
      <c r="I41" s="4" t="inlineStr">
        <is>
          <t>Nickel Aluminum Bronze ASTM B148 UNS C95400</t>
        </is>
      </c>
      <c r="J41" s="4" t="inlineStr">
        <is>
          <t>B22</t>
        </is>
      </c>
      <c r="K41" s="4" t="inlineStr">
        <is>
          <t>None</t>
        </is>
      </c>
      <c r="L41" s="4" t="inlineStr">
        <is>
          <t>None</t>
        </is>
      </c>
      <c r="M41" s="4" t="inlineStr">
        <is>
          <t>Coating_Scotchkote134_interior</t>
        </is>
      </c>
      <c r="N41" s="80" t="inlineStr">
        <is>
          <t>RTF</t>
        </is>
      </c>
      <c r="O41" s="4" t="inlineStr"/>
      <c r="P41" s="4" t="inlineStr">
        <is>
          <t>A102212</t>
        </is>
      </c>
      <c r="Q41" t="inlineStr">
        <is>
          <t>LT250</t>
        </is>
      </c>
      <c r="R41" t="inlineStr"/>
      <c r="S41" t="inlineStr"/>
      <c r="T41" t="inlineStr"/>
      <c r="U41" t="inlineStr"/>
      <c r="V41" t="inlineStr"/>
      <c r="W41" t="inlineStr"/>
    </row>
    <row r="42">
      <c r="A42" t="inlineStr"/>
      <c r="B42" t="inlineStr">
        <is>
          <t>N</t>
        </is>
      </c>
      <c r="C42" t="inlineStr">
        <is>
          <t>Price_BOM_L_Imp_1428</t>
        </is>
      </c>
      <c r="D42" t="n">
        <v>1428</v>
      </c>
      <c r="E42" t="inlineStr"/>
      <c r="F42" t="inlineStr">
        <is>
          <t>:12501-LC:12501-LCV:</t>
        </is>
      </c>
      <c r="G42" s="2" t="inlineStr">
        <is>
          <t>X0</t>
        </is>
      </c>
      <c r="H42" s="2" t="inlineStr">
        <is>
          <t>ImpMatl_NiAl-Bronze_ASTM-B148_C95400</t>
        </is>
      </c>
      <c r="I42" s="4" t="inlineStr">
        <is>
          <t>Nickel Aluminum Bronze ASTM B148 UNS C95400</t>
        </is>
      </c>
      <c r="J42" s="4" t="inlineStr">
        <is>
          <t>B22</t>
        </is>
      </c>
      <c r="K42" s="4" t="inlineStr">
        <is>
          <t>None</t>
        </is>
      </c>
      <c r="L42" s="4" t="inlineStr">
        <is>
          <t>None</t>
        </is>
      </c>
      <c r="M42" s="4" t="inlineStr">
        <is>
          <t>Coating_Scotchkote134_interior_exterior</t>
        </is>
      </c>
      <c r="N42" s="80" t="inlineStr">
        <is>
          <t>RTF</t>
        </is>
      </c>
      <c r="O42" s="4" t="inlineStr"/>
      <c r="P42" s="4" t="inlineStr">
        <is>
          <t>A102212</t>
        </is>
      </c>
      <c r="Q42" t="inlineStr">
        <is>
          <t>LT250</t>
        </is>
      </c>
      <c r="R42" t="inlineStr"/>
      <c r="S42" t="inlineStr"/>
      <c r="T42" t="inlineStr"/>
      <c r="U42" t="inlineStr"/>
      <c r="V42" t="inlineStr"/>
      <c r="W42" t="inlineStr"/>
    </row>
    <row r="43">
      <c r="A43" t="inlineStr"/>
      <c r="B43" t="inlineStr">
        <is>
          <t>N</t>
        </is>
      </c>
      <c r="C43" t="inlineStr">
        <is>
          <t>Price_BOM_L_Imp_1722</t>
        </is>
      </c>
      <c r="D43" t="n">
        <v>1722</v>
      </c>
      <c r="E43" t="inlineStr"/>
      <c r="F43" t="inlineStr">
        <is>
          <t>:12501-LC:12501-LCV:</t>
        </is>
      </c>
      <c r="G43" s="2" t="inlineStr">
        <is>
          <t>X0</t>
        </is>
      </c>
      <c r="H43" s="2" t="inlineStr">
        <is>
          <t>ImpMatl_NiAl-Bronze_ASTM-B148_C95400</t>
        </is>
      </c>
      <c r="I43" s="4" t="inlineStr">
        <is>
          <t>Nickel Aluminum Bronze ASTM B148 UNS C95400</t>
        </is>
      </c>
      <c r="J43" s="4" t="inlineStr">
        <is>
          <t>B22</t>
        </is>
      </c>
      <c r="K43" s="4" t="inlineStr">
        <is>
          <t>None</t>
        </is>
      </c>
      <c r="L43" s="4" t="inlineStr">
        <is>
          <t>None</t>
        </is>
      </c>
      <c r="M43" s="4" t="inlineStr">
        <is>
          <t>Coating_Special</t>
        </is>
      </c>
      <c r="N43" s="80" t="inlineStr">
        <is>
          <t>RTF</t>
        </is>
      </c>
      <c r="O43" s="4" t="inlineStr"/>
      <c r="P43" s="4" t="inlineStr">
        <is>
          <t>A102212</t>
        </is>
      </c>
      <c r="Q43" t="inlineStr">
        <is>
          <t>LT250</t>
        </is>
      </c>
      <c r="R43" t="inlineStr"/>
      <c r="S43" t="inlineStr"/>
      <c r="T43" t="inlineStr"/>
      <c r="U43" t="inlineStr"/>
      <c r="V43" t="inlineStr"/>
      <c r="W43" t="inlineStr"/>
    </row>
    <row r="44">
      <c r="A44" t="inlineStr"/>
      <c r="B44" t="inlineStr">
        <is>
          <t>N</t>
        </is>
      </c>
      <c r="C44" t="inlineStr">
        <is>
          <t>Price_BOM_L_Imp_18</t>
        </is>
      </c>
      <c r="D44" t="n">
        <v>18</v>
      </c>
      <c r="E44" t="inlineStr"/>
      <c r="F44" t="inlineStr">
        <is>
          <t>:12501-LC:12501-LCV:</t>
        </is>
      </c>
      <c r="G44" s="2" t="inlineStr">
        <is>
          <t>X0</t>
        </is>
      </c>
      <c r="H44" s="2" t="inlineStr">
        <is>
          <t>ImpMatl_SS_AISI-304</t>
        </is>
      </c>
      <c r="I44" s="4" t="inlineStr">
        <is>
          <t>Stainless Steel, AISI-304</t>
        </is>
      </c>
      <c r="J44" s="4" t="inlineStr">
        <is>
          <t>H304</t>
        </is>
      </c>
      <c r="K44" s="4" t="inlineStr">
        <is>
          <t>None</t>
        </is>
      </c>
      <c r="L44" s="4" t="inlineStr">
        <is>
          <t>None</t>
        </is>
      </c>
      <c r="M44" s="4" t="inlineStr">
        <is>
          <t>Coating_Standard</t>
        </is>
      </c>
      <c r="N44" s="80" t="inlineStr">
        <is>
          <t>RTF</t>
        </is>
      </c>
      <c r="O44" s="4" t="inlineStr"/>
      <c r="P44" s="4" t="inlineStr">
        <is>
          <t>A102328</t>
        </is>
      </c>
      <c r="Q44" t="inlineStr">
        <is>
          <t>LT027</t>
        </is>
      </c>
      <c r="R44" t="n">
        <v>0</v>
      </c>
      <c r="S44" t="inlineStr"/>
      <c r="T44" t="inlineStr"/>
      <c r="U44" t="inlineStr"/>
      <c r="V44" t="inlineStr"/>
      <c r="W44" t="inlineStr"/>
    </row>
    <row r="45">
      <c r="A45" t="inlineStr"/>
      <c r="B45" t="inlineStr">
        <is>
          <t>N</t>
        </is>
      </c>
      <c r="C45" t="inlineStr">
        <is>
          <t>Price_BOM_L_Imp_656</t>
        </is>
      </c>
      <c r="D45" t="n">
        <v>656</v>
      </c>
      <c r="E45" t="inlineStr"/>
      <c r="F45" t="inlineStr">
        <is>
          <t>:12501-LC:12501-LCV:</t>
        </is>
      </c>
      <c r="G45" s="2" t="inlineStr">
        <is>
          <t>X0</t>
        </is>
      </c>
      <c r="H45" s="2" t="inlineStr">
        <is>
          <t>ImpMatl_SS_AISI-304</t>
        </is>
      </c>
      <c r="I45" s="4" t="inlineStr">
        <is>
          <t>Stainless Steel, AISI-304</t>
        </is>
      </c>
      <c r="J45" s="4" t="inlineStr">
        <is>
          <t>H304</t>
        </is>
      </c>
      <c r="K45" s="4" t="inlineStr">
        <is>
          <t>None</t>
        </is>
      </c>
      <c r="L45" s="4" t="inlineStr">
        <is>
          <t>None</t>
        </is>
      </c>
      <c r="M45" s="4" t="inlineStr">
        <is>
          <t>Coating_Scotchkote134_interior_exterior_IncludeImpeller</t>
        </is>
      </c>
      <c r="N45" s="80" t="inlineStr">
        <is>
          <t>RTF</t>
        </is>
      </c>
      <c r="O45" s="4" t="inlineStr"/>
      <c r="P45" s="4" t="inlineStr">
        <is>
          <t>A102328</t>
        </is>
      </c>
      <c r="Q45" t="inlineStr">
        <is>
          <t>LT250</t>
        </is>
      </c>
      <c r="R45" t="inlineStr"/>
      <c r="S45" t="inlineStr"/>
      <c r="T45" t="inlineStr"/>
      <c r="U45" t="inlineStr"/>
      <c r="V45" t="inlineStr"/>
      <c r="W45" t="inlineStr"/>
    </row>
    <row r="46">
      <c r="A46" t="inlineStr"/>
      <c r="B46" t="inlineStr">
        <is>
          <t>N</t>
        </is>
      </c>
      <c r="C46" t="inlineStr">
        <is>
          <t>Price_BOM_L_Imp_950</t>
        </is>
      </c>
      <c r="D46" t="n">
        <v>950</v>
      </c>
      <c r="E46" t="inlineStr"/>
      <c r="F46" t="inlineStr">
        <is>
          <t>:12501-LC:12501-LCV:</t>
        </is>
      </c>
      <c r="G46" s="2" t="inlineStr">
        <is>
          <t>X0</t>
        </is>
      </c>
      <c r="H46" s="2" t="inlineStr">
        <is>
          <t>ImpMatl_SS_AISI-304</t>
        </is>
      </c>
      <c r="I46" s="4" t="inlineStr">
        <is>
          <t>Stainless Steel, AISI-304</t>
        </is>
      </c>
      <c r="J46" s="4" t="inlineStr">
        <is>
          <t>H304</t>
        </is>
      </c>
      <c r="K46" s="4" t="inlineStr">
        <is>
          <t>None</t>
        </is>
      </c>
      <c r="L46" s="4" t="inlineStr">
        <is>
          <t>None</t>
        </is>
      </c>
      <c r="M46" s="4" t="inlineStr">
        <is>
          <t>Coating_Scotchkote134_interior_IncludeImpeller</t>
        </is>
      </c>
      <c r="N46" s="80" t="inlineStr">
        <is>
          <t>RTF</t>
        </is>
      </c>
      <c r="O46" s="4" t="inlineStr"/>
      <c r="P46" s="4" t="inlineStr">
        <is>
          <t>A102328</t>
        </is>
      </c>
      <c r="Q46" t="inlineStr">
        <is>
          <t>LT250</t>
        </is>
      </c>
      <c r="R46" t="inlineStr"/>
      <c r="S46" t="inlineStr"/>
      <c r="T46" t="inlineStr"/>
      <c r="U46" t="inlineStr"/>
      <c r="V46" t="inlineStr"/>
      <c r="W46" t="inlineStr"/>
    </row>
    <row r="47">
      <c r="A47" t="inlineStr"/>
      <c r="B47" t="inlineStr">
        <is>
          <t>N</t>
        </is>
      </c>
      <c r="C47" t="inlineStr">
        <is>
          <t>Price_BOM_L_Imp_1244</t>
        </is>
      </c>
      <c r="D47" t="n">
        <v>1244</v>
      </c>
      <c r="E47" t="inlineStr"/>
      <c r="F47" t="inlineStr">
        <is>
          <t>:12501-LC:12501-LCV:</t>
        </is>
      </c>
      <c r="G47" s="2" t="inlineStr">
        <is>
          <t>X0</t>
        </is>
      </c>
      <c r="H47" s="2" t="inlineStr">
        <is>
          <t>ImpMatl_SS_AISI-304</t>
        </is>
      </c>
      <c r="I47" s="4" t="inlineStr">
        <is>
          <t>Stainless Steel, AISI-304</t>
        </is>
      </c>
      <c r="J47" s="4" t="inlineStr">
        <is>
          <t>H304</t>
        </is>
      </c>
      <c r="K47" s="4" t="inlineStr">
        <is>
          <t>None</t>
        </is>
      </c>
      <c r="L47" s="4" t="inlineStr">
        <is>
          <t>None</t>
        </is>
      </c>
      <c r="M47" s="4" t="inlineStr">
        <is>
          <t>Coating_Scotchkote134_interior</t>
        </is>
      </c>
      <c r="N47" s="80" t="inlineStr">
        <is>
          <t>RTF</t>
        </is>
      </c>
      <c r="O47" s="4" t="inlineStr"/>
      <c r="P47" s="4" t="inlineStr">
        <is>
          <t>A102328</t>
        </is>
      </c>
      <c r="Q47" t="inlineStr">
        <is>
          <t>LT250</t>
        </is>
      </c>
      <c r="R47" t="n">
        <v>126</v>
      </c>
      <c r="S47" t="inlineStr"/>
      <c r="T47" t="inlineStr"/>
      <c r="U47" t="inlineStr"/>
      <c r="V47" t="inlineStr"/>
      <c r="W47" t="inlineStr"/>
    </row>
    <row r="48">
      <c r="A48" t="inlineStr"/>
      <c r="B48" t="inlineStr">
        <is>
          <t>N</t>
        </is>
      </c>
      <c r="C48" t="inlineStr">
        <is>
          <t>Price_BOM_L_Imp_1538</t>
        </is>
      </c>
      <c r="D48" t="n">
        <v>1538</v>
      </c>
      <c r="E48" t="inlineStr"/>
      <c r="F48" t="inlineStr">
        <is>
          <t>:12501-LC:12501-LCV:</t>
        </is>
      </c>
      <c r="G48" s="2" t="inlineStr">
        <is>
          <t>X0</t>
        </is>
      </c>
      <c r="H48" s="2" t="inlineStr">
        <is>
          <t>ImpMatl_SS_AISI-304</t>
        </is>
      </c>
      <c r="I48" s="4" t="inlineStr">
        <is>
          <t>Stainless Steel, AISI-304</t>
        </is>
      </c>
      <c r="J48" s="4" t="inlineStr">
        <is>
          <t>H304</t>
        </is>
      </c>
      <c r="K48" s="4" t="inlineStr">
        <is>
          <t>None</t>
        </is>
      </c>
      <c r="L48" s="4" t="inlineStr">
        <is>
          <t>None</t>
        </is>
      </c>
      <c r="M48" s="4" t="inlineStr">
        <is>
          <t>Coating_Scotchkote134_interior_exterior</t>
        </is>
      </c>
      <c r="N48" s="80" t="inlineStr">
        <is>
          <t>RTF</t>
        </is>
      </c>
      <c r="O48" s="4" t="inlineStr"/>
      <c r="P48" s="4" t="inlineStr">
        <is>
          <t>A102328</t>
        </is>
      </c>
      <c r="Q48" t="inlineStr">
        <is>
          <t>LT250</t>
        </is>
      </c>
      <c r="R48" t="n">
        <v>126</v>
      </c>
      <c r="S48" t="inlineStr"/>
      <c r="T48" t="inlineStr"/>
      <c r="U48" t="inlineStr"/>
      <c r="V48" t="inlineStr"/>
      <c r="W48" t="inlineStr"/>
    </row>
    <row r="49">
      <c r="A49" t="inlineStr"/>
      <c r="B49" t="inlineStr">
        <is>
          <t>N</t>
        </is>
      </c>
      <c r="C49" t="inlineStr">
        <is>
          <t>Price_BOM_L_Imp_1833</t>
        </is>
      </c>
      <c r="D49" t="n">
        <v>1833</v>
      </c>
      <c r="E49" t="inlineStr"/>
      <c r="F49" t="inlineStr">
        <is>
          <t>:12507-LC:12507-LCV:</t>
        </is>
      </c>
      <c r="G49" s="2" t="inlineStr">
        <is>
          <t>X0</t>
        </is>
      </c>
      <c r="H49" s="2" t="inlineStr">
        <is>
          <t>ImpMatl_SS_AISI-304</t>
        </is>
      </c>
      <c r="I49" s="4" t="inlineStr">
        <is>
          <t>Stainless Steel, AISI-304</t>
        </is>
      </c>
      <c r="J49" s="4" t="inlineStr">
        <is>
          <t>H304</t>
        </is>
      </c>
      <c r="K49" s="4" t="inlineStr">
        <is>
          <t>None</t>
        </is>
      </c>
      <c r="L49" s="4" t="inlineStr">
        <is>
          <t>None</t>
        </is>
      </c>
      <c r="M49" s="4" t="inlineStr">
        <is>
          <t>Coating_Special</t>
        </is>
      </c>
      <c r="N49" s="80" t="inlineStr">
        <is>
          <t>RTF</t>
        </is>
      </c>
      <c r="O49" s="4" t="inlineStr"/>
      <c r="P49" s="4" t="inlineStr">
        <is>
          <t>A101702</t>
        </is>
      </c>
      <c r="Q49" t="inlineStr">
        <is>
          <t>LT250</t>
        </is>
      </c>
      <c r="R49" t="n">
        <v>126</v>
      </c>
      <c r="S49" t="inlineStr"/>
      <c r="T49" t="inlineStr"/>
      <c r="U49" t="inlineStr"/>
      <c r="V49" t="inlineStr"/>
      <c r="W49" t="inlineStr"/>
    </row>
    <row r="50">
      <c r="A50" t="inlineStr"/>
      <c r="B50" t="inlineStr">
        <is>
          <t>N</t>
        </is>
      </c>
      <c r="C50" t="inlineStr">
        <is>
          <t>Price_BOM_L_Imp_423</t>
        </is>
      </c>
      <c r="D50" t="n">
        <v>423</v>
      </c>
      <c r="E50" t="inlineStr"/>
      <c r="F50" t="inlineStr">
        <is>
          <t>:12507-LC:12507-LCV:</t>
        </is>
      </c>
      <c r="G50" s="2" t="inlineStr">
        <is>
          <t>X0</t>
        </is>
      </c>
      <c r="H50" s="2" t="inlineStr">
        <is>
          <t>ImpMatl_NiAl-Bronze_ASTM-B148_C95400</t>
        </is>
      </c>
      <c r="I50" s="4" t="inlineStr">
        <is>
          <t>Nickel Aluminum Bronze ASTM B148 UNS C95400</t>
        </is>
      </c>
      <c r="J50" s="4" t="inlineStr">
        <is>
          <t>B22</t>
        </is>
      </c>
      <c r="K50" s="4" t="inlineStr">
        <is>
          <t>None</t>
        </is>
      </c>
      <c r="L50" s="4" t="inlineStr">
        <is>
          <t>None</t>
        </is>
      </c>
      <c r="M50" s="4" t="inlineStr">
        <is>
          <t>Coating_Standard</t>
        </is>
      </c>
      <c r="N50" s="80" t="inlineStr">
        <is>
          <t>96866178</t>
        </is>
      </c>
      <c r="O50" s="4" t="inlineStr"/>
      <c r="P50" s="4" t="inlineStr">
        <is>
          <t>A102213</t>
        </is>
      </c>
      <c r="Q50" t="inlineStr">
        <is>
          <t>LT027</t>
        </is>
      </c>
      <c r="R50" t="inlineStr"/>
      <c r="S50" t="inlineStr"/>
      <c r="T50" t="inlineStr"/>
      <c r="U50" t="inlineStr"/>
      <c r="V50" t="inlineStr"/>
      <c r="W50" t="inlineStr"/>
    </row>
    <row r="51">
      <c r="A51" t="inlineStr"/>
      <c r="B51" t="inlineStr">
        <is>
          <t>N</t>
        </is>
      </c>
      <c r="C51" t="inlineStr">
        <is>
          <t>Price_BOM_L_Imp_547</t>
        </is>
      </c>
      <c r="D51" t="n">
        <v>547</v>
      </c>
      <c r="E51" t="inlineStr"/>
      <c r="F51" t="inlineStr">
        <is>
          <t>:12507-LC:12507-LCV:</t>
        </is>
      </c>
      <c r="G51" s="2" t="inlineStr">
        <is>
          <t>X0</t>
        </is>
      </c>
      <c r="H51" s="2" t="inlineStr">
        <is>
          <t>ImpMatl_NiAl-Bronze_ASTM-B148_C95400</t>
        </is>
      </c>
      <c r="I51" s="4" t="inlineStr">
        <is>
          <t>Nickel Aluminum Bronze ASTM B148 UNS C95400</t>
        </is>
      </c>
      <c r="J51" s="4" t="inlineStr">
        <is>
          <t>B22</t>
        </is>
      </c>
      <c r="K51" s="4" t="inlineStr">
        <is>
          <t>None</t>
        </is>
      </c>
      <c r="L51" s="4" t="inlineStr">
        <is>
          <t>None</t>
        </is>
      </c>
      <c r="M51" s="4" t="inlineStr">
        <is>
          <t>Coating_Scotchkote134_interior_exterior_IncludeImpeller</t>
        </is>
      </c>
      <c r="N51" s="80" t="inlineStr">
        <is>
          <t>RTF</t>
        </is>
      </c>
      <c r="O51" s="4" t="inlineStr"/>
      <c r="P51" s="4" t="inlineStr">
        <is>
          <t>A102213</t>
        </is>
      </c>
      <c r="Q51" t="inlineStr">
        <is>
          <t>LT250</t>
        </is>
      </c>
      <c r="R51" t="inlineStr"/>
      <c r="S51" t="inlineStr"/>
      <c r="T51" t="inlineStr"/>
      <c r="U51" t="inlineStr"/>
      <c r="V51" t="inlineStr"/>
      <c r="W51" t="inlineStr"/>
    </row>
    <row r="52">
      <c r="A52" t="inlineStr"/>
      <c r="B52" t="inlineStr">
        <is>
          <t>N</t>
        </is>
      </c>
      <c r="C52" t="inlineStr">
        <is>
          <t>Price_BOM_L_Imp_841</t>
        </is>
      </c>
      <c r="D52" t="n">
        <v>841</v>
      </c>
      <c r="E52" t="inlineStr"/>
      <c r="F52" t="inlineStr">
        <is>
          <t>:12507-LC:12507-LCV:</t>
        </is>
      </c>
      <c r="G52" s="2" t="inlineStr">
        <is>
          <t>X0</t>
        </is>
      </c>
      <c r="H52" s="2" t="inlineStr">
        <is>
          <t>ImpMatl_NiAl-Bronze_ASTM-B148_C95400</t>
        </is>
      </c>
      <c r="I52" s="4" t="inlineStr">
        <is>
          <t>Nickel Aluminum Bronze ASTM B148 UNS C95400</t>
        </is>
      </c>
      <c r="J52" s="4" t="inlineStr">
        <is>
          <t>B22</t>
        </is>
      </c>
      <c r="K52" s="4" t="inlineStr">
        <is>
          <t>None</t>
        </is>
      </c>
      <c r="L52" s="4" t="inlineStr">
        <is>
          <t>None</t>
        </is>
      </c>
      <c r="M52" s="4" t="inlineStr">
        <is>
          <t>Coating_Scotchkote134_interior_IncludeImpeller</t>
        </is>
      </c>
      <c r="N52" s="80" t="inlineStr">
        <is>
          <t>RTF</t>
        </is>
      </c>
      <c r="O52" s="4" t="inlineStr"/>
      <c r="P52" s="4" t="inlineStr">
        <is>
          <t>A102213</t>
        </is>
      </c>
      <c r="Q52" t="inlineStr">
        <is>
          <t>LT250</t>
        </is>
      </c>
      <c r="R52" t="inlineStr"/>
      <c r="S52" t="inlineStr"/>
      <c r="T52" t="inlineStr"/>
      <c r="U52" t="inlineStr"/>
      <c r="V52" t="inlineStr"/>
      <c r="W52" t="inlineStr"/>
    </row>
    <row r="53">
      <c r="A53" t="inlineStr"/>
      <c r="B53" t="inlineStr">
        <is>
          <t>N</t>
        </is>
      </c>
      <c r="C53" t="inlineStr">
        <is>
          <t>Price_BOM_L_Imp_1135</t>
        </is>
      </c>
      <c r="D53" t="n">
        <v>1135</v>
      </c>
      <c r="E53" t="inlineStr"/>
      <c r="F53" t="inlineStr">
        <is>
          <t>:12507-LC:12507-LCV:</t>
        </is>
      </c>
      <c r="G53" s="2" t="inlineStr">
        <is>
          <t>X0</t>
        </is>
      </c>
      <c r="H53" s="2" t="inlineStr">
        <is>
          <t>ImpMatl_NiAl-Bronze_ASTM-B148_C95400</t>
        </is>
      </c>
      <c r="I53" s="4" t="inlineStr">
        <is>
          <t>Nickel Aluminum Bronze ASTM B148 UNS C95400</t>
        </is>
      </c>
      <c r="J53" s="4" t="inlineStr">
        <is>
          <t>B22</t>
        </is>
      </c>
      <c r="K53" s="4" t="inlineStr">
        <is>
          <t>None</t>
        </is>
      </c>
      <c r="L53" s="4" t="inlineStr">
        <is>
          <t>None</t>
        </is>
      </c>
      <c r="M53" s="4" t="inlineStr">
        <is>
          <t>Coating_Scotchkote134_interior</t>
        </is>
      </c>
      <c r="N53" s="80" t="inlineStr">
        <is>
          <t>RTF</t>
        </is>
      </c>
      <c r="O53" s="4" t="inlineStr"/>
      <c r="P53" s="4" t="inlineStr">
        <is>
          <t>A102213</t>
        </is>
      </c>
      <c r="Q53" t="inlineStr">
        <is>
          <t>LT250</t>
        </is>
      </c>
      <c r="R53" t="inlineStr"/>
      <c r="S53" t="inlineStr"/>
      <c r="T53" t="inlineStr"/>
      <c r="U53" t="inlineStr"/>
      <c r="V53" t="inlineStr"/>
      <c r="W53" t="inlineStr"/>
    </row>
    <row r="54">
      <c r="A54" t="inlineStr"/>
      <c r="B54" t="inlineStr">
        <is>
          <t>N</t>
        </is>
      </c>
      <c r="C54" t="inlineStr">
        <is>
          <t>Price_BOM_L_Imp_1429</t>
        </is>
      </c>
      <c r="D54" t="n">
        <v>1429</v>
      </c>
      <c r="E54" t="inlineStr"/>
      <c r="F54" t="inlineStr">
        <is>
          <t>:12507-LC:12507-LCV:</t>
        </is>
      </c>
      <c r="G54" s="2" t="inlineStr">
        <is>
          <t>X0</t>
        </is>
      </c>
      <c r="H54" s="2" t="inlineStr">
        <is>
          <t>ImpMatl_NiAl-Bronze_ASTM-B148_C95400</t>
        </is>
      </c>
      <c r="I54" s="4" t="inlineStr">
        <is>
          <t>Nickel Aluminum Bronze ASTM B148 UNS C95400</t>
        </is>
      </c>
      <c r="J54" s="4" t="inlineStr">
        <is>
          <t>B22</t>
        </is>
      </c>
      <c r="K54" s="4" t="inlineStr">
        <is>
          <t>None</t>
        </is>
      </c>
      <c r="L54" s="4" t="inlineStr">
        <is>
          <t>None</t>
        </is>
      </c>
      <c r="M54" s="4" t="inlineStr">
        <is>
          <t>Coating_Scotchkote134_interior_exterior</t>
        </is>
      </c>
      <c r="N54" s="80" t="inlineStr">
        <is>
          <t>RTF</t>
        </is>
      </c>
      <c r="O54" s="4" t="inlineStr"/>
      <c r="P54" s="4" t="inlineStr">
        <is>
          <t>A102213</t>
        </is>
      </c>
      <c r="Q54" t="inlineStr">
        <is>
          <t>LT250</t>
        </is>
      </c>
      <c r="R54" t="inlineStr"/>
      <c r="S54" t="inlineStr"/>
      <c r="T54" t="inlineStr"/>
      <c r="U54" t="inlineStr"/>
      <c r="V54" t="inlineStr"/>
      <c r="W54" t="inlineStr"/>
    </row>
    <row r="55">
      <c r="A55" t="inlineStr"/>
      <c r="B55" t="inlineStr">
        <is>
          <t>N</t>
        </is>
      </c>
      <c r="C55" t="inlineStr">
        <is>
          <t>Price_BOM_L_Imp_1723</t>
        </is>
      </c>
      <c r="D55" t="n">
        <v>1723</v>
      </c>
      <c r="E55" t="inlineStr"/>
      <c r="F55" t="inlineStr">
        <is>
          <t>:12507-LC:12507-LCV:</t>
        </is>
      </c>
      <c r="G55" s="2" t="inlineStr">
        <is>
          <t>X0</t>
        </is>
      </c>
      <c r="H55" s="2" t="inlineStr">
        <is>
          <t>ImpMatl_NiAl-Bronze_ASTM-B148_C95400</t>
        </is>
      </c>
      <c r="I55" s="4" t="inlineStr">
        <is>
          <t>Nickel Aluminum Bronze ASTM B148 UNS C95400</t>
        </is>
      </c>
      <c r="J55" s="4" t="inlineStr">
        <is>
          <t>B22</t>
        </is>
      </c>
      <c r="K55" s="4" t="inlineStr">
        <is>
          <t>None</t>
        </is>
      </c>
      <c r="L55" s="4" t="inlineStr">
        <is>
          <t>None</t>
        </is>
      </c>
      <c r="M55" s="4" t="inlineStr">
        <is>
          <t>Coating_Special</t>
        </is>
      </c>
      <c r="N55" s="80" t="inlineStr">
        <is>
          <t>RTF</t>
        </is>
      </c>
      <c r="O55" s="4" t="inlineStr"/>
      <c r="P55" s="4" t="inlineStr">
        <is>
          <t>A102213</t>
        </is>
      </c>
      <c r="Q55" t="inlineStr">
        <is>
          <t>LT250</t>
        </is>
      </c>
      <c r="R55" t="inlineStr"/>
      <c r="S55" t="inlineStr"/>
      <c r="T55" t="inlineStr"/>
      <c r="U55" t="inlineStr"/>
      <c r="V55" t="inlineStr"/>
      <c r="W55" t="inlineStr"/>
    </row>
    <row r="56">
      <c r="A56" t="inlineStr"/>
      <c r="B56" t="inlineStr">
        <is>
          <t>N</t>
        </is>
      </c>
      <c r="C56" t="inlineStr">
        <is>
          <t>Price_BOM_L_Imp_25</t>
        </is>
      </c>
      <c r="D56" t="n">
        <v>25</v>
      </c>
      <c r="E56" t="inlineStr"/>
      <c r="F56" t="inlineStr">
        <is>
          <t>:12507-LC:12507-LCV:</t>
        </is>
      </c>
      <c r="G56" s="2" t="inlineStr">
        <is>
          <t>X0</t>
        </is>
      </c>
      <c r="H56" s="2" t="inlineStr">
        <is>
          <t>ImpMatl_SS_AISI-304</t>
        </is>
      </c>
      <c r="I56" s="4" t="inlineStr">
        <is>
          <t>Stainless Steel, AISI-304</t>
        </is>
      </c>
      <c r="J56" s="4" t="inlineStr">
        <is>
          <t>H304</t>
        </is>
      </c>
      <c r="K56" s="4" t="inlineStr">
        <is>
          <t>None</t>
        </is>
      </c>
      <c r="L56" s="4" t="inlineStr">
        <is>
          <t>None</t>
        </is>
      </c>
      <c r="M56" s="4" t="inlineStr">
        <is>
          <t>Coating_Standard</t>
        </is>
      </c>
      <c r="N56" s="80" t="inlineStr">
        <is>
          <t>RTF</t>
        </is>
      </c>
      <c r="O56" s="4" t="inlineStr"/>
      <c r="P56" s="4" t="inlineStr">
        <is>
          <t>A102330</t>
        </is>
      </c>
      <c r="Q56" t="inlineStr">
        <is>
          <t>LT027</t>
        </is>
      </c>
      <c r="R56" t="n">
        <v>0</v>
      </c>
      <c r="S56" t="inlineStr"/>
      <c r="T56" t="inlineStr"/>
      <c r="U56" t="inlineStr"/>
      <c r="V56" t="inlineStr"/>
      <c r="W56" t="inlineStr"/>
    </row>
    <row r="57">
      <c r="A57" t="inlineStr"/>
      <c r="B57" t="inlineStr">
        <is>
          <t>N</t>
        </is>
      </c>
      <c r="C57" t="inlineStr">
        <is>
          <t>Price_BOM_L_Imp_657</t>
        </is>
      </c>
      <c r="D57" t="n">
        <v>657</v>
      </c>
      <c r="E57" t="inlineStr"/>
      <c r="F57" t="inlineStr">
        <is>
          <t>:12507-LC:12507-LCV:</t>
        </is>
      </c>
      <c r="G57" s="2" t="inlineStr">
        <is>
          <t>X0</t>
        </is>
      </c>
      <c r="H57" s="2" t="inlineStr">
        <is>
          <t>ImpMatl_SS_AISI-304</t>
        </is>
      </c>
      <c r="I57" s="4" t="inlineStr">
        <is>
          <t>Stainless Steel, AISI-304</t>
        </is>
      </c>
      <c r="J57" s="4" t="inlineStr">
        <is>
          <t>H304</t>
        </is>
      </c>
      <c r="K57" s="4" t="inlineStr">
        <is>
          <t>None</t>
        </is>
      </c>
      <c r="L57" s="4" t="inlineStr">
        <is>
          <t>None</t>
        </is>
      </c>
      <c r="M57" s="4" t="inlineStr">
        <is>
          <t>Coating_Scotchkote134_interior_exterior_IncludeImpeller</t>
        </is>
      </c>
      <c r="N57" s="80" t="inlineStr">
        <is>
          <t>RTF</t>
        </is>
      </c>
      <c r="O57" s="4" t="inlineStr"/>
      <c r="P57" s="4" t="inlineStr">
        <is>
          <t>A102330</t>
        </is>
      </c>
      <c r="Q57" t="inlineStr">
        <is>
          <t>LT250</t>
        </is>
      </c>
      <c r="R57" t="inlineStr"/>
      <c r="S57" t="inlineStr"/>
      <c r="T57" t="inlineStr"/>
      <c r="U57" t="inlineStr"/>
      <c r="V57" t="inlineStr"/>
      <c r="W57" t="inlineStr"/>
    </row>
    <row r="58">
      <c r="A58" t="inlineStr"/>
      <c r="B58" t="inlineStr">
        <is>
          <t>N</t>
        </is>
      </c>
      <c r="C58" t="inlineStr">
        <is>
          <t>Price_BOM_L_Imp_951</t>
        </is>
      </c>
      <c r="D58" t="n">
        <v>951</v>
      </c>
      <c r="E58" t="inlineStr"/>
      <c r="F58" t="inlineStr">
        <is>
          <t>:12507-LC:12507-LCV:</t>
        </is>
      </c>
      <c r="G58" s="2" t="inlineStr">
        <is>
          <t>X0</t>
        </is>
      </c>
      <c r="H58" s="2" t="inlineStr">
        <is>
          <t>ImpMatl_SS_AISI-304</t>
        </is>
      </c>
      <c r="I58" s="4" t="inlineStr">
        <is>
          <t>Stainless Steel, AISI-304</t>
        </is>
      </c>
      <c r="J58" s="4" t="inlineStr">
        <is>
          <t>H304</t>
        </is>
      </c>
      <c r="K58" s="4" t="inlineStr">
        <is>
          <t>None</t>
        </is>
      </c>
      <c r="L58" s="4" t="inlineStr">
        <is>
          <t>None</t>
        </is>
      </c>
      <c r="M58" s="4" t="inlineStr">
        <is>
          <t>Coating_Scotchkote134_interior_IncludeImpeller</t>
        </is>
      </c>
      <c r="N58" s="80" t="inlineStr">
        <is>
          <t>RTF</t>
        </is>
      </c>
      <c r="O58" s="4" t="inlineStr"/>
      <c r="P58" s="4" t="inlineStr">
        <is>
          <t>A102330</t>
        </is>
      </c>
      <c r="Q58" t="inlineStr">
        <is>
          <t>LT250</t>
        </is>
      </c>
      <c r="R58" t="inlineStr"/>
      <c r="S58" t="inlineStr"/>
      <c r="T58" t="inlineStr"/>
      <c r="U58" t="inlineStr"/>
      <c r="V58" t="inlineStr"/>
      <c r="W58" t="inlineStr"/>
    </row>
    <row r="59">
      <c r="A59" t="inlineStr"/>
      <c r="B59" t="inlineStr">
        <is>
          <t>N</t>
        </is>
      </c>
      <c r="C59" t="inlineStr">
        <is>
          <t>Price_BOM_L_Imp_1245</t>
        </is>
      </c>
      <c r="D59" t="n">
        <v>1245</v>
      </c>
      <c r="E59" t="inlineStr"/>
      <c r="F59" t="inlineStr">
        <is>
          <t>:12507-LC:12507-LCV:</t>
        </is>
      </c>
      <c r="G59" s="2" t="inlineStr">
        <is>
          <t>X0</t>
        </is>
      </c>
      <c r="H59" s="2" t="inlineStr">
        <is>
          <t>ImpMatl_SS_AISI-304</t>
        </is>
      </c>
      <c r="I59" s="4" t="inlineStr">
        <is>
          <t>Stainless Steel, AISI-304</t>
        </is>
      </c>
      <c r="J59" s="4" t="inlineStr">
        <is>
          <t>H304</t>
        </is>
      </c>
      <c r="K59" s="4" t="inlineStr">
        <is>
          <t>None</t>
        </is>
      </c>
      <c r="L59" s="4" t="inlineStr">
        <is>
          <t>None</t>
        </is>
      </c>
      <c r="M59" s="4" t="inlineStr">
        <is>
          <t>Coating_Scotchkote134_interior</t>
        </is>
      </c>
      <c r="N59" s="80" t="inlineStr">
        <is>
          <t>RTF</t>
        </is>
      </c>
      <c r="O59" s="4" t="inlineStr"/>
      <c r="P59" s="4" t="inlineStr">
        <is>
          <t>A102330</t>
        </is>
      </c>
      <c r="Q59" t="inlineStr">
        <is>
          <t>LT250</t>
        </is>
      </c>
      <c r="R59" t="n">
        <v>126</v>
      </c>
      <c r="S59" t="inlineStr"/>
      <c r="T59" t="inlineStr"/>
      <c r="U59" t="inlineStr"/>
      <c r="V59" t="inlineStr"/>
      <c r="W59" t="inlineStr"/>
    </row>
    <row r="60">
      <c r="A60" t="inlineStr"/>
      <c r="B60" t="inlineStr">
        <is>
          <t>N</t>
        </is>
      </c>
      <c r="C60" t="inlineStr">
        <is>
          <t>Price_BOM_L_Imp_1539</t>
        </is>
      </c>
      <c r="D60" t="n">
        <v>1539</v>
      </c>
      <c r="E60" t="inlineStr"/>
      <c r="F60" t="inlineStr">
        <is>
          <t>:12507-LC:12507-LCV:</t>
        </is>
      </c>
      <c r="G60" s="2" t="inlineStr">
        <is>
          <t>X0</t>
        </is>
      </c>
      <c r="H60" s="2" t="inlineStr">
        <is>
          <t>ImpMatl_SS_AISI-304</t>
        </is>
      </c>
      <c r="I60" s="4" t="inlineStr">
        <is>
          <t>Stainless Steel, AISI-304</t>
        </is>
      </c>
      <c r="J60" s="4" t="inlineStr">
        <is>
          <t>H304</t>
        </is>
      </c>
      <c r="K60" s="4" t="inlineStr">
        <is>
          <t>None</t>
        </is>
      </c>
      <c r="L60" s="4" t="inlineStr">
        <is>
          <t>None</t>
        </is>
      </c>
      <c r="M60" s="4" t="inlineStr">
        <is>
          <t>Coating_Scotchkote134_interior_exterior</t>
        </is>
      </c>
      <c r="N60" s="80" t="inlineStr">
        <is>
          <t>RTF</t>
        </is>
      </c>
      <c r="O60" s="4" t="inlineStr"/>
      <c r="P60" s="4" t="inlineStr">
        <is>
          <t>A102330</t>
        </is>
      </c>
      <c r="Q60" t="inlineStr">
        <is>
          <t>LT250</t>
        </is>
      </c>
      <c r="R60" t="n">
        <v>126</v>
      </c>
      <c r="S60" t="inlineStr"/>
      <c r="T60" t="inlineStr"/>
      <c r="U60" t="inlineStr"/>
      <c r="V60" t="inlineStr"/>
      <c r="W60" t="inlineStr"/>
    </row>
    <row r="61">
      <c r="A61" t="inlineStr"/>
      <c r="B61" t="inlineStr">
        <is>
          <t>N</t>
        </is>
      </c>
      <c r="C61" t="inlineStr">
        <is>
          <t>Price_BOM_L_Imp_1885</t>
        </is>
      </c>
      <c r="D61" t="n">
        <v>1885</v>
      </c>
      <c r="E61" t="inlineStr"/>
      <c r="F61" t="inlineStr">
        <is>
          <t>:12709-LC:12709-LCV:</t>
        </is>
      </c>
      <c r="G61" s="2" t="inlineStr">
        <is>
          <t>X0</t>
        </is>
      </c>
      <c r="H61" s="2" t="inlineStr">
        <is>
          <t>ImpMatl_SS_AISI-304</t>
        </is>
      </c>
      <c r="I61" s="4" t="inlineStr">
        <is>
          <t>Stainless Steel, AISI-304</t>
        </is>
      </c>
      <c r="J61" s="4" t="inlineStr">
        <is>
          <t>H304</t>
        </is>
      </c>
      <c r="K61" s="4" t="inlineStr">
        <is>
          <t>None</t>
        </is>
      </c>
      <c r="L61" s="4" t="inlineStr">
        <is>
          <t>None</t>
        </is>
      </c>
      <c r="M61" s="4" t="inlineStr">
        <is>
          <t>Coating_Special</t>
        </is>
      </c>
      <c r="N61" s="80" t="inlineStr">
        <is>
          <t>RTF</t>
        </is>
      </c>
      <c r="O61" s="4" t="inlineStr"/>
      <c r="P61" s="4" t="inlineStr">
        <is>
          <t>A102074</t>
        </is>
      </c>
      <c r="Q61" t="inlineStr">
        <is>
          <t>LT250</t>
        </is>
      </c>
      <c r="R61" t="n">
        <v>126</v>
      </c>
      <c r="S61" t="inlineStr"/>
      <c r="T61" t="inlineStr"/>
      <c r="U61" t="inlineStr"/>
      <c r="V61" t="inlineStr"/>
      <c r="W61" t="inlineStr"/>
    </row>
    <row r="62">
      <c r="A62" t="inlineStr"/>
      <c r="B62" t="inlineStr">
        <is>
          <t>N</t>
        </is>
      </c>
      <c r="C62" t="inlineStr">
        <is>
          <t>Price_BOM_L_Imp_476</t>
        </is>
      </c>
      <c r="D62" t="n">
        <v>476</v>
      </c>
      <c r="E62" t="inlineStr"/>
      <c r="F62" t="inlineStr">
        <is>
          <t>:12709-LC:12709-LCV:</t>
        </is>
      </c>
      <c r="G62" s="2" t="inlineStr">
        <is>
          <t>X0</t>
        </is>
      </c>
      <c r="H62" s="2" t="inlineStr">
        <is>
          <t>ImpMatl_NiAl-Bronze_ASTM-B148_C95400</t>
        </is>
      </c>
      <c r="I62" s="4" t="inlineStr">
        <is>
          <t>Nickel Aluminum Bronze ASTM B148 UNS C95400</t>
        </is>
      </c>
      <c r="J62" s="4" t="inlineStr">
        <is>
          <t>B22</t>
        </is>
      </c>
      <c r="K62" s="4" t="inlineStr">
        <is>
          <t>None</t>
        </is>
      </c>
      <c r="L62" s="4" t="inlineStr">
        <is>
          <t>None</t>
        </is>
      </c>
      <c r="M62" s="4" t="inlineStr">
        <is>
          <t>Coating_Standard</t>
        </is>
      </c>
      <c r="N62" s="80" t="inlineStr">
        <is>
          <t>97780991</t>
        </is>
      </c>
      <c r="O62" s="4" t="inlineStr"/>
      <c r="P62" s="4" t="inlineStr">
        <is>
          <t>A102266</t>
        </is>
      </c>
      <c r="Q62" s="4" t="inlineStr">
        <is>
          <t>LT250</t>
        </is>
      </c>
      <c r="R62" s="4" t="inlineStr"/>
      <c r="S62" t="inlineStr"/>
      <c r="T62" t="inlineStr"/>
      <c r="U62" t="inlineStr"/>
      <c r="V62" t="inlineStr"/>
      <c r="W62" t="inlineStr"/>
    </row>
    <row r="63">
      <c r="A63" t="inlineStr"/>
      <c r="B63" t="inlineStr">
        <is>
          <t>N</t>
        </is>
      </c>
      <c r="C63" t="inlineStr">
        <is>
          <t>Price_BOM_L_Imp_600</t>
        </is>
      </c>
      <c r="D63" t="n">
        <v>600</v>
      </c>
      <c r="E63" t="inlineStr"/>
      <c r="F63" t="inlineStr">
        <is>
          <t>:12709-LC:12709-LCV:</t>
        </is>
      </c>
      <c r="G63" s="2" t="inlineStr">
        <is>
          <t>X0</t>
        </is>
      </c>
      <c r="H63" s="2" t="inlineStr">
        <is>
          <t>ImpMatl_NiAl-Bronze_ASTM-B148_C95400</t>
        </is>
      </c>
      <c r="I63" s="4" t="inlineStr">
        <is>
          <t>Nickel Aluminum Bronze ASTM B148 UNS C95400</t>
        </is>
      </c>
      <c r="J63" s="4" t="inlineStr">
        <is>
          <t>B22</t>
        </is>
      </c>
      <c r="K63" s="4" t="inlineStr">
        <is>
          <t>None</t>
        </is>
      </c>
      <c r="L63" s="4" t="inlineStr">
        <is>
          <t>None</t>
        </is>
      </c>
      <c r="M63" s="4" t="inlineStr">
        <is>
          <t>Coating_Scotchkote134_interior_exterior_IncludeImpeller</t>
        </is>
      </c>
      <c r="N63" s="80" t="inlineStr">
        <is>
          <t>RTF</t>
        </is>
      </c>
      <c r="O63" s="4" t="inlineStr"/>
      <c r="P63" s="4" t="inlineStr">
        <is>
          <t>A102266</t>
        </is>
      </c>
      <c r="Q63" t="inlineStr">
        <is>
          <t>LT250</t>
        </is>
      </c>
      <c r="R63" s="4" t="inlineStr"/>
      <c r="S63" t="inlineStr"/>
      <c r="T63" t="inlineStr"/>
      <c r="U63" t="inlineStr"/>
      <c r="V63" t="inlineStr"/>
      <c r="W63" t="inlineStr"/>
    </row>
    <row r="64">
      <c r="A64" t="inlineStr"/>
      <c r="B64" t="inlineStr">
        <is>
          <t>N</t>
        </is>
      </c>
      <c r="C64" t="inlineStr">
        <is>
          <t>Price_BOM_L_Imp_894</t>
        </is>
      </c>
      <c r="D64" t="n">
        <v>894</v>
      </c>
      <c r="E64" t="inlineStr"/>
      <c r="F64" t="inlineStr">
        <is>
          <t>:12709-LC:12709-LCV:</t>
        </is>
      </c>
      <c r="G64" s="2" t="inlineStr">
        <is>
          <t>X0</t>
        </is>
      </c>
      <c r="H64" s="2" t="inlineStr">
        <is>
          <t>ImpMatl_NiAl-Bronze_ASTM-B148_C95400</t>
        </is>
      </c>
      <c r="I64" s="4" t="inlineStr">
        <is>
          <t>Nickel Aluminum Bronze ASTM B148 UNS C95400</t>
        </is>
      </c>
      <c r="J64" s="4" t="inlineStr">
        <is>
          <t>B22</t>
        </is>
      </c>
      <c r="K64" s="4" t="inlineStr">
        <is>
          <t>None</t>
        </is>
      </c>
      <c r="L64" s="4" t="inlineStr">
        <is>
          <t>None</t>
        </is>
      </c>
      <c r="M64" s="4" t="inlineStr">
        <is>
          <t>Coating_Scotchkote134_interior_IncludeImpeller</t>
        </is>
      </c>
      <c r="N64" s="80" t="inlineStr">
        <is>
          <t>RTF</t>
        </is>
      </c>
      <c r="O64" s="4" t="inlineStr"/>
      <c r="P64" s="4" t="inlineStr">
        <is>
          <t>A102266</t>
        </is>
      </c>
      <c r="Q64" t="inlineStr">
        <is>
          <t>LT250</t>
        </is>
      </c>
      <c r="R64" s="4" t="inlineStr"/>
      <c r="S64" t="inlineStr"/>
      <c r="T64" t="inlineStr"/>
      <c r="U64" t="inlineStr"/>
      <c r="V64" t="inlineStr"/>
      <c r="W64" t="inlineStr"/>
    </row>
    <row r="65">
      <c r="A65" t="inlineStr"/>
      <c r="B65" t="inlineStr">
        <is>
          <t>N</t>
        </is>
      </c>
      <c r="C65" t="inlineStr">
        <is>
          <t>Price_BOM_L_Imp_1188</t>
        </is>
      </c>
      <c r="D65" t="n">
        <v>1188</v>
      </c>
      <c r="E65" t="inlineStr"/>
      <c r="F65" t="inlineStr">
        <is>
          <t>:12709-LC:12709-LCV:</t>
        </is>
      </c>
      <c r="G65" s="2" t="inlineStr">
        <is>
          <t>X0</t>
        </is>
      </c>
      <c r="H65" s="2" t="inlineStr">
        <is>
          <t>ImpMatl_NiAl-Bronze_ASTM-B148_C95400</t>
        </is>
      </c>
      <c r="I65" s="4" t="inlineStr">
        <is>
          <t>Nickel Aluminum Bronze ASTM B148 UNS C95400</t>
        </is>
      </c>
      <c r="J65" s="4" t="inlineStr">
        <is>
          <t>B22</t>
        </is>
      </c>
      <c r="K65" s="4" t="inlineStr">
        <is>
          <t>None</t>
        </is>
      </c>
      <c r="L65" s="4" t="inlineStr">
        <is>
          <t>None</t>
        </is>
      </c>
      <c r="M65" s="4" t="inlineStr">
        <is>
          <t>Coating_Scotchkote134_interior</t>
        </is>
      </c>
      <c r="N65" s="80" t="inlineStr">
        <is>
          <t>97780991</t>
        </is>
      </c>
      <c r="O65" s="4" t="inlineStr"/>
      <c r="P65" s="4" t="inlineStr">
        <is>
          <t>A102266</t>
        </is>
      </c>
      <c r="Q65" t="inlineStr">
        <is>
          <t>LT250</t>
        </is>
      </c>
      <c r="R65" s="4" t="inlineStr"/>
      <c r="S65" t="inlineStr"/>
      <c r="T65" t="inlineStr"/>
      <c r="U65" t="inlineStr"/>
      <c r="V65" t="inlineStr"/>
      <c r="W65" t="inlineStr"/>
    </row>
    <row r="66">
      <c r="A66" t="inlineStr"/>
      <c r="B66" t="inlineStr">
        <is>
          <t>N</t>
        </is>
      </c>
      <c r="C66" t="inlineStr">
        <is>
          <t>Price_BOM_L_Imp_1482</t>
        </is>
      </c>
      <c r="D66" t="n">
        <v>1482</v>
      </c>
      <c r="E66" t="inlineStr"/>
      <c r="F66" t="inlineStr">
        <is>
          <t>:12709-LC:12709-LCV:</t>
        </is>
      </c>
      <c r="G66" s="2" t="inlineStr">
        <is>
          <t>X0</t>
        </is>
      </c>
      <c r="H66" s="2" t="inlineStr">
        <is>
          <t>ImpMatl_NiAl-Bronze_ASTM-B148_C95400</t>
        </is>
      </c>
      <c r="I66" s="4" t="inlineStr">
        <is>
          <t>Nickel Aluminum Bronze ASTM B148 UNS C95400</t>
        </is>
      </c>
      <c r="J66" s="4" t="inlineStr">
        <is>
          <t>B22</t>
        </is>
      </c>
      <c r="K66" s="4" t="inlineStr">
        <is>
          <t>None</t>
        </is>
      </c>
      <c r="L66" s="4" t="inlineStr">
        <is>
          <t>None</t>
        </is>
      </c>
      <c r="M66" s="4" t="inlineStr">
        <is>
          <t>Coating_Scotchkote134_interior_exterior</t>
        </is>
      </c>
      <c r="N66" s="80" t="inlineStr">
        <is>
          <t>97780991</t>
        </is>
      </c>
      <c r="O66" s="4" t="inlineStr"/>
      <c r="P66" s="4" t="inlineStr">
        <is>
          <t>A102266</t>
        </is>
      </c>
      <c r="Q66" t="inlineStr">
        <is>
          <t>LT250</t>
        </is>
      </c>
      <c r="R66" s="4" t="inlineStr"/>
      <c r="S66" t="inlineStr"/>
      <c r="T66" t="inlineStr"/>
      <c r="U66" t="inlineStr"/>
      <c r="V66" t="inlineStr"/>
      <c r="W66" t="inlineStr"/>
    </row>
    <row r="67">
      <c r="A67" t="inlineStr"/>
      <c r="B67" t="inlineStr">
        <is>
          <t>N</t>
        </is>
      </c>
      <c r="C67" t="inlineStr">
        <is>
          <t>Price_BOM_L_Imp_1776</t>
        </is>
      </c>
      <c r="D67" t="n">
        <v>1776</v>
      </c>
      <c r="E67" t="inlineStr"/>
      <c r="F67" t="inlineStr">
        <is>
          <t>:12709-LC:12709-LCV:</t>
        </is>
      </c>
      <c r="G67" s="2" t="inlineStr">
        <is>
          <t>X0</t>
        </is>
      </c>
      <c r="H67" s="2" t="inlineStr">
        <is>
          <t>ImpMatl_NiAl-Bronze_ASTM-B148_C95400</t>
        </is>
      </c>
      <c r="I67" s="4" t="inlineStr">
        <is>
          <t>Nickel Aluminum Bronze ASTM B148 UNS C95400</t>
        </is>
      </c>
      <c r="J67" s="4" t="inlineStr">
        <is>
          <t>B22</t>
        </is>
      </c>
      <c r="K67" s="4" t="inlineStr">
        <is>
          <t>None</t>
        </is>
      </c>
      <c r="L67" s="4" t="inlineStr">
        <is>
          <t>None</t>
        </is>
      </c>
      <c r="M67" s="4" t="inlineStr">
        <is>
          <t>Coating_Special</t>
        </is>
      </c>
      <c r="N67" s="80" t="inlineStr">
        <is>
          <t>97780991</t>
        </is>
      </c>
      <c r="O67" s="4" t="inlineStr"/>
      <c r="P67" s="4" t="inlineStr">
        <is>
          <t>A102266</t>
        </is>
      </c>
      <c r="Q67" t="inlineStr">
        <is>
          <t>LT250</t>
        </is>
      </c>
      <c r="R67" s="4" t="inlineStr"/>
      <c r="S67" t="inlineStr"/>
      <c r="T67" t="inlineStr"/>
      <c r="U67" t="inlineStr"/>
      <c r="V67" t="inlineStr"/>
      <c r="W67" t="inlineStr"/>
    </row>
    <row r="68">
      <c r="A68" t="inlineStr"/>
      <c r="B68" t="inlineStr">
        <is>
          <t>N</t>
        </is>
      </c>
      <c r="C68" t="inlineStr">
        <is>
          <t>Price_BOM_L_Imp_385</t>
        </is>
      </c>
      <c r="D68" t="n">
        <v>385</v>
      </c>
      <c r="E68" t="inlineStr"/>
      <c r="F68" t="inlineStr">
        <is>
          <t>:12709-LC:12709-LCV:</t>
        </is>
      </c>
      <c r="G68" s="2" t="inlineStr">
        <is>
          <t>X0</t>
        </is>
      </c>
      <c r="H68" s="2" t="inlineStr">
        <is>
          <t>ImpMatl_SS_AISI-304</t>
        </is>
      </c>
      <c r="I68" s="4" t="inlineStr">
        <is>
          <t>Stainless Steel, AISI-304</t>
        </is>
      </c>
      <c r="J68" s="4" t="inlineStr">
        <is>
          <t>H304</t>
        </is>
      </c>
      <c r="K68" s="4" t="inlineStr">
        <is>
          <t>None</t>
        </is>
      </c>
      <c r="L68" s="4" t="inlineStr">
        <is>
          <t>None</t>
        </is>
      </c>
      <c r="M68" s="4" t="inlineStr">
        <is>
          <t>Coating_Standard</t>
        </is>
      </c>
      <c r="N68" s="80" t="inlineStr">
        <is>
          <t>98876015</t>
        </is>
      </c>
      <c r="O68" s="4" t="inlineStr"/>
      <c r="P68" s="4" t="inlineStr">
        <is>
          <t>A102436</t>
        </is>
      </c>
      <c r="Q68" t="inlineStr">
        <is>
          <t>LT027</t>
        </is>
      </c>
      <c r="R68" s="4" t="n">
        <v>0</v>
      </c>
      <c r="S68" t="inlineStr"/>
      <c r="T68" t="inlineStr"/>
      <c r="U68" t="inlineStr"/>
      <c r="V68" t="inlineStr"/>
      <c r="W68" t="inlineStr"/>
    </row>
    <row r="69">
      <c r="A69" t="inlineStr"/>
      <c r="B69" t="inlineStr">
        <is>
          <t>N</t>
        </is>
      </c>
      <c r="C69" t="inlineStr">
        <is>
          <t>Price_BOM_L_Imp_709</t>
        </is>
      </c>
      <c r="D69" t="n">
        <v>709</v>
      </c>
      <c r="E69" t="inlineStr"/>
      <c r="F69" t="inlineStr">
        <is>
          <t>:12709-LC:12709-LCV:</t>
        </is>
      </c>
      <c r="G69" s="2" t="inlineStr">
        <is>
          <t>X0</t>
        </is>
      </c>
      <c r="H69" s="2" t="inlineStr">
        <is>
          <t>ImpMatl_SS_AISI-304</t>
        </is>
      </c>
      <c r="I69" s="4" t="inlineStr">
        <is>
          <t>Stainless Steel, AISI-304</t>
        </is>
      </c>
      <c r="J69" s="4" t="inlineStr">
        <is>
          <t>H304</t>
        </is>
      </c>
      <c r="K69" s="4" t="inlineStr">
        <is>
          <t>None</t>
        </is>
      </c>
      <c r="L69" s="4" t="inlineStr">
        <is>
          <t>None</t>
        </is>
      </c>
      <c r="M69" s="4" t="inlineStr">
        <is>
          <t>Coating_Scotchkote134_interior_exterior_IncludeImpeller</t>
        </is>
      </c>
      <c r="N69" t="inlineStr">
        <is>
          <t>RTF</t>
        </is>
      </c>
      <c r="O69" t="inlineStr"/>
      <c r="P69" s="4" t="inlineStr">
        <is>
          <t>A102436</t>
        </is>
      </c>
      <c r="Q69" s="4" t="inlineStr">
        <is>
          <t>LT250</t>
        </is>
      </c>
      <c r="R69" t="inlineStr"/>
      <c r="S69" t="inlineStr"/>
      <c r="T69" t="inlineStr"/>
      <c r="U69" t="inlineStr"/>
      <c r="V69" t="inlineStr"/>
      <c r="W69" t="inlineStr"/>
    </row>
    <row r="70">
      <c r="A70" t="inlineStr"/>
      <c r="B70" t="inlineStr">
        <is>
          <t>N</t>
        </is>
      </c>
      <c r="C70" t="inlineStr">
        <is>
          <t>Price_BOM_L_Imp_1003</t>
        </is>
      </c>
      <c r="D70" t="n">
        <v>1003</v>
      </c>
      <c r="E70" t="inlineStr"/>
      <c r="F70" t="inlineStr">
        <is>
          <t>:12709-LC:12709-LCV:</t>
        </is>
      </c>
      <c r="G70" s="2" t="inlineStr">
        <is>
          <t>X0</t>
        </is>
      </c>
      <c r="H70" t="inlineStr">
        <is>
          <t>ImpMatl_SS_AISI-304</t>
        </is>
      </c>
      <c r="I70" s="4" t="inlineStr">
        <is>
          <t>Stainless Steel, AISI-304</t>
        </is>
      </c>
      <c r="J70" s="4" t="inlineStr">
        <is>
          <t>H304</t>
        </is>
      </c>
      <c r="K70" s="4" t="inlineStr">
        <is>
          <t>None</t>
        </is>
      </c>
      <c r="L70" s="4" t="inlineStr">
        <is>
          <t>None</t>
        </is>
      </c>
      <c r="M70" s="4" t="inlineStr">
        <is>
          <t>Coating_Scotchkote134_interior_IncludeImpeller</t>
        </is>
      </c>
      <c r="N70" s="80" t="inlineStr">
        <is>
          <t>RTF</t>
        </is>
      </c>
      <c r="O70" s="1" t="inlineStr"/>
      <c r="P70" t="inlineStr">
        <is>
          <t>A102436</t>
        </is>
      </c>
      <c r="Q70" s="4" t="inlineStr">
        <is>
          <t>LT250</t>
        </is>
      </c>
      <c r="R70" t="inlineStr"/>
      <c r="S70" t="inlineStr"/>
      <c r="T70" t="inlineStr"/>
      <c r="U70" t="inlineStr"/>
      <c r="V70" t="inlineStr"/>
      <c r="W70" t="inlineStr"/>
    </row>
    <row r="71">
      <c r="A71" t="inlineStr"/>
      <c r="B71" t="inlineStr">
        <is>
          <t>N</t>
        </is>
      </c>
      <c r="C71" t="inlineStr">
        <is>
          <t>Price_BOM_L_Imp_1297</t>
        </is>
      </c>
      <c r="D71" t="n">
        <v>1297</v>
      </c>
      <c r="E71" t="inlineStr"/>
      <c r="F71" t="inlineStr">
        <is>
          <t>:12709-LC:12709-LCV:</t>
        </is>
      </c>
      <c r="G71" s="2" t="inlineStr">
        <is>
          <t>X0</t>
        </is>
      </c>
      <c r="H71" t="inlineStr">
        <is>
          <t>ImpMatl_SS_AISI-304</t>
        </is>
      </c>
      <c r="I71" s="4" t="inlineStr">
        <is>
          <t>Stainless Steel, AISI-304</t>
        </is>
      </c>
      <c r="J71" s="4" t="inlineStr">
        <is>
          <t>H304</t>
        </is>
      </c>
      <c r="K71" s="4" t="inlineStr">
        <is>
          <t>None</t>
        </is>
      </c>
      <c r="L71" s="4" t="inlineStr">
        <is>
          <t>None</t>
        </is>
      </c>
      <c r="M71" s="4" t="inlineStr">
        <is>
          <t>Coating_Scotchkote134_interior</t>
        </is>
      </c>
      <c r="N71" s="80" t="inlineStr">
        <is>
          <t>RTF</t>
        </is>
      </c>
      <c r="O71" s="1" t="inlineStr"/>
      <c r="P71" t="inlineStr">
        <is>
          <t>A102436</t>
        </is>
      </c>
      <c r="Q71" t="inlineStr">
        <is>
          <t>LT250</t>
        </is>
      </c>
      <c r="R71" t="n">
        <v>126</v>
      </c>
      <c r="S71" t="inlineStr"/>
      <c r="T71" t="inlineStr"/>
      <c r="U71" t="inlineStr"/>
      <c r="V71" t="inlineStr"/>
      <c r="W71" t="inlineStr"/>
    </row>
    <row r="72">
      <c r="A72" t="inlineStr"/>
      <c r="B72" t="inlineStr">
        <is>
          <t>N</t>
        </is>
      </c>
      <c r="C72" t="inlineStr">
        <is>
          <t>Price_BOM_L_Imp_1591</t>
        </is>
      </c>
      <c r="D72" t="n">
        <v>1591</v>
      </c>
      <c r="E72" t="inlineStr"/>
      <c r="F72" t="inlineStr">
        <is>
          <t>:12709-LC:12709-LCV:</t>
        </is>
      </c>
      <c r="G72" s="2" t="inlineStr">
        <is>
          <t>X0</t>
        </is>
      </c>
      <c r="H72" t="inlineStr">
        <is>
          <t>ImpMatl_SS_AISI-304</t>
        </is>
      </c>
      <c r="I72" s="4" t="inlineStr">
        <is>
          <t>Stainless Steel, AISI-304</t>
        </is>
      </c>
      <c r="J72" s="4" t="inlineStr">
        <is>
          <t>H304</t>
        </is>
      </c>
      <c r="K72" s="4" t="inlineStr">
        <is>
          <t>None</t>
        </is>
      </c>
      <c r="L72" s="4" t="inlineStr">
        <is>
          <t>None</t>
        </is>
      </c>
      <c r="M72" s="4" t="inlineStr">
        <is>
          <t>Coating_Scotchkote134_interior_exterior</t>
        </is>
      </c>
      <c r="N72" s="80" t="inlineStr">
        <is>
          <t>RTF</t>
        </is>
      </c>
      <c r="O72" s="1" t="inlineStr"/>
      <c r="P72" t="inlineStr">
        <is>
          <t>A102436</t>
        </is>
      </c>
      <c r="Q72" s="4" t="inlineStr">
        <is>
          <t>LT250</t>
        </is>
      </c>
      <c r="R72" t="n">
        <v>126</v>
      </c>
      <c r="S72" t="inlineStr"/>
      <c r="T72" t="inlineStr"/>
      <c r="U72" t="inlineStr"/>
      <c r="V72" t="inlineStr"/>
      <c r="W72" t="inlineStr"/>
    </row>
    <row r="73">
      <c r="A73" t="inlineStr"/>
      <c r="B73" t="inlineStr">
        <is>
          <t>N</t>
        </is>
      </c>
      <c r="C73" t="inlineStr">
        <is>
          <t>Price_BOM_L_Imp_419</t>
        </is>
      </c>
      <c r="D73" t="n">
        <v>419</v>
      </c>
      <c r="E73" t="inlineStr"/>
      <c r="F73" t="inlineStr">
        <is>
          <t>:12709-LC:12709-LCV:12709-LF:</t>
        </is>
      </c>
      <c r="G73" s="2" t="inlineStr">
        <is>
          <t>X3</t>
        </is>
      </c>
      <c r="H73" t="inlineStr">
        <is>
          <t>ImpMatl_SS_AISI-304</t>
        </is>
      </c>
      <c r="I73" s="4" t="inlineStr">
        <is>
          <t>Stainless Steel, AISI-304</t>
        </is>
      </c>
      <c r="J73" s="4" t="inlineStr">
        <is>
          <t>H304</t>
        </is>
      </c>
      <c r="K73" s="4" t="inlineStr">
        <is>
          <t>Stainless Steel, AISI-303</t>
        </is>
      </c>
      <c r="L73" s="4" t="inlineStr">
        <is>
          <t>Stainless Steel, AISI 316</t>
        </is>
      </c>
      <c r="M73" s="4" t="inlineStr">
        <is>
          <t>Coating_Standard</t>
        </is>
      </c>
      <c r="N73" s="80" t="inlineStr">
        <is>
          <t>98876017</t>
        </is>
      </c>
      <c r="O73" s="1" t="inlineStr"/>
      <c r="P73" t="inlineStr">
        <is>
          <t>A101704</t>
        </is>
      </c>
      <c r="Q73" t="inlineStr">
        <is>
          <t>LT027</t>
        </is>
      </c>
      <c r="R73" t="n">
        <v>0</v>
      </c>
      <c r="S73" t="inlineStr"/>
      <c r="T73" t="inlineStr"/>
      <c r="U73" t="inlineStr"/>
      <c r="V73" t="inlineStr"/>
      <c r="W73" t="inlineStr"/>
    </row>
    <row r="74">
      <c r="A74" t="inlineStr"/>
      <c r="B74" t="inlineStr">
        <is>
          <t>N</t>
        </is>
      </c>
      <c r="C74" t="inlineStr">
        <is>
          <t>Price_BOM_L_Imp_1887</t>
        </is>
      </c>
      <c r="D74" t="n">
        <v>1887</v>
      </c>
      <c r="E74" t="inlineStr"/>
      <c r="F74" t="inlineStr">
        <is>
          <t>:15507-LC:15507-LCV:</t>
        </is>
      </c>
      <c r="G74" s="2" t="inlineStr">
        <is>
          <t>X0</t>
        </is>
      </c>
      <c r="H74" t="inlineStr">
        <is>
          <t>ImpMatl_SS_AISI-304</t>
        </is>
      </c>
      <c r="I74" s="4" t="inlineStr">
        <is>
          <t>Stainless Steel, AISI-304</t>
        </is>
      </c>
      <c r="J74" s="4" t="inlineStr">
        <is>
          <t>H304</t>
        </is>
      </c>
      <c r="K74" s="4" t="inlineStr">
        <is>
          <t>None</t>
        </is>
      </c>
      <c r="L74" s="4" t="inlineStr">
        <is>
          <t>None</t>
        </is>
      </c>
      <c r="M74" s="4" t="inlineStr">
        <is>
          <t>Coating_Special</t>
        </is>
      </c>
      <c r="N74" s="80" t="inlineStr">
        <is>
          <t>RTF</t>
        </is>
      </c>
      <c r="O74" s="1" t="inlineStr"/>
      <c r="P74" t="inlineStr">
        <is>
          <t>A102087</t>
        </is>
      </c>
      <c r="Q74" t="inlineStr">
        <is>
          <t>LT250</t>
        </is>
      </c>
      <c r="R74" t="n">
        <v>126</v>
      </c>
      <c r="S74" t="inlineStr"/>
      <c r="T74" t="inlineStr"/>
      <c r="U74" t="inlineStr"/>
      <c r="V74" t="inlineStr"/>
      <c r="W74" t="inlineStr"/>
    </row>
    <row r="75">
      <c r="A75" t="inlineStr"/>
      <c r="B75" t="inlineStr">
        <is>
          <t>N</t>
        </is>
      </c>
      <c r="C75" t="inlineStr">
        <is>
          <t>Price_BOM_L_Imp_1889</t>
        </is>
      </c>
      <c r="D75" t="n">
        <v>1889</v>
      </c>
      <c r="E75" t="inlineStr"/>
      <c r="F75" t="inlineStr">
        <is>
          <t>:15507-LC:15507-LCV:</t>
        </is>
      </c>
      <c r="G75" s="2" t="inlineStr">
        <is>
          <t>X3</t>
        </is>
      </c>
      <c r="H75" t="inlineStr">
        <is>
          <t>ImpMatl_SS_AISI-304</t>
        </is>
      </c>
      <c r="I75" s="4" t="inlineStr">
        <is>
          <t>Stainless Steel, AISI-304</t>
        </is>
      </c>
      <c r="J75" s="4" t="inlineStr">
        <is>
          <t>H304</t>
        </is>
      </c>
      <c r="K75" s="4" t="inlineStr">
        <is>
          <t>Stainless Steel, AISI-303</t>
        </is>
      </c>
      <c r="L75" s="4" t="inlineStr">
        <is>
          <t>Stainless Steel, AISI 316</t>
        </is>
      </c>
      <c r="M75" s="4" t="inlineStr">
        <is>
          <t>Coating_Special</t>
        </is>
      </c>
      <c r="N75" s="80" t="inlineStr">
        <is>
          <t>RTF</t>
        </is>
      </c>
      <c r="O75" s="1" t="inlineStr"/>
      <c r="P75" t="inlineStr">
        <is>
          <t>A102101</t>
        </is>
      </c>
      <c r="Q75" t="inlineStr">
        <is>
          <t>LT250</t>
        </is>
      </c>
      <c r="R75" t="n">
        <v>126</v>
      </c>
      <c r="S75" t="inlineStr"/>
      <c r="T75" t="inlineStr"/>
      <c r="U75" t="inlineStr"/>
      <c r="V75" t="inlineStr"/>
      <c r="W75" t="inlineStr"/>
    </row>
    <row r="76">
      <c r="A76" t="inlineStr"/>
      <c r="B76" t="inlineStr">
        <is>
          <t>N</t>
        </is>
      </c>
      <c r="C76" t="inlineStr">
        <is>
          <t>Price_BOM_L_Imp_478</t>
        </is>
      </c>
      <c r="D76" t="n">
        <v>478</v>
      </c>
      <c r="E76" t="inlineStr"/>
      <c r="F76" t="inlineStr">
        <is>
          <t>:15507-LC:15507-LCV:</t>
        </is>
      </c>
      <c r="G76" s="2" t="inlineStr">
        <is>
          <t>X0</t>
        </is>
      </c>
      <c r="H76" t="inlineStr">
        <is>
          <t>ImpMatl_NiAl-Bronze_ASTM-B148_C95400</t>
        </is>
      </c>
      <c r="I76" s="4" t="inlineStr">
        <is>
          <t>Nickel Aluminum Bronze ASTM B148 UNS C95400</t>
        </is>
      </c>
      <c r="J76" s="4" t="inlineStr">
        <is>
          <t>B22</t>
        </is>
      </c>
      <c r="K76" s="4" t="inlineStr">
        <is>
          <t>None</t>
        </is>
      </c>
      <c r="L76" s="4" t="inlineStr">
        <is>
          <t>None</t>
        </is>
      </c>
      <c r="M76" s="4" t="inlineStr">
        <is>
          <t>Coating_Standard</t>
        </is>
      </c>
      <c r="N76" s="80" t="inlineStr">
        <is>
          <t>97780994</t>
        </is>
      </c>
      <c r="O76" s="1" t="inlineStr"/>
      <c r="P76" t="inlineStr">
        <is>
          <t>A102268</t>
        </is>
      </c>
      <c r="Q76" t="inlineStr">
        <is>
          <t>LT250</t>
        </is>
      </c>
      <c r="R76" t="inlineStr"/>
      <c r="S76" t="inlineStr"/>
      <c r="T76" t="inlineStr"/>
      <c r="U76" t="inlineStr"/>
      <c r="V76" t="inlineStr"/>
      <c r="W76" t="inlineStr"/>
    </row>
    <row r="77">
      <c r="A77" t="inlineStr"/>
      <c r="B77" t="inlineStr">
        <is>
          <t>N</t>
        </is>
      </c>
      <c r="C77" t="inlineStr">
        <is>
          <t>Price_BOM_L_Imp_602</t>
        </is>
      </c>
      <c r="D77" t="n">
        <v>602</v>
      </c>
      <c r="E77" t="inlineStr"/>
      <c r="F77" t="inlineStr">
        <is>
          <t>:15507-LC:15507-LCV:</t>
        </is>
      </c>
      <c r="G77" s="2" t="inlineStr">
        <is>
          <t>X0</t>
        </is>
      </c>
      <c r="H77" t="inlineStr">
        <is>
          <t>ImpMatl_NiAl-Bronze_ASTM-B148_C95400</t>
        </is>
      </c>
      <c r="I77" s="4" t="inlineStr">
        <is>
          <t>Nickel Aluminum Bronze ASTM B148 UNS C95400</t>
        </is>
      </c>
      <c r="J77" s="4" t="inlineStr">
        <is>
          <t>B22</t>
        </is>
      </c>
      <c r="K77" s="4" t="inlineStr">
        <is>
          <t>None</t>
        </is>
      </c>
      <c r="L77" s="4" t="inlineStr">
        <is>
          <t>None</t>
        </is>
      </c>
      <c r="M77" s="4" t="inlineStr">
        <is>
          <t>Coating_Scotchkote134_interior_exterior_IncludeImpeller</t>
        </is>
      </c>
      <c r="N77" s="80" t="inlineStr">
        <is>
          <t>RTF</t>
        </is>
      </c>
      <c r="O77" s="1" t="inlineStr"/>
      <c r="P77" t="inlineStr">
        <is>
          <t>A102268</t>
        </is>
      </c>
      <c r="Q77" t="inlineStr">
        <is>
          <t>LT250</t>
        </is>
      </c>
      <c r="R77" t="inlineStr"/>
      <c r="S77" t="inlineStr"/>
      <c r="T77" t="inlineStr"/>
      <c r="U77" t="inlineStr"/>
      <c r="V77" t="inlineStr"/>
      <c r="W77" t="inlineStr"/>
    </row>
    <row r="78">
      <c r="A78" t="inlineStr"/>
      <c r="B78" t="inlineStr">
        <is>
          <t>N</t>
        </is>
      </c>
      <c r="C78" t="inlineStr">
        <is>
          <t>Price_BOM_L_Imp_896</t>
        </is>
      </c>
      <c r="D78" t="n">
        <v>896</v>
      </c>
      <c r="E78" t="inlineStr"/>
      <c r="F78" t="inlineStr">
        <is>
          <t>:15507-LC:15507-LCV:</t>
        </is>
      </c>
      <c r="G78" s="2" t="inlineStr">
        <is>
          <t>X0</t>
        </is>
      </c>
      <c r="H78" t="inlineStr">
        <is>
          <t>ImpMatl_NiAl-Bronze_ASTM-B148_C95400</t>
        </is>
      </c>
      <c r="I78" s="4" t="inlineStr">
        <is>
          <t>Nickel Aluminum Bronze ASTM B148 UNS C95400</t>
        </is>
      </c>
      <c r="J78" s="4" t="inlineStr">
        <is>
          <t>B22</t>
        </is>
      </c>
      <c r="K78" s="4" t="inlineStr">
        <is>
          <t>None</t>
        </is>
      </c>
      <c r="L78" s="4" t="inlineStr">
        <is>
          <t>None</t>
        </is>
      </c>
      <c r="M78" s="4" t="inlineStr">
        <is>
          <t>Coating_Scotchkote134_interior_IncludeImpeller</t>
        </is>
      </c>
      <c r="N78" s="80" t="inlineStr">
        <is>
          <t>RTF</t>
        </is>
      </c>
      <c r="O78" s="1" t="inlineStr"/>
      <c r="P78" t="inlineStr">
        <is>
          <t>A102268</t>
        </is>
      </c>
      <c r="Q78" t="inlineStr">
        <is>
          <t>LT250</t>
        </is>
      </c>
      <c r="R78" t="inlineStr"/>
      <c r="S78" t="inlineStr"/>
      <c r="T78" t="inlineStr"/>
      <c r="U78" t="inlineStr"/>
      <c r="V78" t="inlineStr"/>
      <c r="W78" t="inlineStr"/>
    </row>
    <row r="79">
      <c r="A79" t="inlineStr"/>
      <c r="B79" t="inlineStr">
        <is>
          <t>N</t>
        </is>
      </c>
      <c r="C79" t="inlineStr">
        <is>
          <t>Price_BOM_L_Imp_1190</t>
        </is>
      </c>
      <c r="D79" t="n">
        <v>1190</v>
      </c>
      <c r="E79" t="inlineStr"/>
      <c r="F79" t="inlineStr">
        <is>
          <t>:15507-LC:15507-LCV:</t>
        </is>
      </c>
      <c r="G79" s="2" t="inlineStr">
        <is>
          <t>X0</t>
        </is>
      </c>
      <c r="H79" t="inlineStr">
        <is>
          <t>ImpMatl_NiAl-Bronze_ASTM-B148_C95400</t>
        </is>
      </c>
      <c r="I79" s="4" t="inlineStr">
        <is>
          <t>Nickel Aluminum Bronze ASTM B148 UNS C95400</t>
        </is>
      </c>
      <c r="J79" s="4" t="inlineStr">
        <is>
          <t>B22</t>
        </is>
      </c>
      <c r="K79" s="4" t="inlineStr">
        <is>
          <t>None</t>
        </is>
      </c>
      <c r="L79" s="4" t="inlineStr">
        <is>
          <t>None</t>
        </is>
      </c>
      <c r="M79" s="4" t="inlineStr">
        <is>
          <t>Coating_Scotchkote134_interior</t>
        </is>
      </c>
      <c r="N79" s="80" t="inlineStr">
        <is>
          <t>97780994</t>
        </is>
      </c>
      <c r="O79" s="1" t="inlineStr"/>
      <c r="P79" t="inlineStr">
        <is>
          <t>A102268</t>
        </is>
      </c>
      <c r="Q79" t="inlineStr">
        <is>
          <t>LT250</t>
        </is>
      </c>
      <c r="R79" t="inlineStr"/>
      <c r="S79" t="inlineStr"/>
      <c r="T79" t="inlineStr"/>
      <c r="U79" t="inlineStr"/>
      <c r="V79" t="inlineStr"/>
      <c r="W79" t="inlineStr"/>
    </row>
    <row r="80">
      <c r="A80" t="inlineStr"/>
      <c r="B80" t="inlineStr">
        <is>
          <t>N</t>
        </is>
      </c>
      <c r="C80" t="inlineStr">
        <is>
          <t>Price_BOM_L_Imp_1484</t>
        </is>
      </c>
      <c r="D80" t="n">
        <v>1484</v>
      </c>
      <c r="E80" t="inlineStr"/>
      <c r="F80" t="inlineStr">
        <is>
          <t>:15507-LC:15507-LCV:</t>
        </is>
      </c>
      <c r="G80" s="2" t="inlineStr">
        <is>
          <t>X0</t>
        </is>
      </c>
      <c r="H80" t="inlineStr">
        <is>
          <t>ImpMatl_NiAl-Bronze_ASTM-B148_C95400</t>
        </is>
      </c>
      <c r="I80" s="4" t="inlineStr">
        <is>
          <t>Nickel Aluminum Bronze ASTM B148 UNS C95400</t>
        </is>
      </c>
      <c r="J80" s="4" t="inlineStr">
        <is>
          <t>B22</t>
        </is>
      </c>
      <c r="K80" s="4" t="inlineStr">
        <is>
          <t>None</t>
        </is>
      </c>
      <c r="L80" s="4" t="inlineStr">
        <is>
          <t>None</t>
        </is>
      </c>
      <c r="M80" s="4" t="inlineStr">
        <is>
          <t>Coating_Scotchkote134_interior_exterior</t>
        </is>
      </c>
      <c r="N80" s="80" t="inlineStr">
        <is>
          <t>97780994</t>
        </is>
      </c>
      <c r="O80" s="1" t="inlineStr"/>
      <c r="P80" t="inlineStr">
        <is>
          <t>A102268</t>
        </is>
      </c>
      <c r="Q80" t="inlineStr">
        <is>
          <t>LT250</t>
        </is>
      </c>
      <c r="R80" t="inlineStr"/>
      <c r="S80" t="inlineStr"/>
      <c r="T80" t="inlineStr"/>
      <c r="U80" t="inlineStr"/>
      <c r="V80" t="inlineStr"/>
      <c r="W80" t="inlineStr"/>
    </row>
    <row r="81">
      <c r="A81" t="inlineStr"/>
      <c r="B81" t="inlineStr">
        <is>
          <t>N</t>
        </is>
      </c>
      <c r="C81" t="inlineStr">
        <is>
          <t>Price_BOM_L_Imp_1778</t>
        </is>
      </c>
      <c r="D81" t="n">
        <v>1778</v>
      </c>
      <c r="E81" t="inlineStr"/>
      <c r="F81" t="inlineStr">
        <is>
          <t>:15507-LC:15507-LCV:</t>
        </is>
      </c>
      <c r="G81" s="2" t="inlineStr">
        <is>
          <t>X0</t>
        </is>
      </c>
      <c r="H81" t="inlineStr">
        <is>
          <t>ImpMatl_NiAl-Bronze_ASTM-B148_C95400</t>
        </is>
      </c>
      <c r="I81" s="4" t="inlineStr">
        <is>
          <t>Nickel Aluminum Bronze ASTM B148 UNS C95400</t>
        </is>
      </c>
      <c r="J81" s="4" t="inlineStr">
        <is>
          <t>B22</t>
        </is>
      </c>
      <c r="K81" s="4" t="inlineStr">
        <is>
          <t>None</t>
        </is>
      </c>
      <c r="L81" s="4" t="inlineStr">
        <is>
          <t>None</t>
        </is>
      </c>
      <c r="M81" s="4" t="inlineStr">
        <is>
          <t>Coating_Special</t>
        </is>
      </c>
      <c r="N81" s="80" t="inlineStr">
        <is>
          <t>97780994</t>
        </is>
      </c>
      <c r="O81" s="1" t="inlineStr"/>
      <c r="P81" t="inlineStr">
        <is>
          <t>A102268</t>
        </is>
      </c>
      <c r="Q81" t="inlineStr">
        <is>
          <t>LT250</t>
        </is>
      </c>
      <c r="R81" t="inlineStr"/>
      <c r="S81" t="inlineStr"/>
      <c r="T81" t="inlineStr"/>
      <c r="U81" t="inlineStr"/>
      <c r="V81" t="inlineStr"/>
      <c r="W81" t="inlineStr"/>
    </row>
    <row r="82">
      <c r="A82" t="inlineStr"/>
      <c r="B82" t="inlineStr">
        <is>
          <t>N</t>
        </is>
      </c>
      <c r="C82" t="inlineStr">
        <is>
          <t>Price_BOM_L_Imp_480</t>
        </is>
      </c>
      <c r="D82" t="n">
        <v>480</v>
      </c>
      <c r="E82" t="inlineStr"/>
      <c r="F82" t="inlineStr">
        <is>
          <t>:15507-LC:15507-LCV:</t>
        </is>
      </c>
      <c r="G82" s="2" t="inlineStr">
        <is>
          <t>X3</t>
        </is>
      </c>
      <c r="H82" t="inlineStr">
        <is>
          <t>ImpMatl_NiAl-Bronze_ASTM-B148_C95400</t>
        </is>
      </c>
      <c r="I82" s="4" t="inlineStr">
        <is>
          <t>Nickel Aluminum Bronze ASTM B148 UNS C95400</t>
        </is>
      </c>
      <c r="J82" s="4" t="inlineStr">
        <is>
          <t>B22</t>
        </is>
      </c>
      <c r="K82" s="4" t="inlineStr">
        <is>
          <t>Stainless Steel, AISI-303</t>
        </is>
      </c>
      <c r="L82" s="4" t="inlineStr">
        <is>
          <t>Steel, Cold Drawn C1018</t>
        </is>
      </c>
      <c r="M82" s="4" t="inlineStr">
        <is>
          <t>Coating_Standard</t>
        </is>
      </c>
      <c r="N82" s="80" t="inlineStr">
        <is>
          <t>97780995</t>
        </is>
      </c>
      <c r="O82" s="1" t="inlineStr"/>
      <c r="P82" t="inlineStr">
        <is>
          <t>A102270</t>
        </is>
      </c>
      <c r="Q82" t="inlineStr">
        <is>
          <t>LT250</t>
        </is>
      </c>
      <c r="R82" t="inlineStr"/>
      <c r="S82" t="inlineStr"/>
      <c r="T82" t="inlineStr"/>
      <c r="U82" t="inlineStr"/>
      <c r="V82" t="inlineStr"/>
      <c r="W82" t="inlineStr"/>
    </row>
    <row r="83">
      <c r="A83" t="inlineStr"/>
      <c r="B83" t="inlineStr">
        <is>
          <t>N</t>
        </is>
      </c>
      <c r="C83" t="inlineStr">
        <is>
          <t>Price_BOM_L_Imp_604</t>
        </is>
      </c>
      <c r="D83" t="n">
        <v>604</v>
      </c>
      <c r="E83" t="inlineStr"/>
      <c r="F83" t="inlineStr">
        <is>
          <t>:15507-LC:15507-LCV:</t>
        </is>
      </c>
      <c r="G83" s="2" t="inlineStr">
        <is>
          <t>X3</t>
        </is>
      </c>
      <c r="H83" t="inlineStr">
        <is>
          <t>ImpMatl_NiAl-Bronze_ASTM-B148_C95400</t>
        </is>
      </c>
      <c r="I83" s="4" t="inlineStr">
        <is>
          <t>Nickel Aluminum Bronze ASTM B148 UNS C95400</t>
        </is>
      </c>
      <c r="J83" s="4" t="inlineStr">
        <is>
          <t>B22</t>
        </is>
      </c>
      <c r="K83" s="4" t="inlineStr">
        <is>
          <t>Stainless Steel, AISI-303</t>
        </is>
      </c>
      <c r="L83" s="4" t="inlineStr">
        <is>
          <t>Steel, Cold Drawn C1018</t>
        </is>
      </c>
      <c r="M83" s="4" t="inlineStr">
        <is>
          <t>Coating_Scotchkote134_interior_exterior_IncludeImpeller</t>
        </is>
      </c>
      <c r="N83" s="80" t="inlineStr">
        <is>
          <t>RTF</t>
        </is>
      </c>
      <c r="O83" s="1" t="inlineStr"/>
      <c r="P83" t="inlineStr">
        <is>
          <t>A102270</t>
        </is>
      </c>
      <c r="Q83" t="inlineStr">
        <is>
          <t>LT250</t>
        </is>
      </c>
      <c r="R83" t="inlineStr"/>
      <c r="S83" t="inlineStr"/>
      <c r="T83" t="inlineStr"/>
      <c r="U83" t="inlineStr"/>
      <c r="V83" t="inlineStr"/>
      <c r="W83" t="inlineStr"/>
    </row>
    <row r="84">
      <c r="A84" t="inlineStr"/>
      <c r="B84" t="inlineStr">
        <is>
          <t>N</t>
        </is>
      </c>
      <c r="C84" t="inlineStr">
        <is>
          <t>Price_BOM_L_Imp_898</t>
        </is>
      </c>
      <c r="D84" t="n">
        <v>898</v>
      </c>
      <c r="E84" t="inlineStr"/>
      <c r="F84" t="inlineStr">
        <is>
          <t>:15507-LC:15507-LCV:</t>
        </is>
      </c>
      <c r="G84" s="2" t="inlineStr">
        <is>
          <t>X3</t>
        </is>
      </c>
      <c r="H84" t="inlineStr">
        <is>
          <t>ImpMatl_NiAl-Bronze_ASTM-B148_C95400</t>
        </is>
      </c>
      <c r="I84" s="4" t="inlineStr">
        <is>
          <t>Nickel Aluminum Bronze ASTM B148 UNS C95400</t>
        </is>
      </c>
      <c r="J84" s="4" t="inlineStr">
        <is>
          <t>B22</t>
        </is>
      </c>
      <c r="K84" s="4" t="inlineStr">
        <is>
          <t>Stainless Steel, AISI-303</t>
        </is>
      </c>
      <c r="L84" s="4" t="inlineStr">
        <is>
          <t>Steel, Cold Drawn C1018</t>
        </is>
      </c>
      <c r="M84" s="4" t="inlineStr">
        <is>
          <t>Coating_Scotchkote134_interior_IncludeImpeller</t>
        </is>
      </c>
      <c r="N84" s="80" t="inlineStr">
        <is>
          <t>RTF</t>
        </is>
      </c>
      <c r="O84" s="1" t="inlineStr"/>
      <c r="P84" t="inlineStr">
        <is>
          <t>A102270</t>
        </is>
      </c>
      <c r="Q84" t="inlineStr">
        <is>
          <t>LT250</t>
        </is>
      </c>
      <c r="R84" t="inlineStr"/>
      <c r="S84" t="inlineStr"/>
      <c r="T84" t="inlineStr"/>
      <c r="U84" t="inlineStr"/>
      <c r="V84" t="inlineStr"/>
      <c r="W84" t="inlineStr"/>
    </row>
    <row r="85">
      <c r="A85" t="inlineStr"/>
      <c r="B85" t="inlineStr">
        <is>
          <t>N</t>
        </is>
      </c>
      <c r="C85" t="inlineStr">
        <is>
          <t>Price_BOM_L_Imp_1192</t>
        </is>
      </c>
      <c r="D85" t="n">
        <v>1192</v>
      </c>
      <c r="E85" t="inlineStr"/>
      <c r="F85" t="inlineStr">
        <is>
          <t>:15507-LC:15507-LCV:</t>
        </is>
      </c>
      <c r="G85" s="2" t="inlineStr">
        <is>
          <t>X3</t>
        </is>
      </c>
      <c r="H85" t="inlineStr">
        <is>
          <t>ImpMatl_NiAl-Bronze_ASTM-B148_C95400</t>
        </is>
      </c>
      <c r="I85" s="4" t="inlineStr">
        <is>
          <t>Nickel Aluminum Bronze ASTM B148 UNS C95400</t>
        </is>
      </c>
      <c r="J85" s="4" t="inlineStr">
        <is>
          <t>B22</t>
        </is>
      </c>
      <c r="K85" s="4" t="inlineStr">
        <is>
          <t>Stainless Steel, AISI-303</t>
        </is>
      </c>
      <c r="L85" s="4" t="inlineStr">
        <is>
          <t>Steel, Cold Drawn C1018</t>
        </is>
      </c>
      <c r="M85" s="4" t="inlineStr">
        <is>
          <t>Coating_Scotchkote134_interior</t>
        </is>
      </c>
      <c r="N85" s="80" t="inlineStr">
        <is>
          <t>97780995</t>
        </is>
      </c>
      <c r="O85" s="1" t="inlineStr"/>
      <c r="P85" t="inlineStr">
        <is>
          <t>A102270</t>
        </is>
      </c>
      <c r="Q85" t="inlineStr">
        <is>
          <t>LT250</t>
        </is>
      </c>
      <c r="R85" t="inlineStr"/>
      <c r="S85" t="inlineStr"/>
      <c r="T85" t="inlineStr"/>
      <c r="U85" t="inlineStr"/>
      <c r="V85" t="inlineStr"/>
      <c r="W85" t="inlineStr"/>
    </row>
    <row r="86">
      <c r="A86" t="inlineStr"/>
      <c r="B86" t="inlineStr">
        <is>
          <t>N</t>
        </is>
      </c>
      <c r="C86" t="inlineStr">
        <is>
          <t>Price_BOM_L_Imp_1486</t>
        </is>
      </c>
      <c r="D86" t="n">
        <v>1486</v>
      </c>
      <c r="E86" t="inlineStr"/>
      <c r="F86" t="inlineStr">
        <is>
          <t>:15507-LC:15507-LCV:</t>
        </is>
      </c>
      <c r="G86" s="2" t="inlineStr">
        <is>
          <t>X3</t>
        </is>
      </c>
      <c r="H86" t="inlineStr">
        <is>
          <t>ImpMatl_NiAl-Bronze_ASTM-B148_C95400</t>
        </is>
      </c>
      <c r="I86" s="4" t="inlineStr">
        <is>
          <t>Nickel Aluminum Bronze ASTM B148 UNS C95400</t>
        </is>
      </c>
      <c r="J86" s="4" t="inlineStr">
        <is>
          <t>B22</t>
        </is>
      </c>
      <c r="K86" s="4" t="inlineStr">
        <is>
          <t>Stainless Steel, AISI-303</t>
        </is>
      </c>
      <c r="L86" s="4" t="inlineStr">
        <is>
          <t>Steel, Cold Drawn C1018</t>
        </is>
      </c>
      <c r="M86" s="4" t="inlineStr">
        <is>
          <t>Coating_Scotchkote134_interior_exterior</t>
        </is>
      </c>
      <c r="N86" s="80" t="inlineStr">
        <is>
          <t>97780995</t>
        </is>
      </c>
      <c r="O86" s="1" t="inlineStr"/>
      <c r="P86" t="inlineStr">
        <is>
          <t>A102270</t>
        </is>
      </c>
      <c r="Q86" t="inlineStr">
        <is>
          <t>LT250</t>
        </is>
      </c>
      <c r="R86" t="inlineStr"/>
      <c r="S86" t="inlineStr"/>
      <c r="T86" t="inlineStr"/>
      <c r="U86" t="inlineStr"/>
      <c r="V86" t="inlineStr"/>
      <c r="W86" t="inlineStr"/>
    </row>
    <row r="87">
      <c r="A87" t="inlineStr"/>
      <c r="B87" t="inlineStr">
        <is>
          <t>N</t>
        </is>
      </c>
      <c r="C87" t="inlineStr">
        <is>
          <t>Price_BOM_L_Imp_1780</t>
        </is>
      </c>
      <c r="D87" t="n">
        <v>1780</v>
      </c>
      <c r="E87" t="inlineStr"/>
      <c r="F87" t="inlineStr">
        <is>
          <t>:15507-LC:15507-LCV:</t>
        </is>
      </c>
      <c r="G87" s="2" t="inlineStr">
        <is>
          <t>X3</t>
        </is>
      </c>
      <c r="H87" t="inlineStr">
        <is>
          <t>ImpMatl_NiAl-Bronze_ASTM-B148_C95400</t>
        </is>
      </c>
      <c r="I87" s="4" t="inlineStr">
        <is>
          <t>Nickel Aluminum Bronze ASTM B148 UNS C95400</t>
        </is>
      </c>
      <c r="J87" s="4" t="inlineStr">
        <is>
          <t>B22</t>
        </is>
      </c>
      <c r="K87" s="4" t="inlineStr">
        <is>
          <t>Stainless Steel, AISI-303</t>
        </is>
      </c>
      <c r="L87" s="4" t="inlineStr">
        <is>
          <t>Steel, Cold Drawn C1018</t>
        </is>
      </c>
      <c r="M87" s="4" t="inlineStr">
        <is>
          <t>Coating_Special</t>
        </is>
      </c>
      <c r="N87" s="80" t="inlineStr">
        <is>
          <t>97780995</t>
        </is>
      </c>
      <c r="O87" s="1" t="inlineStr"/>
      <c r="P87" t="inlineStr">
        <is>
          <t>A102270</t>
        </is>
      </c>
      <c r="Q87" t="inlineStr">
        <is>
          <t>LT250</t>
        </is>
      </c>
      <c r="R87" t="inlineStr"/>
      <c r="S87" t="inlineStr"/>
      <c r="T87" t="inlineStr"/>
      <c r="U87" t="inlineStr"/>
      <c r="V87" t="inlineStr"/>
      <c r="W87" t="inlineStr"/>
    </row>
    <row r="88">
      <c r="A88" t="inlineStr"/>
      <c r="B88" t="inlineStr">
        <is>
          <t>N</t>
        </is>
      </c>
      <c r="C88" t="inlineStr">
        <is>
          <t>Price_BOM_L_Imp_398</t>
        </is>
      </c>
      <c r="D88" t="n">
        <v>398</v>
      </c>
      <c r="E88" t="inlineStr"/>
      <c r="F88" t="inlineStr">
        <is>
          <t>:15507-LC:15507-LCV:</t>
        </is>
      </c>
      <c r="G88" s="2" t="inlineStr">
        <is>
          <t>X0</t>
        </is>
      </c>
      <c r="H88" t="inlineStr">
        <is>
          <t>ImpMatl_SS_AISI-304</t>
        </is>
      </c>
      <c r="I88" s="4" t="inlineStr">
        <is>
          <t>Stainless Steel, AISI-304</t>
        </is>
      </c>
      <c r="J88" s="4" t="inlineStr">
        <is>
          <t>H304</t>
        </is>
      </c>
      <c r="K88" s="4" t="inlineStr">
        <is>
          <t>None</t>
        </is>
      </c>
      <c r="L88" s="4" t="inlineStr">
        <is>
          <t>None</t>
        </is>
      </c>
      <c r="M88" s="4" t="inlineStr">
        <is>
          <t>Coating_Standard</t>
        </is>
      </c>
      <c r="N88" s="80" t="inlineStr">
        <is>
          <t>RTF</t>
        </is>
      </c>
      <c r="O88" s="1" t="inlineStr"/>
      <c r="P88" t="inlineStr">
        <is>
          <t>A102440</t>
        </is>
      </c>
      <c r="Q88" t="inlineStr">
        <is>
          <t>LT027</t>
        </is>
      </c>
      <c r="R88" t="n">
        <v>0</v>
      </c>
      <c r="S88" t="inlineStr"/>
      <c r="T88" t="inlineStr"/>
      <c r="U88" t="inlineStr"/>
      <c r="V88" t="inlineStr"/>
      <c r="W88" t="inlineStr"/>
    </row>
    <row r="89">
      <c r="A89" t="inlineStr"/>
      <c r="B89" t="inlineStr">
        <is>
          <t>N</t>
        </is>
      </c>
      <c r="C89" t="inlineStr">
        <is>
          <t>Price_BOM_L_Imp_711</t>
        </is>
      </c>
      <c r="D89" t="n">
        <v>711</v>
      </c>
      <c r="E89" t="inlineStr"/>
      <c r="F89" t="inlineStr">
        <is>
          <t>:15507-LC:15507-LCV:</t>
        </is>
      </c>
      <c r="G89" s="2" t="inlineStr">
        <is>
          <t>X0</t>
        </is>
      </c>
      <c r="H89" t="inlineStr">
        <is>
          <t>ImpMatl_SS_AISI-304</t>
        </is>
      </c>
      <c r="I89" s="4" t="inlineStr">
        <is>
          <t>Stainless Steel, AISI-304</t>
        </is>
      </c>
      <c r="J89" s="4" t="inlineStr">
        <is>
          <t>H304</t>
        </is>
      </c>
      <c r="K89" s="4" t="inlineStr">
        <is>
          <t>None</t>
        </is>
      </c>
      <c r="L89" s="4" t="inlineStr">
        <is>
          <t>None</t>
        </is>
      </c>
      <c r="M89" s="4" t="inlineStr">
        <is>
          <t>Coating_Scotchkote134_interior_exterior_IncludeImpeller</t>
        </is>
      </c>
      <c r="N89" s="80" t="inlineStr">
        <is>
          <t>RTF</t>
        </is>
      </c>
      <c r="O89" s="14" t="inlineStr"/>
      <c r="P89" t="inlineStr">
        <is>
          <t>A102440</t>
        </is>
      </c>
      <c r="Q89" t="inlineStr">
        <is>
          <t>LT250</t>
        </is>
      </c>
      <c r="R89" t="inlineStr"/>
      <c r="S89" t="inlineStr"/>
      <c r="T89" t="inlineStr"/>
      <c r="U89" t="inlineStr"/>
      <c r="V89" t="inlineStr"/>
      <c r="W89" t="inlineStr"/>
    </row>
    <row r="90">
      <c r="A90" t="inlineStr"/>
      <c r="B90" t="inlineStr">
        <is>
          <t>N</t>
        </is>
      </c>
      <c r="C90" t="inlineStr">
        <is>
          <t>Price_BOM_L_Imp_1005</t>
        </is>
      </c>
      <c r="D90" t="n">
        <v>1005</v>
      </c>
      <c r="E90" t="inlineStr"/>
      <c r="F90" t="inlineStr">
        <is>
          <t>:15507-LC:15507-LCV:</t>
        </is>
      </c>
      <c r="G90" s="2" t="inlineStr">
        <is>
          <t>X0</t>
        </is>
      </c>
      <c r="H90" t="inlineStr">
        <is>
          <t>ImpMatl_SS_AISI-304</t>
        </is>
      </c>
      <c r="I90" s="4" t="inlineStr">
        <is>
          <t>Stainless Steel, AISI-304</t>
        </is>
      </c>
      <c r="J90" s="4" t="inlineStr">
        <is>
          <t>H304</t>
        </is>
      </c>
      <c r="K90" s="4" t="inlineStr">
        <is>
          <t>None</t>
        </is>
      </c>
      <c r="L90" s="4" t="inlineStr">
        <is>
          <t>None</t>
        </is>
      </c>
      <c r="M90" s="4" t="inlineStr">
        <is>
          <t>Coating_Scotchkote134_interior_IncludeImpeller</t>
        </is>
      </c>
      <c r="N90" s="80" t="inlineStr">
        <is>
          <t>RTF</t>
        </is>
      </c>
      <c r="O90" s="14" t="inlineStr"/>
      <c r="P90" t="inlineStr">
        <is>
          <t>A102440</t>
        </is>
      </c>
      <c r="Q90" t="inlineStr">
        <is>
          <t>LT250</t>
        </is>
      </c>
      <c r="R90" t="inlineStr"/>
      <c r="S90" t="inlineStr"/>
      <c r="T90" t="inlineStr"/>
      <c r="U90" t="inlineStr"/>
      <c r="V90" t="inlineStr"/>
      <c r="W90" t="inlineStr"/>
    </row>
    <row r="91">
      <c r="A91" t="inlineStr"/>
      <c r="B91" t="inlineStr">
        <is>
          <t>N</t>
        </is>
      </c>
      <c r="C91" t="inlineStr">
        <is>
          <t>Price_BOM_L_Imp_1299</t>
        </is>
      </c>
      <c r="D91" t="n">
        <v>1299</v>
      </c>
      <c r="E91" t="inlineStr"/>
      <c r="F91" t="inlineStr">
        <is>
          <t>:15507-LC:15507-LCV:</t>
        </is>
      </c>
      <c r="G91" s="2" t="inlineStr">
        <is>
          <t>X0</t>
        </is>
      </c>
      <c r="H91" t="inlineStr">
        <is>
          <t>ImpMatl_SS_AISI-304</t>
        </is>
      </c>
      <c r="I91" s="4" t="inlineStr">
        <is>
          <t>Stainless Steel, AISI-304</t>
        </is>
      </c>
      <c r="J91" s="4" t="inlineStr">
        <is>
          <t>H304</t>
        </is>
      </c>
      <c r="K91" s="4" t="inlineStr">
        <is>
          <t>None</t>
        </is>
      </c>
      <c r="L91" s="4" t="inlineStr">
        <is>
          <t>None</t>
        </is>
      </c>
      <c r="M91" s="4" t="inlineStr">
        <is>
          <t>Coating_Scotchkote134_interior</t>
        </is>
      </c>
      <c r="N91" s="80" t="inlineStr">
        <is>
          <t>RTF</t>
        </is>
      </c>
      <c r="O91" s="14" t="inlineStr"/>
      <c r="P91" t="inlineStr">
        <is>
          <t>A102440</t>
        </is>
      </c>
      <c r="Q91" t="inlineStr">
        <is>
          <t>LT250</t>
        </is>
      </c>
      <c r="R91" t="n">
        <v>126</v>
      </c>
      <c r="S91" t="inlineStr"/>
      <c r="T91" t="inlineStr"/>
      <c r="U91" t="inlineStr"/>
      <c r="V91" t="inlineStr"/>
      <c r="W91" t="inlineStr"/>
    </row>
    <row r="92">
      <c r="A92" t="inlineStr"/>
      <c r="B92" t="inlineStr">
        <is>
          <t>N</t>
        </is>
      </c>
      <c r="C92" t="inlineStr">
        <is>
          <t>Price_BOM_L_Imp_1593</t>
        </is>
      </c>
      <c r="D92" t="n">
        <v>1593</v>
      </c>
      <c r="E92" t="inlineStr"/>
      <c r="F92" t="inlineStr">
        <is>
          <t>:15507-LC:15507-LCV:</t>
        </is>
      </c>
      <c r="G92" s="2" t="inlineStr">
        <is>
          <t>X0</t>
        </is>
      </c>
      <c r="H92" t="inlineStr">
        <is>
          <t>ImpMatl_SS_AISI-304</t>
        </is>
      </c>
      <c r="I92" s="4" t="inlineStr">
        <is>
          <t>Stainless Steel, AISI-304</t>
        </is>
      </c>
      <c r="J92" s="4" t="inlineStr">
        <is>
          <t>H304</t>
        </is>
      </c>
      <c r="K92" s="4" t="inlineStr">
        <is>
          <t>None</t>
        </is>
      </c>
      <c r="L92" s="4" t="inlineStr">
        <is>
          <t>None</t>
        </is>
      </c>
      <c r="M92" s="4" t="inlineStr">
        <is>
          <t>Coating_Scotchkote134_interior_exterior</t>
        </is>
      </c>
      <c r="N92" s="80" t="inlineStr">
        <is>
          <t>RTF</t>
        </is>
      </c>
      <c r="O92" s="14" t="inlineStr"/>
      <c r="P92" t="inlineStr">
        <is>
          <t>A102440</t>
        </is>
      </c>
      <c r="Q92" t="inlineStr">
        <is>
          <t>LT250</t>
        </is>
      </c>
      <c r="R92" t="n">
        <v>126</v>
      </c>
      <c r="S92" t="inlineStr"/>
      <c r="T92" t="inlineStr"/>
      <c r="U92" t="inlineStr"/>
      <c r="V92" t="inlineStr"/>
      <c r="W92" t="inlineStr"/>
    </row>
    <row r="93">
      <c r="A93" t="inlineStr"/>
      <c r="B93" t="inlineStr">
        <is>
          <t>N</t>
        </is>
      </c>
      <c r="C93" t="inlineStr">
        <is>
          <t>Price_BOM_L_Imp_412</t>
        </is>
      </c>
      <c r="D93" t="n">
        <v>412</v>
      </c>
      <c r="E93" t="inlineStr"/>
      <c r="F93" t="inlineStr">
        <is>
          <t>:15507-LC:15507-LCV:</t>
        </is>
      </c>
      <c r="G93" s="2" t="inlineStr">
        <is>
          <t>X3</t>
        </is>
      </c>
      <c r="H93" t="inlineStr">
        <is>
          <t>ImpMatl_SS_AISI-304</t>
        </is>
      </c>
      <c r="I93" s="4" t="inlineStr">
        <is>
          <t>Stainless Steel, AISI-304</t>
        </is>
      </c>
      <c r="J93" s="4" t="inlineStr">
        <is>
          <t>H304</t>
        </is>
      </c>
      <c r="K93" s="4" t="inlineStr">
        <is>
          <t>Stainless Steel, AISI-303</t>
        </is>
      </c>
      <c r="L93" s="4" t="inlineStr">
        <is>
          <t>Stainless Steel, AISI 316</t>
        </is>
      </c>
      <c r="M93" s="4" t="inlineStr">
        <is>
          <t>Coating_Standard</t>
        </is>
      </c>
      <c r="N93" s="80" t="inlineStr">
        <is>
          <t>RTF</t>
        </is>
      </c>
      <c r="O93" s="14" t="inlineStr"/>
      <c r="P93" t="inlineStr">
        <is>
          <t>A102444</t>
        </is>
      </c>
      <c r="Q93" t="inlineStr">
        <is>
          <t>LT027</t>
        </is>
      </c>
      <c r="R93" t="n">
        <v>0</v>
      </c>
      <c r="S93" t="inlineStr"/>
      <c r="T93" t="inlineStr"/>
      <c r="U93" t="inlineStr"/>
      <c r="V93" t="inlineStr"/>
      <c r="W93" t="inlineStr"/>
    </row>
    <row r="94">
      <c r="A94" t="inlineStr"/>
      <c r="B94" t="inlineStr">
        <is>
          <t>N</t>
        </is>
      </c>
      <c r="C94" t="inlineStr">
        <is>
          <t>Price_BOM_L_Imp_713</t>
        </is>
      </c>
      <c r="D94" t="n">
        <v>713</v>
      </c>
      <c r="E94" t="inlineStr"/>
      <c r="F94" t="inlineStr">
        <is>
          <t>:15507-LC:15507-LCV:</t>
        </is>
      </c>
      <c r="G94" s="2" t="inlineStr">
        <is>
          <t>X3</t>
        </is>
      </c>
      <c r="H94" t="inlineStr">
        <is>
          <t>ImpMatl_SS_AISI-304</t>
        </is>
      </c>
      <c r="I94" s="4" t="inlineStr">
        <is>
          <t>Stainless Steel, AISI-304</t>
        </is>
      </c>
      <c r="J94" s="4" t="inlineStr">
        <is>
          <t>H304</t>
        </is>
      </c>
      <c r="K94" s="4" t="inlineStr">
        <is>
          <t>Stainless Steel, AISI-303</t>
        </is>
      </c>
      <c r="L94" s="4" t="inlineStr">
        <is>
          <t>Stainless Steel, AISI 316</t>
        </is>
      </c>
      <c r="M94" s="4" t="inlineStr">
        <is>
          <t>Coating_Scotchkote134_interior_exterior_IncludeImpeller</t>
        </is>
      </c>
      <c r="N94" s="80" t="inlineStr">
        <is>
          <t>RTF</t>
        </is>
      </c>
      <c r="O94" s="14" t="inlineStr"/>
      <c r="P94" t="inlineStr">
        <is>
          <t>A102444</t>
        </is>
      </c>
      <c r="Q94" t="inlineStr">
        <is>
          <t>LT250</t>
        </is>
      </c>
      <c r="R94" t="inlineStr"/>
      <c r="S94" t="inlineStr"/>
      <c r="T94" t="inlineStr"/>
      <c r="U94" t="inlineStr"/>
      <c r="V94" t="inlineStr"/>
      <c r="W94" t="inlineStr"/>
    </row>
    <row r="95">
      <c r="A95" t="inlineStr"/>
      <c r="B95" t="inlineStr">
        <is>
          <t>N</t>
        </is>
      </c>
      <c r="C95" t="inlineStr">
        <is>
          <t>Price_BOM_L_Imp_1007</t>
        </is>
      </c>
      <c r="D95" t="n">
        <v>1007</v>
      </c>
      <c r="E95" t="inlineStr"/>
      <c r="F95" t="inlineStr">
        <is>
          <t>:15507-LC:15507-LCV:</t>
        </is>
      </c>
      <c r="G95" s="2" t="inlineStr">
        <is>
          <t>X3</t>
        </is>
      </c>
      <c r="H95" t="inlineStr">
        <is>
          <t>ImpMatl_SS_AISI-304</t>
        </is>
      </c>
      <c r="I95" s="4" t="inlineStr">
        <is>
          <t>Stainless Steel, AISI-304</t>
        </is>
      </c>
      <c r="J95" s="4" t="inlineStr">
        <is>
          <t>H304</t>
        </is>
      </c>
      <c r="K95" s="4" t="inlineStr">
        <is>
          <t>Stainless Steel, AISI-303</t>
        </is>
      </c>
      <c r="L95" s="4" t="inlineStr">
        <is>
          <t>Stainless Steel, AISI 316</t>
        </is>
      </c>
      <c r="M95" s="4" t="inlineStr">
        <is>
          <t>Coating_Scotchkote134_interior_IncludeImpeller</t>
        </is>
      </c>
      <c r="N95" s="80" t="inlineStr">
        <is>
          <t>RTF</t>
        </is>
      </c>
      <c r="O95" s="14" t="inlineStr"/>
      <c r="P95" t="inlineStr">
        <is>
          <t>A102444</t>
        </is>
      </c>
      <c r="Q95" t="inlineStr">
        <is>
          <t>LT250</t>
        </is>
      </c>
      <c r="R95" t="inlineStr"/>
      <c r="S95" t="inlineStr"/>
      <c r="T95" t="inlineStr"/>
      <c r="U95" t="inlineStr"/>
      <c r="V95" t="inlineStr"/>
      <c r="W95" t="inlineStr"/>
    </row>
    <row r="96">
      <c r="A96" t="inlineStr"/>
      <c r="B96" t="inlineStr">
        <is>
          <t>N</t>
        </is>
      </c>
      <c r="C96" t="inlineStr">
        <is>
          <t>Price_BOM_L_Imp_1301</t>
        </is>
      </c>
      <c r="D96" t="n">
        <v>1301</v>
      </c>
      <c r="E96" t="inlineStr"/>
      <c r="F96" t="inlineStr">
        <is>
          <t>:15507-LC:15507-LCV:</t>
        </is>
      </c>
      <c r="G96" s="2" t="inlineStr">
        <is>
          <t>X3</t>
        </is>
      </c>
      <c r="H96" t="inlineStr">
        <is>
          <t>ImpMatl_SS_AISI-304</t>
        </is>
      </c>
      <c r="I96" s="4" t="inlineStr">
        <is>
          <t>Stainless Steel, AISI-304</t>
        </is>
      </c>
      <c r="J96" s="4" t="inlineStr">
        <is>
          <t>H304</t>
        </is>
      </c>
      <c r="K96" s="4" t="inlineStr">
        <is>
          <t>Stainless Steel, AISI-303</t>
        </is>
      </c>
      <c r="L96" s="4" t="inlineStr">
        <is>
          <t>Stainless Steel, AISI 316</t>
        </is>
      </c>
      <c r="M96" s="4" t="inlineStr">
        <is>
          <t>Coating_Scotchkote134_interior</t>
        </is>
      </c>
      <c r="N96" s="80" t="inlineStr">
        <is>
          <t>RTF</t>
        </is>
      </c>
      <c r="O96" s="14" t="inlineStr"/>
      <c r="P96" t="inlineStr">
        <is>
          <t>A102444</t>
        </is>
      </c>
      <c r="Q96" t="inlineStr">
        <is>
          <t>LT250</t>
        </is>
      </c>
      <c r="R96" t="n">
        <v>126</v>
      </c>
      <c r="S96" t="inlineStr"/>
      <c r="T96" t="inlineStr"/>
      <c r="U96" t="inlineStr"/>
      <c r="V96" t="inlineStr"/>
      <c r="W96" t="inlineStr"/>
    </row>
    <row r="97">
      <c r="A97" t="inlineStr"/>
      <c r="B97" t="inlineStr">
        <is>
          <t>N</t>
        </is>
      </c>
      <c r="C97" t="inlineStr">
        <is>
          <t>Price_BOM_L_Imp_1595</t>
        </is>
      </c>
      <c r="D97" t="n">
        <v>1595</v>
      </c>
      <c r="E97" t="inlineStr"/>
      <c r="F97" t="inlineStr">
        <is>
          <t>:15507-LC:15507-LCV:</t>
        </is>
      </c>
      <c r="G97" s="2" t="inlineStr">
        <is>
          <t>X3</t>
        </is>
      </c>
      <c r="H97" t="inlineStr">
        <is>
          <t>ImpMatl_SS_AISI-304</t>
        </is>
      </c>
      <c r="I97" s="4" t="inlineStr">
        <is>
          <t>Stainless Steel, AISI-304</t>
        </is>
      </c>
      <c r="J97" s="4" t="inlineStr">
        <is>
          <t>H304</t>
        </is>
      </c>
      <c r="K97" s="4" t="inlineStr">
        <is>
          <t>Stainless Steel, AISI-303</t>
        </is>
      </c>
      <c r="L97" s="4" t="inlineStr">
        <is>
          <t>Stainless Steel, AISI 316</t>
        </is>
      </c>
      <c r="M97" s="4" t="inlineStr">
        <is>
          <t>Coating_Scotchkote134_interior_exterior</t>
        </is>
      </c>
      <c r="N97" s="80" t="inlineStr">
        <is>
          <t>RTF</t>
        </is>
      </c>
      <c r="O97" s="14" t="inlineStr"/>
      <c r="P97" t="inlineStr">
        <is>
          <t>A102444</t>
        </is>
      </c>
      <c r="Q97" t="inlineStr">
        <is>
          <t>LT250</t>
        </is>
      </c>
      <c r="R97" t="n">
        <v>126</v>
      </c>
      <c r="S97" t="inlineStr"/>
      <c r="T97" t="inlineStr"/>
      <c r="U97" t="inlineStr"/>
      <c r="V97" t="inlineStr"/>
      <c r="W97" t="inlineStr"/>
    </row>
    <row r="98">
      <c r="A98" t="inlineStr"/>
      <c r="B98" t="inlineStr">
        <is>
          <t>N</t>
        </is>
      </c>
      <c r="C98" t="inlineStr">
        <is>
          <t>Price_BOM_L_Imp_1834</t>
        </is>
      </c>
      <c r="D98" t="n">
        <v>1834</v>
      </c>
      <c r="E98" t="inlineStr"/>
      <c r="F98" t="inlineStr">
        <is>
          <t>:15509-LC:15509-LCV:</t>
        </is>
      </c>
      <c r="G98" s="2" t="inlineStr">
        <is>
          <t>X0</t>
        </is>
      </c>
      <c r="H98" t="inlineStr">
        <is>
          <t>ImpMatl_SS_AISI-304</t>
        </is>
      </c>
      <c r="I98" s="4" t="inlineStr">
        <is>
          <t>Stainless Steel, AISI-304</t>
        </is>
      </c>
      <c r="J98" s="4" t="inlineStr">
        <is>
          <t>H304</t>
        </is>
      </c>
      <c r="K98" s="4" t="inlineStr">
        <is>
          <t>None</t>
        </is>
      </c>
      <c r="L98" s="4" t="inlineStr">
        <is>
          <t>None</t>
        </is>
      </c>
      <c r="M98" s="4" t="inlineStr">
        <is>
          <t>Coating_Special</t>
        </is>
      </c>
      <c r="N98" s="80" t="inlineStr">
        <is>
          <t>RTF</t>
        </is>
      </c>
      <c r="O98" s="14" t="inlineStr"/>
      <c r="P98" t="inlineStr">
        <is>
          <t>A101713</t>
        </is>
      </c>
      <c r="Q98" t="inlineStr">
        <is>
          <t>LT250</t>
        </is>
      </c>
      <c r="R98" t="n">
        <v>126</v>
      </c>
      <c r="S98" t="inlineStr"/>
      <c r="T98" t="inlineStr"/>
      <c r="U98" t="inlineStr"/>
      <c r="V98" t="inlineStr"/>
      <c r="W98" t="inlineStr"/>
    </row>
    <row r="99">
      <c r="A99" t="inlineStr"/>
      <c r="B99" t="inlineStr">
        <is>
          <t>N</t>
        </is>
      </c>
      <c r="C99" t="inlineStr">
        <is>
          <t>Price_BOM_L_Imp_1888</t>
        </is>
      </c>
      <c r="D99" t="n">
        <v>1888</v>
      </c>
      <c r="E99" t="inlineStr"/>
      <c r="F99" t="inlineStr">
        <is>
          <t>:15509-LC:15509-LCV:</t>
        </is>
      </c>
      <c r="G99" s="2" t="inlineStr">
        <is>
          <t>X3</t>
        </is>
      </c>
      <c r="H99" t="inlineStr">
        <is>
          <t>ImpMatl_SS_AISI-304</t>
        </is>
      </c>
      <c r="I99" s="4" t="inlineStr">
        <is>
          <t>Stainless Steel, AISI-304</t>
        </is>
      </c>
      <c r="J99" s="4" t="inlineStr">
        <is>
          <t>H304</t>
        </is>
      </c>
      <c r="K99" s="4" t="inlineStr">
        <is>
          <t>Stainless Steel, AISI-303</t>
        </is>
      </c>
      <c r="L99" s="4" t="inlineStr">
        <is>
          <t>Stainless Steel, AISI 316</t>
        </is>
      </c>
      <c r="M99" s="4" t="inlineStr">
        <is>
          <t>Coating_Special</t>
        </is>
      </c>
      <c r="N99" s="80" t="inlineStr">
        <is>
          <t>RTF</t>
        </is>
      </c>
      <c r="O99" s="14" t="inlineStr"/>
      <c r="P99" t="inlineStr">
        <is>
          <t>A102094</t>
        </is>
      </c>
      <c r="Q99" t="inlineStr">
        <is>
          <t>LT250</t>
        </is>
      </c>
      <c r="R99" t="n">
        <v>126</v>
      </c>
      <c r="S99" t="inlineStr"/>
      <c r="T99" t="inlineStr"/>
      <c r="U99" t="inlineStr"/>
      <c r="V99" t="inlineStr"/>
      <c r="W99" t="inlineStr"/>
    </row>
    <row r="100">
      <c r="A100" t="inlineStr"/>
      <c r="B100" t="inlineStr">
        <is>
          <t>N</t>
        </is>
      </c>
      <c r="C100" t="inlineStr">
        <is>
          <t>Price_BOM_L_Imp_425</t>
        </is>
      </c>
      <c r="D100" t="n">
        <v>425</v>
      </c>
      <c r="E100" t="inlineStr"/>
      <c r="F100" t="inlineStr">
        <is>
          <t>:15509-LC:15509-LCV:</t>
        </is>
      </c>
      <c r="G100" s="2" t="inlineStr">
        <is>
          <t>X0</t>
        </is>
      </c>
      <c r="H100" t="inlineStr">
        <is>
          <t>ImpMatl_NiAl-Bronze_ASTM-B148_C95400</t>
        </is>
      </c>
      <c r="I100" s="4" t="inlineStr">
        <is>
          <t>Nickel Aluminum Bronze ASTM B148 UNS C95400</t>
        </is>
      </c>
      <c r="J100" s="4" t="inlineStr">
        <is>
          <t>B22</t>
        </is>
      </c>
      <c r="K100" s="4" t="inlineStr">
        <is>
          <t>None</t>
        </is>
      </c>
      <c r="L100" s="4" t="inlineStr">
        <is>
          <t>None</t>
        </is>
      </c>
      <c r="M100" s="4" t="inlineStr">
        <is>
          <t>Coating_Standard</t>
        </is>
      </c>
      <c r="N100" s="80" t="inlineStr">
        <is>
          <t>RTF</t>
        </is>
      </c>
      <c r="O100" s="14" t="inlineStr"/>
      <c r="P100" t="inlineStr">
        <is>
          <t>A102215</t>
        </is>
      </c>
      <c r="Q100" t="inlineStr">
        <is>
          <t>LT250</t>
        </is>
      </c>
      <c r="R100" t="inlineStr"/>
      <c r="S100" t="inlineStr"/>
      <c r="T100" t="inlineStr"/>
      <c r="U100" t="inlineStr"/>
      <c r="V100" t="inlineStr"/>
      <c r="W100" t="inlineStr"/>
    </row>
    <row r="101">
      <c r="A101" t="inlineStr"/>
      <c r="B101" t="inlineStr">
        <is>
          <t>N</t>
        </is>
      </c>
      <c r="C101" t="inlineStr">
        <is>
          <t>Price_BOM_L_Imp_549</t>
        </is>
      </c>
      <c r="D101" t="n">
        <v>549</v>
      </c>
      <c r="E101" t="inlineStr"/>
      <c r="F101" t="inlineStr">
        <is>
          <t>:15509-LC:15509-LCV:</t>
        </is>
      </c>
      <c r="G101" s="2" t="inlineStr">
        <is>
          <t>X0</t>
        </is>
      </c>
      <c r="H101" t="inlineStr">
        <is>
          <t>ImpMatl_NiAl-Bronze_ASTM-B148_C95400</t>
        </is>
      </c>
      <c r="I101" s="4" t="inlineStr">
        <is>
          <t>Nickel Aluminum Bronze ASTM B148 UNS C95400</t>
        </is>
      </c>
      <c r="J101" s="4" t="inlineStr">
        <is>
          <t>B22</t>
        </is>
      </c>
      <c r="K101" s="4" t="inlineStr">
        <is>
          <t>None</t>
        </is>
      </c>
      <c r="L101" s="4" t="inlineStr">
        <is>
          <t>None</t>
        </is>
      </c>
      <c r="M101" s="4" t="inlineStr">
        <is>
          <t>Coating_Scotchkote134_interior_exterior_IncludeImpeller</t>
        </is>
      </c>
      <c r="N101" s="80" t="inlineStr">
        <is>
          <t>RTF</t>
        </is>
      </c>
      <c r="O101" s="14" t="inlineStr"/>
      <c r="P101" t="inlineStr">
        <is>
          <t>A102215</t>
        </is>
      </c>
      <c r="Q101" t="inlineStr">
        <is>
          <t>LT250</t>
        </is>
      </c>
      <c r="R101" t="inlineStr"/>
      <c r="S101" t="inlineStr"/>
      <c r="T101" t="inlineStr"/>
      <c r="U101" t="inlineStr"/>
      <c r="V101" t="inlineStr"/>
      <c r="W101" t="inlineStr"/>
    </row>
    <row r="102">
      <c r="A102" t="inlineStr"/>
      <c r="B102" t="inlineStr">
        <is>
          <t>N</t>
        </is>
      </c>
      <c r="C102" t="inlineStr">
        <is>
          <t>Price_BOM_L_Imp_843</t>
        </is>
      </c>
      <c r="D102" t="n">
        <v>843</v>
      </c>
      <c r="E102" t="inlineStr"/>
      <c r="F102" t="inlineStr">
        <is>
          <t>:15509-LC:15509-LCV:</t>
        </is>
      </c>
      <c r="G102" s="2" t="inlineStr">
        <is>
          <t>X0</t>
        </is>
      </c>
      <c r="H102" t="inlineStr">
        <is>
          <t>ImpMatl_NiAl-Bronze_ASTM-B148_C95400</t>
        </is>
      </c>
      <c r="I102" s="4" t="inlineStr">
        <is>
          <t>Nickel Aluminum Bronze ASTM B148 UNS C95400</t>
        </is>
      </c>
      <c r="J102" s="4" t="inlineStr">
        <is>
          <t>B22</t>
        </is>
      </c>
      <c r="K102" s="4" t="inlineStr">
        <is>
          <t>None</t>
        </is>
      </c>
      <c r="L102" s="4" t="inlineStr">
        <is>
          <t>None</t>
        </is>
      </c>
      <c r="M102" s="4" t="inlineStr">
        <is>
          <t>Coating_Scotchkote134_interior_IncludeImpeller</t>
        </is>
      </c>
      <c r="N102" s="80" t="inlineStr">
        <is>
          <t>RTF</t>
        </is>
      </c>
      <c r="O102" s="14" t="inlineStr"/>
      <c r="P102" t="inlineStr">
        <is>
          <t>A102215</t>
        </is>
      </c>
      <c r="Q102" t="inlineStr">
        <is>
          <t>LT250</t>
        </is>
      </c>
      <c r="R102" t="inlineStr"/>
      <c r="S102" t="inlineStr"/>
      <c r="T102" t="inlineStr"/>
      <c r="U102" t="inlineStr"/>
      <c r="V102" t="inlineStr"/>
      <c r="W102" t="inlineStr"/>
    </row>
    <row r="103">
      <c r="A103" t="inlineStr"/>
      <c r="B103" t="inlineStr">
        <is>
          <t>N</t>
        </is>
      </c>
      <c r="C103" t="inlineStr">
        <is>
          <t>Price_BOM_L_Imp_1137</t>
        </is>
      </c>
      <c r="D103" t="n">
        <v>1137</v>
      </c>
      <c r="E103" t="inlineStr"/>
      <c r="F103" t="inlineStr">
        <is>
          <t>:15509-LC:15509-LCV:</t>
        </is>
      </c>
      <c r="G103" s="2" t="inlineStr">
        <is>
          <t>X0</t>
        </is>
      </c>
      <c r="H103" t="inlineStr">
        <is>
          <t>ImpMatl_NiAl-Bronze_ASTM-B148_C95400</t>
        </is>
      </c>
      <c r="I103" s="4" t="inlineStr">
        <is>
          <t>Nickel Aluminum Bronze ASTM B148 UNS C95400</t>
        </is>
      </c>
      <c r="J103" s="4" t="inlineStr">
        <is>
          <t>B22</t>
        </is>
      </c>
      <c r="K103" s="4" t="inlineStr">
        <is>
          <t>None</t>
        </is>
      </c>
      <c r="L103" s="4" t="inlineStr">
        <is>
          <t>None</t>
        </is>
      </c>
      <c r="M103" s="4" t="inlineStr">
        <is>
          <t>Coating_Scotchkote134_interior</t>
        </is>
      </c>
      <c r="N103" s="80" t="inlineStr">
        <is>
          <t>RTF</t>
        </is>
      </c>
      <c r="O103" s="14" t="inlineStr"/>
      <c r="P103" t="inlineStr">
        <is>
          <t>A102215</t>
        </is>
      </c>
      <c r="Q103" t="inlineStr">
        <is>
          <t>LT250</t>
        </is>
      </c>
      <c r="R103" t="inlineStr"/>
      <c r="S103" t="inlineStr"/>
      <c r="T103" t="inlineStr"/>
      <c r="U103" t="inlineStr"/>
      <c r="V103" t="inlineStr"/>
      <c r="W103" t="inlineStr"/>
    </row>
    <row r="104">
      <c r="A104" t="inlineStr"/>
      <c r="B104" t="inlineStr">
        <is>
          <t>N</t>
        </is>
      </c>
      <c r="C104" t="inlineStr">
        <is>
          <t>Price_BOM_L_Imp_1431</t>
        </is>
      </c>
      <c r="D104" t="n">
        <v>1431</v>
      </c>
      <c r="E104" t="inlineStr"/>
      <c r="F104" t="inlineStr">
        <is>
          <t>:15509-LC:15509-LCV:</t>
        </is>
      </c>
      <c r="G104" s="2" t="inlineStr">
        <is>
          <t>X0</t>
        </is>
      </c>
      <c r="H104" t="inlineStr">
        <is>
          <t>ImpMatl_NiAl-Bronze_ASTM-B148_C95400</t>
        </is>
      </c>
      <c r="I104" s="4" t="inlineStr">
        <is>
          <t>Nickel Aluminum Bronze ASTM B148 UNS C95400</t>
        </is>
      </c>
      <c r="J104" s="4" t="inlineStr">
        <is>
          <t>B22</t>
        </is>
      </c>
      <c r="K104" s="4" t="inlineStr">
        <is>
          <t>None</t>
        </is>
      </c>
      <c r="L104" s="4" t="inlineStr">
        <is>
          <t>None</t>
        </is>
      </c>
      <c r="M104" s="4" t="inlineStr">
        <is>
          <t>Coating_Scotchkote134_interior_exterior</t>
        </is>
      </c>
      <c r="N104" s="80" t="inlineStr">
        <is>
          <t>RTF</t>
        </is>
      </c>
      <c r="O104" s="14" t="inlineStr"/>
      <c r="P104" t="inlineStr">
        <is>
          <t>A102215</t>
        </is>
      </c>
      <c r="Q104" t="inlineStr">
        <is>
          <t>LT250</t>
        </is>
      </c>
      <c r="R104" t="inlineStr"/>
      <c r="S104" t="inlineStr"/>
      <c r="T104" t="inlineStr"/>
      <c r="U104" t="inlineStr"/>
      <c r="V104" t="inlineStr"/>
      <c r="W104" t="inlineStr"/>
    </row>
    <row r="105">
      <c r="A105" t="inlineStr"/>
      <c r="B105" t="inlineStr">
        <is>
          <t>N</t>
        </is>
      </c>
      <c r="C105" t="inlineStr">
        <is>
          <t>Price_BOM_L_Imp_1725</t>
        </is>
      </c>
      <c r="D105" t="n">
        <v>1725</v>
      </c>
      <c r="E105" t="inlineStr"/>
      <c r="F105" t="inlineStr">
        <is>
          <t>:15509-LC:15509-LCV:</t>
        </is>
      </c>
      <c r="G105" s="2" t="inlineStr">
        <is>
          <t>X0</t>
        </is>
      </c>
      <c r="H105" t="inlineStr">
        <is>
          <t>ImpMatl_NiAl-Bronze_ASTM-B148_C95400</t>
        </is>
      </c>
      <c r="I105" s="4" t="inlineStr">
        <is>
          <t>Nickel Aluminum Bronze ASTM B148 UNS C95400</t>
        </is>
      </c>
      <c r="J105" s="4" t="inlineStr">
        <is>
          <t>B22</t>
        </is>
      </c>
      <c r="K105" s="4" t="inlineStr">
        <is>
          <t>None</t>
        </is>
      </c>
      <c r="L105" s="4" t="inlineStr">
        <is>
          <t>None</t>
        </is>
      </c>
      <c r="M105" s="4" t="inlineStr">
        <is>
          <t>Coating_Special</t>
        </is>
      </c>
      <c r="N105" s="80" t="inlineStr">
        <is>
          <t>RTF</t>
        </is>
      </c>
      <c r="O105" s="14" t="inlineStr"/>
      <c r="P105" t="inlineStr">
        <is>
          <t>A102215</t>
        </is>
      </c>
      <c r="Q105" t="inlineStr">
        <is>
          <t>LT250</t>
        </is>
      </c>
      <c r="R105" t="inlineStr"/>
      <c r="S105" t="inlineStr"/>
      <c r="T105" t="inlineStr"/>
      <c r="U105" t="inlineStr"/>
      <c r="V105" t="inlineStr"/>
      <c r="W105" t="inlineStr"/>
    </row>
    <row r="106">
      <c r="A106" t="inlineStr"/>
      <c r="B106" t="inlineStr">
        <is>
          <t>N</t>
        </is>
      </c>
      <c r="C106" t="inlineStr">
        <is>
          <t>Price_BOM_L_Imp_479</t>
        </is>
      </c>
      <c r="D106" t="n">
        <v>479</v>
      </c>
      <c r="E106" t="inlineStr"/>
      <c r="F106" t="inlineStr">
        <is>
          <t>:15509-LC:15509-LCV:</t>
        </is>
      </c>
      <c r="G106" s="2" t="inlineStr">
        <is>
          <t>X3</t>
        </is>
      </c>
      <c r="H106" t="inlineStr">
        <is>
          <t>ImpMatl_NiAl-Bronze_ASTM-B148_C95400</t>
        </is>
      </c>
      <c r="I106" s="4" t="inlineStr">
        <is>
          <t>Nickel Aluminum Bronze ASTM B148 UNS C95400</t>
        </is>
      </c>
      <c r="J106" s="4" t="inlineStr">
        <is>
          <t>B22</t>
        </is>
      </c>
      <c r="K106" s="4" t="inlineStr">
        <is>
          <t>Stainless Steel, AISI-303</t>
        </is>
      </c>
      <c r="L106" s="4" t="inlineStr">
        <is>
          <t>Steel, Cold Drawn C1018</t>
        </is>
      </c>
      <c r="M106" s="4" t="inlineStr">
        <is>
          <t>Coating_Standard</t>
        </is>
      </c>
      <c r="N106" s="80" t="inlineStr">
        <is>
          <t>98671661</t>
        </is>
      </c>
      <c r="O106" s="14" t="inlineStr"/>
      <c r="P106" t="inlineStr">
        <is>
          <t>A102269</t>
        </is>
      </c>
      <c r="Q106" t="inlineStr">
        <is>
          <t>LT250</t>
        </is>
      </c>
      <c r="R106" t="inlineStr"/>
      <c r="S106" t="inlineStr"/>
      <c r="T106" t="inlineStr"/>
      <c r="U106" t="inlineStr"/>
      <c r="V106" t="inlineStr"/>
      <c r="W106" t="inlineStr"/>
    </row>
    <row r="107">
      <c r="A107" t="inlineStr"/>
      <c r="B107" t="inlineStr">
        <is>
          <t>N</t>
        </is>
      </c>
      <c r="C107" t="inlineStr">
        <is>
          <t>Price_BOM_L_Imp_603</t>
        </is>
      </c>
      <c r="D107" t="n">
        <v>603</v>
      </c>
      <c r="E107" t="inlineStr"/>
      <c r="F107" t="inlineStr">
        <is>
          <t>:15509-LC:15509-LCV:</t>
        </is>
      </c>
      <c r="G107" s="2" t="inlineStr">
        <is>
          <t>X3</t>
        </is>
      </c>
      <c r="H107" t="inlineStr">
        <is>
          <t>ImpMatl_NiAl-Bronze_ASTM-B148_C95400</t>
        </is>
      </c>
      <c r="I107" s="4" t="inlineStr">
        <is>
          <t>Nickel Aluminum Bronze ASTM B148 UNS C95400</t>
        </is>
      </c>
      <c r="J107" s="4" t="inlineStr">
        <is>
          <t>B22</t>
        </is>
      </c>
      <c r="K107" s="4" t="inlineStr">
        <is>
          <t>Stainless Steel, AISI-303</t>
        </is>
      </c>
      <c r="L107" s="4" t="inlineStr">
        <is>
          <t>Steel, Cold Drawn C1018</t>
        </is>
      </c>
      <c r="M107" s="4" t="inlineStr">
        <is>
          <t>Coating_Scotchkote134_interior_exterior_IncludeImpeller</t>
        </is>
      </c>
      <c r="N107" s="80" t="inlineStr">
        <is>
          <t>RTF</t>
        </is>
      </c>
      <c r="O107" s="14" t="inlineStr"/>
      <c r="P107" t="inlineStr">
        <is>
          <t>A102269</t>
        </is>
      </c>
      <c r="Q107" t="inlineStr">
        <is>
          <t>LT250</t>
        </is>
      </c>
      <c r="R107" t="inlineStr"/>
      <c r="S107" t="inlineStr"/>
      <c r="T107" t="inlineStr"/>
      <c r="U107" t="inlineStr"/>
      <c r="V107" t="inlineStr"/>
      <c r="W107" t="inlineStr"/>
    </row>
    <row r="108">
      <c r="A108" t="inlineStr"/>
      <c r="B108" t="inlineStr">
        <is>
          <t>N</t>
        </is>
      </c>
      <c r="C108" t="inlineStr">
        <is>
          <t>Price_BOM_L_Imp_897</t>
        </is>
      </c>
      <c r="D108" t="n">
        <v>897</v>
      </c>
      <c r="E108" t="inlineStr"/>
      <c r="F108" t="inlineStr">
        <is>
          <t>:15509-LC:15509-LCV:</t>
        </is>
      </c>
      <c r="G108" s="2" t="inlineStr">
        <is>
          <t>X3</t>
        </is>
      </c>
      <c r="H108" t="inlineStr">
        <is>
          <t>ImpMatl_NiAl-Bronze_ASTM-B148_C95400</t>
        </is>
      </c>
      <c r="I108" s="4" t="inlineStr">
        <is>
          <t>Nickel Aluminum Bronze ASTM B148 UNS C95400</t>
        </is>
      </c>
      <c r="J108" s="4" t="inlineStr">
        <is>
          <t>B22</t>
        </is>
      </c>
      <c r="K108" s="4" t="inlineStr">
        <is>
          <t>Stainless Steel, AISI-303</t>
        </is>
      </c>
      <c r="L108" s="4" t="inlineStr">
        <is>
          <t>Steel, Cold Drawn C1018</t>
        </is>
      </c>
      <c r="M108" s="4" t="inlineStr">
        <is>
          <t>Coating_Scotchkote134_interior_IncludeImpeller</t>
        </is>
      </c>
      <c r="N108" s="80" t="inlineStr">
        <is>
          <t>RTF</t>
        </is>
      </c>
      <c r="O108" s="1" t="inlineStr"/>
      <c r="P108" t="inlineStr">
        <is>
          <t>A102269</t>
        </is>
      </c>
      <c r="Q108" t="inlineStr">
        <is>
          <t>LT250</t>
        </is>
      </c>
      <c r="R108" t="inlineStr"/>
      <c r="S108" t="inlineStr"/>
      <c r="T108" t="inlineStr"/>
      <c r="U108" t="inlineStr"/>
      <c r="V108" t="inlineStr"/>
      <c r="W108" t="inlineStr"/>
    </row>
    <row r="109">
      <c r="A109" t="inlineStr"/>
      <c r="B109" t="inlineStr">
        <is>
          <t>N</t>
        </is>
      </c>
      <c r="C109" t="inlineStr">
        <is>
          <t>Price_BOM_L_Imp_1191</t>
        </is>
      </c>
      <c r="D109" t="n">
        <v>1191</v>
      </c>
      <c r="E109" t="inlineStr"/>
      <c r="F109" t="inlineStr">
        <is>
          <t>:15509-LC:15509-LCV:</t>
        </is>
      </c>
      <c r="G109" s="2" t="inlineStr">
        <is>
          <t>X3</t>
        </is>
      </c>
      <c r="H109" t="inlineStr">
        <is>
          <t>ImpMatl_NiAl-Bronze_ASTM-B148_C95400</t>
        </is>
      </c>
      <c r="I109" s="4" t="inlineStr">
        <is>
          <t>Nickel Aluminum Bronze ASTM B148 UNS C95400</t>
        </is>
      </c>
      <c r="J109" s="4" t="inlineStr">
        <is>
          <t>B22</t>
        </is>
      </c>
      <c r="K109" s="4" t="inlineStr">
        <is>
          <t>Stainless Steel, AISI-303</t>
        </is>
      </c>
      <c r="L109" s="4" t="inlineStr">
        <is>
          <t>Steel, Cold Drawn C1018</t>
        </is>
      </c>
      <c r="M109" s="4" t="inlineStr">
        <is>
          <t>Coating_Scotchkote134_interior</t>
        </is>
      </c>
      <c r="N109" s="80" t="inlineStr">
        <is>
          <t>98671661</t>
        </is>
      </c>
      <c r="O109" s="1" t="inlineStr"/>
      <c r="P109" t="inlineStr">
        <is>
          <t>A102269</t>
        </is>
      </c>
      <c r="Q109" t="inlineStr">
        <is>
          <t>LT250</t>
        </is>
      </c>
      <c r="R109" t="inlineStr"/>
      <c r="S109" t="inlineStr"/>
      <c r="T109" t="inlineStr"/>
      <c r="U109" t="inlineStr"/>
      <c r="V109" t="inlineStr"/>
      <c r="W109" t="inlineStr"/>
    </row>
    <row r="110">
      <c r="A110" t="inlineStr"/>
      <c r="B110" t="inlineStr">
        <is>
          <t>N</t>
        </is>
      </c>
      <c r="C110" t="inlineStr">
        <is>
          <t>Price_BOM_L_Imp_1485</t>
        </is>
      </c>
      <c r="D110" t="n">
        <v>1485</v>
      </c>
      <c r="E110" t="inlineStr"/>
      <c r="F110" t="inlineStr">
        <is>
          <t>:15509-LC:15509-LCV:</t>
        </is>
      </c>
      <c r="G110" s="2" t="inlineStr">
        <is>
          <t>X3</t>
        </is>
      </c>
      <c r="H110" t="inlineStr">
        <is>
          <t>ImpMatl_NiAl-Bronze_ASTM-B148_C95400</t>
        </is>
      </c>
      <c r="I110" s="4" t="inlineStr">
        <is>
          <t>Nickel Aluminum Bronze ASTM B148 UNS C95400</t>
        </is>
      </c>
      <c r="J110" s="4" t="inlineStr">
        <is>
          <t>B22</t>
        </is>
      </c>
      <c r="K110" s="4" t="inlineStr">
        <is>
          <t>Stainless Steel, AISI-303</t>
        </is>
      </c>
      <c r="L110" s="4" t="inlineStr">
        <is>
          <t>Steel, Cold Drawn C1018</t>
        </is>
      </c>
      <c r="M110" s="4" t="inlineStr">
        <is>
          <t>Coating_Scotchkote134_interior_exterior</t>
        </is>
      </c>
      <c r="N110" s="80" t="inlineStr">
        <is>
          <t>98671661</t>
        </is>
      </c>
      <c r="O110" s="1" t="inlineStr"/>
      <c r="P110" t="inlineStr">
        <is>
          <t>A102269</t>
        </is>
      </c>
      <c r="Q110" t="inlineStr">
        <is>
          <t>LT250</t>
        </is>
      </c>
      <c r="R110" t="inlineStr"/>
      <c r="S110" t="inlineStr"/>
      <c r="T110" t="inlineStr"/>
      <c r="U110" t="inlineStr"/>
      <c r="V110" t="inlineStr"/>
      <c r="W110" t="inlineStr"/>
    </row>
    <row r="111">
      <c r="A111" t="inlineStr"/>
      <c r="B111" t="inlineStr">
        <is>
          <t>N</t>
        </is>
      </c>
      <c r="C111" t="inlineStr">
        <is>
          <t>Price_BOM_L_Imp_1779</t>
        </is>
      </c>
      <c r="D111" t="n">
        <v>1779</v>
      </c>
      <c r="E111" t="inlineStr"/>
      <c r="F111" t="inlineStr">
        <is>
          <t>:15509-LC:15509-LCV:</t>
        </is>
      </c>
      <c r="G111" s="2" t="inlineStr">
        <is>
          <t>X3</t>
        </is>
      </c>
      <c r="H111" t="inlineStr">
        <is>
          <t>ImpMatl_NiAl-Bronze_ASTM-B148_C95400</t>
        </is>
      </c>
      <c r="I111" s="4" t="inlineStr">
        <is>
          <t>Nickel Aluminum Bronze ASTM B148 UNS C95400</t>
        </is>
      </c>
      <c r="J111" s="4" t="inlineStr">
        <is>
          <t>B22</t>
        </is>
      </c>
      <c r="K111" s="4" t="inlineStr">
        <is>
          <t>Stainless Steel, AISI-303</t>
        </is>
      </c>
      <c r="L111" s="4" t="inlineStr">
        <is>
          <t>Steel, Cold Drawn C1018</t>
        </is>
      </c>
      <c r="M111" s="4" t="inlineStr">
        <is>
          <t>Coating_Special</t>
        </is>
      </c>
      <c r="N111" s="80" t="inlineStr">
        <is>
          <t>RTF</t>
        </is>
      </c>
      <c r="O111" s="1" t="inlineStr"/>
      <c r="P111" t="inlineStr">
        <is>
          <t>A102269</t>
        </is>
      </c>
      <c r="Q111" t="inlineStr">
        <is>
          <t>LT250</t>
        </is>
      </c>
      <c r="R111" t="inlineStr"/>
      <c r="S111" t="inlineStr"/>
      <c r="T111" t="inlineStr"/>
      <c r="U111" t="inlineStr"/>
      <c r="V111" t="inlineStr"/>
      <c r="W111" t="inlineStr"/>
    </row>
    <row r="112">
      <c r="A112" t="inlineStr"/>
      <c r="B112" t="inlineStr">
        <is>
          <t>N</t>
        </is>
      </c>
      <c r="C112" t="inlineStr">
        <is>
          <t>Price_BOM_L_Imp_36</t>
        </is>
      </c>
      <c r="D112" t="n">
        <v>36</v>
      </c>
      <c r="E112" t="inlineStr"/>
      <c r="F112" t="inlineStr">
        <is>
          <t>:15509-LC:15509-LCV:</t>
        </is>
      </c>
      <c r="G112" s="2" t="inlineStr">
        <is>
          <t>X0</t>
        </is>
      </c>
      <c r="H112" t="inlineStr">
        <is>
          <t>ImpMatl_SS_AISI-304</t>
        </is>
      </c>
      <c r="I112" s="4" t="inlineStr">
        <is>
          <t>Stainless Steel, AISI-304</t>
        </is>
      </c>
      <c r="J112" s="4" t="inlineStr">
        <is>
          <t>H304</t>
        </is>
      </c>
      <c r="K112" s="4" t="inlineStr">
        <is>
          <t>None</t>
        </is>
      </c>
      <c r="L112" s="4" t="inlineStr">
        <is>
          <t>None</t>
        </is>
      </c>
      <c r="M112" s="4" t="inlineStr">
        <is>
          <t>Coating_Standard</t>
        </is>
      </c>
      <c r="N112" s="80" t="inlineStr">
        <is>
          <t>RTF</t>
        </is>
      </c>
      <c r="O112" s="14" t="inlineStr"/>
      <c r="P112" t="inlineStr">
        <is>
          <t>A102333</t>
        </is>
      </c>
      <c r="Q112" t="inlineStr">
        <is>
          <t>LT027</t>
        </is>
      </c>
      <c r="R112" t="n">
        <v>0</v>
      </c>
      <c r="S112" t="inlineStr"/>
      <c r="T112" t="inlineStr"/>
      <c r="U112" t="inlineStr"/>
      <c r="V112" t="inlineStr"/>
      <c r="W112" t="inlineStr"/>
    </row>
    <row r="113">
      <c r="A113" t="inlineStr"/>
      <c r="B113" t="inlineStr">
        <is>
          <t>N</t>
        </is>
      </c>
      <c r="C113" t="inlineStr">
        <is>
          <t>Price_BOM_L_Imp_658</t>
        </is>
      </c>
      <c r="D113" t="n">
        <v>658</v>
      </c>
      <c r="E113" t="inlineStr"/>
      <c r="F113" t="inlineStr">
        <is>
          <t>:15509-LC:15509-LCV:</t>
        </is>
      </c>
      <c r="G113" s="2" t="inlineStr">
        <is>
          <t>X0</t>
        </is>
      </c>
      <c r="H113" t="inlineStr">
        <is>
          <t>ImpMatl_SS_AISI-304</t>
        </is>
      </c>
      <c r="I113" s="4" t="inlineStr">
        <is>
          <t>Stainless Steel, AISI-304</t>
        </is>
      </c>
      <c r="J113" s="4" t="inlineStr">
        <is>
          <t>H304</t>
        </is>
      </c>
      <c r="K113" s="4" t="inlineStr">
        <is>
          <t>None</t>
        </is>
      </c>
      <c r="L113" s="4" t="inlineStr">
        <is>
          <t>None</t>
        </is>
      </c>
      <c r="M113" s="4" t="inlineStr">
        <is>
          <t>Coating_Scotchkote134_interior_exterior_IncludeImpeller</t>
        </is>
      </c>
      <c r="N113" s="80" t="inlineStr">
        <is>
          <t>RTF</t>
        </is>
      </c>
      <c r="O113" s="14" t="inlineStr"/>
      <c r="P113" t="inlineStr">
        <is>
          <t>A102333</t>
        </is>
      </c>
      <c r="Q113" t="inlineStr">
        <is>
          <t>LT250</t>
        </is>
      </c>
      <c r="R113" t="inlineStr"/>
      <c r="S113" t="inlineStr"/>
      <c r="T113" t="inlineStr"/>
      <c r="U113" t="inlineStr"/>
      <c r="V113" t="inlineStr"/>
      <c r="W113" t="inlineStr"/>
    </row>
    <row r="114">
      <c r="A114" t="inlineStr"/>
      <c r="B114" t="inlineStr">
        <is>
          <t>N</t>
        </is>
      </c>
      <c r="C114" t="inlineStr">
        <is>
          <t>Price_BOM_L_Imp_952</t>
        </is>
      </c>
      <c r="D114" t="n">
        <v>952</v>
      </c>
      <c r="E114" t="inlineStr"/>
      <c r="F114" t="inlineStr">
        <is>
          <t>:15509-LC:15509-LCV:</t>
        </is>
      </c>
      <c r="G114" s="2" t="inlineStr">
        <is>
          <t>X0</t>
        </is>
      </c>
      <c r="H114" t="inlineStr">
        <is>
          <t>ImpMatl_SS_AISI-304</t>
        </is>
      </c>
      <c r="I114" s="4" t="inlineStr">
        <is>
          <t>Stainless Steel, AISI-304</t>
        </is>
      </c>
      <c r="J114" s="4" t="inlineStr">
        <is>
          <t>H304</t>
        </is>
      </c>
      <c r="K114" s="4" t="inlineStr">
        <is>
          <t>None</t>
        </is>
      </c>
      <c r="L114" s="4" t="inlineStr">
        <is>
          <t>None</t>
        </is>
      </c>
      <c r="M114" s="4" t="inlineStr">
        <is>
          <t>Coating_Scotchkote134_interior_IncludeImpeller</t>
        </is>
      </c>
      <c r="N114" s="80" t="inlineStr">
        <is>
          <t>RTF</t>
        </is>
      </c>
      <c r="O114" s="14" t="inlineStr"/>
      <c r="P114" t="inlineStr">
        <is>
          <t>A102333</t>
        </is>
      </c>
      <c r="Q114" t="inlineStr">
        <is>
          <t>LT250</t>
        </is>
      </c>
      <c r="R114" t="inlineStr"/>
      <c r="S114" t="inlineStr"/>
      <c r="T114" t="inlineStr"/>
      <c r="U114" t="inlineStr"/>
      <c r="V114" t="inlineStr"/>
      <c r="W114" t="inlineStr"/>
    </row>
    <row r="115">
      <c r="A115" t="inlineStr"/>
      <c r="B115" t="inlineStr">
        <is>
          <t>N</t>
        </is>
      </c>
      <c r="C115" t="inlineStr">
        <is>
          <t>Price_BOM_L_Imp_1246</t>
        </is>
      </c>
      <c r="D115" t="n">
        <v>1246</v>
      </c>
      <c r="E115" t="inlineStr"/>
      <c r="F115" t="inlineStr">
        <is>
          <t>:15509-LC:15509-LCV:</t>
        </is>
      </c>
      <c r="G115" s="2" t="inlineStr">
        <is>
          <t>X0</t>
        </is>
      </c>
      <c r="H115" t="inlineStr">
        <is>
          <t>ImpMatl_SS_AISI-304</t>
        </is>
      </c>
      <c r="I115" s="4" t="inlineStr">
        <is>
          <t>Stainless Steel, AISI-304</t>
        </is>
      </c>
      <c r="J115" s="4" t="inlineStr">
        <is>
          <t>H304</t>
        </is>
      </c>
      <c r="K115" s="4" t="inlineStr">
        <is>
          <t>None</t>
        </is>
      </c>
      <c r="L115" s="4" t="inlineStr">
        <is>
          <t>None</t>
        </is>
      </c>
      <c r="M115" s="4" t="inlineStr">
        <is>
          <t>Coating_Scotchkote134_interior</t>
        </is>
      </c>
      <c r="N115" s="80" t="inlineStr">
        <is>
          <t>RTF</t>
        </is>
      </c>
      <c r="O115" s="14" t="inlineStr"/>
      <c r="P115" t="inlineStr">
        <is>
          <t>A102333</t>
        </is>
      </c>
      <c r="Q115" t="inlineStr">
        <is>
          <t>LT250</t>
        </is>
      </c>
      <c r="R115" t="n">
        <v>126</v>
      </c>
      <c r="S115" t="inlineStr"/>
      <c r="T115" t="inlineStr"/>
      <c r="U115" t="inlineStr"/>
      <c r="V115" t="inlineStr"/>
      <c r="W115" t="inlineStr"/>
    </row>
    <row r="116">
      <c r="A116" t="inlineStr"/>
      <c r="B116" t="inlineStr">
        <is>
          <t>N</t>
        </is>
      </c>
      <c r="C116" t="inlineStr">
        <is>
          <t>Price_BOM_L_Imp_1540</t>
        </is>
      </c>
      <c r="D116" t="n">
        <v>1540</v>
      </c>
      <c r="E116" t="inlineStr"/>
      <c r="F116" t="inlineStr">
        <is>
          <t>:15509-LC:15509-LCV:</t>
        </is>
      </c>
      <c r="G116" s="2" t="inlineStr">
        <is>
          <t>X0</t>
        </is>
      </c>
      <c r="H116" t="inlineStr">
        <is>
          <t>ImpMatl_SS_AISI-304</t>
        </is>
      </c>
      <c r="I116" s="4" t="inlineStr">
        <is>
          <t>Stainless Steel, AISI-304</t>
        </is>
      </c>
      <c r="J116" s="4" t="inlineStr">
        <is>
          <t>H304</t>
        </is>
      </c>
      <c r="K116" s="4" t="inlineStr">
        <is>
          <t>None</t>
        </is>
      </c>
      <c r="L116" s="4" t="inlineStr">
        <is>
          <t>None</t>
        </is>
      </c>
      <c r="M116" s="4" t="inlineStr">
        <is>
          <t>Coating_Scotchkote134_interior_exterior</t>
        </is>
      </c>
      <c r="N116" s="80" t="inlineStr">
        <is>
          <t>RTF</t>
        </is>
      </c>
      <c r="O116" s="14" t="inlineStr"/>
      <c r="P116" t="inlineStr">
        <is>
          <t>A102333</t>
        </is>
      </c>
      <c r="Q116" t="inlineStr">
        <is>
          <t>LT250</t>
        </is>
      </c>
      <c r="R116" t="n">
        <v>126</v>
      </c>
      <c r="S116" t="inlineStr"/>
      <c r="T116" t="inlineStr"/>
      <c r="U116" t="inlineStr"/>
      <c r="V116" t="inlineStr"/>
      <c r="W116" t="inlineStr"/>
    </row>
    <row r="117">
      <c r="A117" t="inlineStr"/>
      <c r="B117" t="inlineStr">
        <is>
          <t>N</t>
        </is>
      </c>
      <c r="C117" t="inlineStr">
        <is>
          <t>Price_BOM_L_Imp_405</t>
        </is>
      </c>
      <c r="D117" t="n">
        <v>405</v>
      </c>
      <c r="E117" t="inlineStr"/>
      <c r="F117" t="inlineStr">
        <is>
          <t>:15509-LC:15509-LCV:</t>
        </is>
      </c>
      <c r="G117" s="2" t="inlineStr">
        <is>
          <t>X3</t>
        </is>
      </c>
      <c r="H117" t="inlineStr">
        <is>
          <t>ImpMatl_SS_AISI-304</t>
        </is>
      </c>
      <c r="I117" s="4" t="inlineStr">
        <is>
          <t>Stainless Steel, AISI-304</t>
        </is>
      </c>
      <c r="J117" s="4" t="inlineStr">
        <is>
          <t>H304</t>
        </is>
      </c>
      <c r="K117" s="4" t="inlineStr">
        <is>
          <t>Stainless Steel, AISI-303</t>
        </is>
      </c>
      <c r="L117" s="4" t="inlineStr">
        <is>
          <t>Stainless Steel, AISI 316</t>
        </is>
      </c>
      <c r="M117" s="4" t="inlineStr">
        <is>
          <t>Coating_Standard</t>
        </is>
      </c>
      <c r="N117" s="80" t="inlineStr">
        <is>
          <t>RTF</t>
        </is>
      </c>
      <c r="O117" s="14" t="inlineStr"/>
      <c r="P117" t="inlineStr">
        <is>
          <t>A102442</t>
        </is>
      </c>
      <c r="Q117" t="inlineStr">
        <is>
          <t>LT027</t>
        </is>
      </c>
      <c r="R117" t="n">
        <v>0</v>
      </c>
      <c r="S117" t="inlineStr"/>
      <c r="T117" t="inlineStr"/>
      <c r="U117" t="inlineStr"/>
      <c r="V117" t="inlineStr"/>
      <c r="W117" t="inlineStr"/>
    </row>
    <row r="118">
      <c r="A118" t="inlineStr"/>
      <c r="B118" t="inlineStr">
        <is>
          <t>N</t>
        </is>
      </c>
      <c r="C118" t="inlineStr">
        <is>
          <t>Price_BOM_L_Imp_712</t>
        </is>
      </c>
      <c r="D118" t="n">
        <v>712</v>
      </c>
      <c r="E118" t="inlineStr"/>
      <c r="F118" t="inlineStr">
        <is>
          <t>:15509-LC:15509-LCV:</t>
        </is>
      </c>
      <c r="G118" s="2" t="inlineStr">
        <is>
          <t>X3</t>
        </is>
      </c>
      <c r="H118" t="inlineStr">
        <is>
          <t>ImpMatl_SS_AISI-304</t>
        </is>
      </c>
      <c r="I118" s="4" t="inlineStr">
        <is>
          <t>Stainless Steel, AISI-304</t>
        </is>
      </c>
      <c r="J118" s="4" t="inlineStr">
        <is>
          <t>H304</t>
        </is>
      </c>
      <c r="K118" s="4" t="inlineStr">
        <is>
          <t>Stainless Steel, AISI-303</t>
        </is>
      </c>
      <c r="L118" s="4" t="inlineStr">
        <is>
          <t>Stainless Steel, AISI 316</t>
        </is>
      </c>
      <c r="M118" s="4" t="inlineStr">
        <is>
          <t>Coating_Scotchkote134_interior_exterior_IncludeImpeller</t>
        </is>
      </c>
      <c r="N118" s="80" t="inlineStr">
        <is>
          <t>RTF</t>
        </is>
      </c>
      <c r="O118" s="14" t="inlineStr"/>
      <c r="P118" t="inlineStr">
        <is>
          <t>A102442</t>
        </is>
      </c>
      <c r="Q118" t="inlineStr">
        <is>
          <t>LT250</t>
        </is>
      </c>
      <c r="R118" t="inlineStr"/>
      <c r="S118" t="inlineStr"/>
      <c r="T118" t="inlineStr"/>
      <c r="U118" t="inlineStr"/>
      <c r="V118" t="inlineStr"/>
      <c r="W118" t="inlineStr"/>
    </row>
    <row r="119">
      <c r="A119" t="inlineStr"/>
      <c r="B119" t="inlineStr">
        <is>
          <t>N</t>
        </is>
      </c>
      <c r="C119" t="inlineStr">
        <is>
          <t>Price_BOM_L_Imp_1006</t>
        </is>
      </c>
      <c r="D119" t="n">
        <v>1006</v>
      </c>
      <c r="E119" t="inlineStr"/>
      <c r="F119" t="inlineStr">
        <is>
          <t>:15509-LC:15509-LCV:</t>
        </is>
      </c>
      <c r="G119" s="2" t="inlineStr">
        <is>
          <t>X3</t>
        </is>
      </c>
      <c r="H119" t="inlineStr">
        <is>
          <t>ImpMatl_SS_AISI-304</t>
        </is>
      </c>
      <c r="I119" s="4" t="inlineStr">
        <is>
          <t>Stainless Steel, AISI-304</t>
        </is>
      </c>
      <c r="J119" s="4" t="inlineStr">
        <is>
          <t>H304</t>
        </is>
      </c>
      <c r="K119" s="4" t="inlineStr">
        <is>
          <t>Stainless Steel, AISI-303</t>
        </is>
      </c>
      <c r="L119" s="4" t="inlineStr">
        <is>
          <t>Stainless Steel, AISI 316</t>
        </is>
      </c>
      <c r="M119" s="4" t="inlineStr">
        <is>
          <t>Coating_Scotchkote134_interior_IncludeImpeller</t>
        </is>
      </c>
      <c r="N119" s="80" t="inlineStr">
        <is>
          <t>RTF</t>
        </is>
      </c>
      <c r="O119" s="14" t="inlineStr"/>
      <c r="P119" t="inlineStr">
        <is>
          <t>A102442</t>
        </is>
      </c>
      <c r="Q119" t="inlineStr">
        <is>
          <t>LT250</t>
        </is>
      </c>
      <c r="R119" t="inlineStr"/>
      <c r="S119" t="inlineStr"/>
      <c r="T119" t="inlineStr"/>
      <c r="U119" t="inlineStr"/>
      <c r="V119" t="inlineStr"/>
      <c r="W119" t="inlineStr"/>
    </row>
    <row r="120">
      <c r="A120" t="inlineStr"/>
      <c r="B120" t="inlineStr">
        <is>
          <t>N</t>
        </is>
      </c>
      <c r="C120" t="inlineStr">
        <is>
          <t>Price_BOM_L_Imp_1300</t>
        </is>
      </c>
      <c r="D120" t="n">
        <v>1300</v>
      </c>
      <c r="E120" t="inlineStr"/>
      <c r="F120" t="inlineStr">
        <is>
          <t>:15509-LC:15509-LCV:</t>
        </is>
      </c>
      <c r="G120" s="2" t="inlineStr">
        <is>
          <t>X3</t>
        </is>
      </c>
      <c r="H120" t="inlineStr">
        <is>
          <t>ImpMatl_SS_AISI-304</t>
        </is>
      </c>
      <c r="I120" s="4" t="inlineStr">
        <is>
          <t>Stainless Steel, AISI-304</t>
        </is>
      </c>
      <c r="J120" s="4" t="inlineStr">
        <is>
          <t>H304</t>
        </is>
      </c>
      <c r="K120" s="4" t="inlineStr">
        <is>
          <t>Stainless Steel, AISI-303</t>
        </is>
      </c>
      <c r="L120" s="4" t="inlineStr">
        <is>
          <t>Stainless Steel, AISI 316</t>
        </is>
      </c>
      <c r="M120" s="4" t="inlineStr">
        <is>
          <t>Coating_Scotchkote134_interior</t>
        </is>
      </c>
      <c r="N120" s="80" t="inlineStr">
        <is>
          <t>RTF</t>
        </is>
      </c>
      <c r="O120" s="14" t="inlineStr"/>
      <c r="P120" t="inlineStr">
        <is>
          <t>A102442</t>
        </is>
      </c>
      <c r="Q120" t="inlineStr">
        <is>
          <t>LT250</t>
        </is>
      </c>
      <c r="R120" t="n">
        <v>126</v>
      </c>
      <c r="S120" t="inlineStr"/>
      <c r="T120" t="inlineStr"/>
      <c r="U120" t="inlineStr"/>
      <c r="V120" t="inlineStr"/>
      <c r="W120" t="inlineStr"/>
    </row>
    <row r="121">
      <c r="A121" t="inlineStr"/>
      <c r="B121" t="inlineStr">
        <is>
          <t>N</t>
        </is>
      </c>
      <c r="C121" t="inlineStr">
        <is>
          <t>Price_BOM_L_Imp_1594</t>
        </is>
      </c>
      <c r="D121" t="n">
        <v>1594</v>
      </c>
      <c r="E121" t="inlineStr"/>
      <c r="F121" t="inlineStr">
        <is>
          <t>:15509-LC:15509-LCV:</t>
        </is>
      </c>
      <c r="G121" s="2" t="inlineStr">
        <is>
          <t>X3</t>
        </is>
      </c>
      <c r="H121" t="inlineStr">
        <is>
          <t>ImpMatl_SS_AISI-304</t>
        </is>
      </c>
      <c r="I121" s="4" t="inlineStr">
        <is>
          <t>Stainless Steel, AISI-304</t>
        </is>
      </c>
      <c r="J121" s="4" t="inlineStr">
        <is>
          <t>H304</t>
        </is>
      </c>
      <c r="K121" s="4" t="inlineStr">
        <is>
          <t>Stainless Steel, AISI-303</t>
        </is>
      </c>
      <c r="L121" s="4" t="inlineStr">
        <is>
          <t>Stainless Steel, AISI 316</t>
        </is>
      </c>
      <c r="M121" s="4" t="inlineStr">
        <is>
          <t>Coating_Scotchkote134_interior_exterior</t>
        </is>
      </c>
      <c r="N121" s="80" t="inlineStr">
        <is>
          <t>RTF</t>
        </is>
      </c>
      <c r="O121" s="14" t="inlineStr"/>
      <c r="P121" t="inlineStr">
        <is>
          <t>A102442</t>
        </is>
      </c>
      <c r="Q121" t="inlineStr">
        <is>
          <t>LT250</t>
        </is>
      </c>
      <c r="R121" t="n">
        <v>126</v>
      </c>
      <c r="S121" t="inlineStr"/>
      <c r="T121" t="inlineStr"/>
      <c r="U121" t="inlineStr"/>
      <c r="V121" t="inlineStr"/>
      <c r="W121" t="inlineStr"/>
    </row>
    <row r="122">
      <c r="A122" t="inlineStr"/>
      <c r="B122" t="inlineStr">
        <is>
          <t>N</t>
        </is>
      </c>
      <c r="C122" t="inlineStr">
        <is>
          <t>Price_BOM_L_Imp_1886</t>
        </is>
      </c>
      <c r="D122" t="n">
        <v>1886</v>
      </c>
      <c r="E122" t="inlineStr"/>
      <c r="F122" t="inlineStr">
        <is>
          <t>:15705-LC:15705-LCV:</t>
        </is>
      </c>
      <c r="G122" s="2" t="inlineStr">
        <is>
          <t>X0</t>
        </is>
      </c>
      <c r="H122" t="inlineStr">
        <is>
          <t>ImpMatl_SS_AISI-304</t>
        </is>
      </c>
      <c r="I122" s="4" t="inlineStr">
        <is>
          <t>Stainless Steel, AISI-304</t>
        </is>
      </c>
      <c r="J122" s="4" t="inlineStr">
        <is>
          <t>H304</t>
        </is>
      </c>
      <c r="K122" s="4" t="inlineStr">
        <is>
          <t>None</t>
        </is>
      </c>
      <c r="L122" s="4" t="inlineStr">
        <is>
          <t>None</t>
        </is>
      </c>
      <c r="M122" s="4" t="inlineStr">
        <is>
          <t>Coating_Special</t>
        </is>
      </c>
      <c r="N122" s="80" t="inlineStr">
        <is>
          <t>RTF</t>
        </is>
      </c>
      <c r="O122" s="14" t="inlineStr"/>
      <c r="P122" t="inlineStr">
        <is>
          <t>A102080</t>
        </is>
      </c>
      <c r="Q122" t="inlineStr">
        <is>
          <t>LT250</t>
        </is>
      </c>
      <c r="R122" t="n">
        <v>126</v>
      </c>
      <c r="S122" t="inlineStr"/>
      <c r="T122" t="inlineStr"/>
      <c r="U122" t="inlineStr"/>
      <c r="V122" t="inlineStr"/>
      <c r="W122" t="inlineStr"/>
    </row>
    <row r="123">
      <c r="A123" t="inlineStr"/>
      <c r="B123" t="inlineStr">
        <is>
          <t>N</t>
        </is>
      </c>
      <c r="C123" t="inlineStr">
        <is>
          <t>Price_BOM_L_Imp_391</t>
        </is>
      </c>
      <c r="D123" t="n">
        <v>391</v>
      </c>
      <c r="E123" t="inlineStr"/>
      <c r="F123" t="inlineStr">
        <is>
          <t>:15705-LC:15705-LCV:</t>
        </is>
      </c>
      <c r="G123" s="2" t="inlineStr">
        <is>
          <t>X0</t>
        </is>
      </c>
      <c r="H123" t="inlineStr">
        <is>
          <t>ImpMatl_SS_AISI-304</t>
        </is>
      </c>
      <c r="I123" s="4" t="inlineStr">
        <is>
          <t>Stainless Steel, AISI-304</t>
        </is>
      </c>
      <c r="J123" s="4" t="inlineStr">
        <is>
          <t>H304</t>
        </is>
      </c>
      <c r="K123" s="4" t="inlineStr">
        <is>
          <t>None</t>
        </is>
      </c>
      <c r="L123" s="4" t="inlineStr">
        <is>
          <t>None</t>
        </is>
      </c>
      <c r="M123" s="4" t="inlineStr">
        <is>
          <t>Coating_Standard</t>
        </is>
      </c>
      <c r="N123" s="80" t="inlineStr">
        <is>
          <t>98876019</t>
        </is>
      </c>
      <c r="O123" s="14" t="inlineStr"/>
      <c r="P123" t="inlineStr">
        <is>
          <t>A102438</t>
        </is>
      </c>
      <c r="Q123" t="inlineStr">
        <is>
          <t>LT027</t>
        </is>
      </c>
      <c r="R123" t="n">
        <v>0</v>
      </c>
      <c r="S123" t="inlineStr"/>
      <c r="T123" t="inlineStr"/>
      <c r="U123" t="inlineStr"/>
      <c r="V123" t="inlineStr"/>
      <c r="W123" t="inlineStr"/>
    </row>
    <row r="124">
      <c r="A124" t="inlineStr"/>
      <c r="B124" t="inlineStr">
        <is>
          <t>N</t>
        </is>
      </c>
      <c r="C124" t="inlineStr">
        <is>
          <t>Price_BOM_L_Imp_710</t>
        </is>
      </c>
      <c r="D124" t="n">
        <v>710</v>
      </c>
      <c r="E124" t="inlineStr"/>
      <c r="F124" t="inlineStr">
        <is>
          <t>:15705-LC:15705-LCV:</t>
        </is>
      </c>
      <c r="G124" s="2" t="inlineStr">
        <is>
          <t>X0</t>
        </is>
      </c>
      <c r="H124" t="inlineStr">
        <is>
          <t>ImpMatl_SS_AISI-304</t>
        </is>
      </c>
      <c r="I124" s="4" t="inlineStr">
        <is>
          <t>Stainless Steel, AISI-304</t>
        </is>
      </c>
      <c r="J124" s="4" t="inlineStr">
        <is>
          <t>H304</t>
        </is>
      </c>
      <c r="K124" s="4" t="inlineStr">
        <is>
          <t>None</t>
        </is>
      </c>
      <c r="L124" s="4" t="inlineStr">
        <is>
          <t>None</t>
        </is>
      </c>
      <c r="M124" s="4" t="inlineStr">
        <is>
          <t>Coating_Scotchkote134_interior_exterior_IncludeImpeller</t>
        </is>
      </c>
      <c r="N124" s="80" t="inlineStr">
        <is>
          <t>RTF</t>
        </is>
      </c>
      <c r="O124" s="14" t="inlineStr"/>
      <c r="P124" t="inlineStr">
        <is>
          <t>A102438</t>
        </is>
      </c>
      <c r="Q124" t="inlineStr">
        <is>
          <t>LT250</t>
        </is>
      </c>
      <c r="R124" t="inlineStr"/>
      <c r="S124" t="inlineStr"/>
      <c r="T124" t="inlineStr"/>
      <c r="U124" t="inlineStr"/>
      <c r="V124" t="inlineStr"/>
      <c r="W124" t="inlineStr"/>
    </row>
    <row r="125">
      <c r="A125" t="inlineStr"/>
      <c r="B125" t="inlineStr">
        <is>
          <t>N</t>
        </is>
      </c>
      <c r="C125" t="inlineStr">
        <is>
          <t>Price_BOM_L_Imp_1004</t>
        </is>
      </c>
      <c r="D125" t="n">
        <v>1004</v>
      </c>
      <c r="E125" t="inlineStr"/>
      <c r="F125" t="inlineStr">
        <is>
          <t>:15705-LC:15705-LCV:</t>
        </is>
      </c>
      <c r="G125" s="2" t="inlineStr">
        <is>
          <t>X0</t>
        </is>
      </c>
      <c r="H125" t="inlineStr">
        <is>
          <t>ImpMatl_SS_AISI-304</t>
        </is>
      </c>
      <c r="I125" s="4" t="inlineStr">
        <is>
          <t>Stainless Steel, AISI-304</t>
        </is>
      </c>
      <c r="J125" s="4" t="inlineStr">
        <is>
          <t>H304</t>
        </is>
      </c>
      <c r="K125" s="4" t="inlineStr">
        <is>
          <t>None</t>
        </is>
      </c>
      <c r="L125" s="4" t="inlineStr">
        <is>
          <t>None</t>
        </is>
      </c>
      <c r="M125" s="4" t="inlineStr">
        <is>
          <t>Coating_Scotchkote134_interior_IncludeImpeller</t>
        </is>
      </c>
      <c r="N125" s="80" t="inlineStr">
        <is>
          <t>RTF</t>
        </is>
      </c>
      <c r="O125" s="14" t="inlineStr"/>
      <c r="P125" t="inlineStr">
        <is>
          <t>A102438</t>
        </is>
      </c>
      <c r="Q125" t="inlineStr">
        <is>
          <t>LT250</t>
        </is>
      </c>
      <c r="R125" t="inlineStr"/>
      <c r="S125" t="inlineStr"/>
      <c r="T125" t="inlineStr"/>
      <c r="U125" t="inlineStr"/>
      <c r="V125" t="inlineStr"/>
      <c r="W125" t="inlineStr"/>
    </row>
    <row r="126">
      <c r="A126" t="inlineStr"/>
      <c r="B126" t="inlineStr">
        <is>
          <t>N</t>
        </is>
      </c>
      <c r="C126" t="inlineStr">
        <is>
          <t>Price_BOM_L_Imp_1298</t>
        </is>
      </c>
      <c r="D126" t="n">
        <v>1298</v>
      </c>
      <c r="E126" t="inlineStr"/>
      <c r="F126" t="inlineStr">
        <is>
          <t>:15705-LC:15705-LCV:</t>
        </is>
      </c>
      <c r="G126" s="2" t="inlineStr">
        <is>
          <t>X0</t>
        </is>
      </c>
      <c r="H126" t="inlineStr">
        <is>
          <t>ImpMatl_SS_AISI-304</t>
        </is>
      </c>
      <c r="I126" s="4" t="inlineStr">
        <is>
          <t>Stainless Steel, AISI-304</t>
        </is>
      </c>
      <c r="J126" s="4" t="inlineStr">
        <is>
          <t>H304</t>
        </is>
      </c>
      <c r="K126" s="4" t="inlineStr">
        <is>
          <t>None</t>
        </is>
      </c>
      <c r="L126" s="4" t="inlineStr">
        <is>
          <t>None</t>
        </is>
      </c>
      <c r="M126" s="4" t="inlineStr">
        <is>
          <t>Coating_Scotchkote134_interior</t>
        </is>
      </c>
      <c r="N126" s="80" t="inlineStr">
        <is>
          <t>RTF</t>
        </is>
      </c>
      <c r="O126" s="1" t="inlineStr"/>
      <c r="P126" t="inlineStr">
        <is>
          <t>A102438</t>
        </is>
      </c>
      <c r="Q126" t="inlineStr">
        <is>
          <t>LT250</t>
        </is>
      </c>
      <c r="R126" t="n">
        <v>126</v>
      </c>
      <c r="S126" t="inlineStr"/>
      <c r="T126" t="inlineStr"/>
      <c r="U126" t="inlineStr"/>
      <c r="V126" t="inlineStr"/>
      <c r="W126" t="inlineStr"/>
    </row>
    <row r="127">
      <c r="A127" t="inlineStr"/>
      <c r="B127" t="inlineStr">
        <is>
          <t>N</t>
        </is>
      </c>
      <c r="C127" t="inlineStr">
        <is>
          <t>Price_BOM_L_Imp_1592</t>
        </is>
      </c>
      <c r="D127" t="n">
        <v>1592</v>
      </c>
      <c r="E127" t="inlineStr"/>
      <c r="F127" t="inlineStr">
        <is>
          <t>:15705-LC:15705-LCV:</t>
        </is>
      </c>
      <c r="G127" s="2" t="inlineStr">
        <is>
          <t>X0</t>
        </is>
      </c>
      <c r="H127" t="inlineStr">
        <is>
          <t>ImpMatl_SS_AISI-304</t>
        </is>
      </c>
      <c r="I127" s="4" t="inlineStr">
        <is>
          <t>Stainless Steel, AISI-304</t>
        </is>
      </c>
      <c r="J127" s="4" t="inlineStr">
        <is>
          <t>H304</t>
        </is>
      </c>
      <c r="K127" s="4" t="inlineStr">
        <is>
          <t>None</t>
        </is>
      </c>
      <c r="L127" s="4" t="inlineStr">
        <is>
          <t>None</t>
        </is>
      </c>
      <c r="M127" s="4" t="inlineStr">
        <is>
          <t>Coating_Scotchkote134_interior_exterior</t>
        </is>
      </c>
      <c r="N127" s="80" t="inlineStr">
        <is>
          <t>RTF</t>
        </is>
      </c>
      <c r="O127" s="1" t="inlineStr"/>
      <c r="P127" t="inlineStr">
        <is>
          <t>A102438</t>
        </is>
      </c>
      <c r="Q127" t="inlineStr">
        <is>
          <t>LT250</t>
        </is>
      </c>
      <c r="R127" t="n">
        <v>126</v>
      </c>
      <c r="S127" t="inlineStr"/>
      <c r="T127" t="inlineStr"/>
      <c r="U127" t="inlineStr"/>
      <c r="V127" t="inlineStr"/>
      <c r="W127" t="inlineStr"/>
    </row>
    <row r="128">
      <c r="A128" t="inlineStr"/>
      <c r="B128" t="inlineStr">
        <is>
          <t>N</t>
        </is>
      </c>
      <c r="C128" t="inlineStr">
        <is>
          <t>Price_BOM_L_Imp_1835</t>
        </is>
      </c>
      <c r="D128" t="n">
        <v>1835</v>
      </c>
      <c r="E128" t="inlineStr"/>
      <c r="F128" t="inlineStr">
        <is>
          <t>:15705-LC:15705-LCV:15705-LF:</t>
        </is>
      </c>
      <c r="G128" s="2" t="inlineStr">
        <is>
          <t>X3</t>
        </is>
      </c>
      <c r="H128" t="inlineStr">
        <is>
          <t>ImpMatl_SS_AISI-304</t>
        </is>
      </c>
      <c r="I128" s="4" t="inlineStr">
        <is>
          <t>Stainless Steel, AISI-304</t>
        </is>
      </c>
      <c r="J128" s="4" t="inlineStr">
        <is>
          <t>H304</t>
        </is>
      </c>
      <c r="K128" s="4" t="inlineStr">
        <is>
          <t>Stainless Steel, AISI-303</t>
        </is>
      </c>
      <c r="L128" s="4" t="inlineStr">
        <is>
          <t>Stainless Steel, AISI 316</t>
        </is>
      </c>
      <c r="M128" s="4" t="inlineStr">
        <is>
          <t>Coating_Special</t>
        </is>
      </c>
      <c r="N128" s="80" t="inlineStr">
        <is>
          <t>RTF</t>
        </is>
      </c>
      <c r="O128" s="1" t="inlineStr"/>
      <c r="P128" t="inlineStr">
        <is>
          <t>A101720</t>
        </is>
      </c>
      <c r="Q128" t="inlineStr">
        <is>
          <t>LT250</t>
        </is>
      </c>
      <c r="R128" t="n">
        <v>126</v>
      </c>
      <c r="S128" t="inlineStr"/>
      <c r="T128" t="inlineStr"/>
      <c r="U128" t="inlineStr"/>
      <c r="V128" t="inlineStr"/>
      <c r="W128" t="inlineStr"/>
    </row>
    <row r="129">
      <c r="A129" t="inlineStr"/>
      <c r="B129" t="inlineStr">
        <is>
          <t>N</t>
        </is>
      </c>
      <c r="C129" t="inlineStr">
        <is>
          <t>Price_BOM_L_Imp_426</t>
        </is>
      </c>
      <c r="D129" t="n">
        <v>426</v>
      </c>
      <c r="E129" t="inlineStr"/>
      <c r="F129" t="inlineStr">
        <is>
          <t>:15705-LC:15705-LCV:15705-LF:</t>
        </is>
      </c>
      <c r="G129" s="2" t="inlineStr">
        <is>
          <t>X3</t>
        </is>
      </c>
      <c r="H129" t="inlineStr">
        <is>
          <t>ImpMatl_NiAl-Bronze_ASTM-B148_C95400</t>
        </is>
      </c>
      <c r="I129" s="4" t="inlineStr">
        <is>
          <t>Nickel Aluminum Bronze ASTM B148 UNS C95400</t>
        </is>
      </c>
      <c r="J129" s="4" t="inlineStr">
        <is>
          <t>B22</t>
        </is>
      </c>
      <c r="K129" s="4" t="inlineStr">
        <is>
          <t>Stainless Steel, AISI-303</t>
        </is>
      </c>
      <c r="L129" s="4" t="inlineStr">
        <is>
          <t>Steel, Cold Drawn C1018</t>
        </is>
      </c>
      <c r="M129" s="4" t="inlineStr">
        <is>
          <t>Coating_Standard</t>
        </is>
      </c>
      <c r="N129" s="80" t="inlineStr">
        <is>
          <t>97775279</t>
        </is>
      </c>
      <c r="O129" s="1" t="inlineStr"/>
      <c r="P129" t="inlineStr">
        <is>
          <t>A102216</t>
        </is>
      </c>
      <c r="Q129" t="inlineStr">
        <is>
          <t>LT250</t>
        </is>
      </c>
      <c r="R129" t="inlineStr"/>
      <c r="S129" t="inlineStr"/>
      <c r="T129" t="inlineStr"/>
      <c r="U129" t="inlineStr"/>
      <c r="V129" t="inlineStr"/>
      <c r="W129" t="inlineStr"/>
    </row>
    <row r="130">
      <c r="A130" t="inlineStr"/>
      <c r="B130" t="inlineStr">
        <is>
          <t>N</t>
        </is>
      </c>
      <c r="C130" t="inlineStr">
        <is>
          <t>Price_BOM_L_Imp_550</t>
        </is>
      </c>
      <c r="D130" t="n">
        <v>550</v>
      </c>
      <c r="E130" t="inlineStr"/>
      <c r="F130" t="inlineStr">
        <is>
          <t>:15705-LC:15705-LCV:15705-LF:</t>
        </is>
      </c>
      <c r="G130" s="2" t="inlineStr">
        <is>
          <t>X3</t>
        </is>
      </c>
      <c r="H130" t="inlineStr">
        <is>
          <t>ImpMatl_NiAl-Bronze_ASTM-B148_C95400</t>
        </is>
      </c>
      <c r="I130" s="4" t="inlineStr">
        <is>
          <t>Nickel Aluminum Bronze ASTM B148 UNS C95400</t>
        </is>
      </c>
      <c r="J130" s="4" t="inlineStr">
        <is>
          <t>B22</t>
        </is>
      </c>
      <c r="K130" s="4" t="inlineStr">
        <is>
          <t>Stainless Steel, AISI-303</t>
        </is>
      </c>
      <c r="L130" s="4" t="inlineStr">
        <is>
          <t>Steel, Cold Drawn C1018</t>
        </is>
      </c>
      <c r="M130" s="4" t="inlineStr">
        <is>
          <t>Coating_Scotchkote134_interior_exterior_IncludeImpeller</t>
        </is>
      </c>
      <c r="N130" s="80" t="inlineStr">
        <is>
          <t>RTF</t>
        </is>
      </c>
      <c r="O130" s="1" t="inlineStr"/>
      <c r="P130" t="inlineStr">
        <is>
          <t>A102216</t>
        </is>
      </c>
      <c r="Q130" t="inlineStr">
        <is>
          <t>LT250</t>
        </is>
      </c>
      <c r="R130" t="inlineStr"/>
      <c r="S130" t="inlineStr"/>
      <c r="T130" t="inlineStr"/>
      <c r="U130" t="inlineStr"/>
      <c r="V130" t="inlineStr"/>
      <c r="W130" t="inlineStr"/>
    </row>
    <row r="131">
      <c r="A131" t="inlineStr"/>
      <c r="B131" t="inlineStr">
        <is>
          <t>N</t>
        </is>
      </c>
      <c r="C131" t="inlineStr">
        <is>
          <t>Price_BOM_L_Imp_844</t>
        </is>
      </c>
      <c r="D131" t="n">
        <v>844</v>
      </c>
      <c r="E131" t="inlineStr"/>
      <c r="F131" t="inlineStr">
        <is>
          <t>:15705-LC:15705-LCV:15705-LF:</t>
        </is>
      </c>
      <c r="G131" s="2" t="inlineStr">
        <is>
          <t>X3</t>
        </is>
      </c>
      <c r="H131" t="inlineStr">
        <is>
          <t>ImpMatl_NiAl-Bronze_ASTM-B148_C95400</t>
        </is>
      </c>
      <c r="I131" s="4" t="inlineStr">
        <is>
          <t>Nickel Aluminum Bronze ASTM B148 UNS C95400</t>
        </is>
      </c>
      <c r="J131" s="4" t="inlineStr">
        <is>
          <t>B22</t>
        </is>
      </c>
      <c r="K131" s="4" t="inlineStr">
        <is>
          <t>Stainless Steel, AISI-303</t>
        </is>
      </c>
      <c r="L131" s="4" t="inlineStr">
        <is>
          <t>Steel, Cold Drawn C1018</t>
        </is>
      </c>
      <c r="M131" s="4" t="inlineStr">
        <is>
          <t>Coating_Scotchkote134_interior_IncludeImpeller</t>
        </is>
      </c>
      <c r="N131" s="80" t="inlineStr">
        <is>
          <t>RTF</t>
        </is>
      </c>
      <c r="O131" s="1" t="inlineStr"/>
      <c r="P131" t="inlineStr">
        <is>
          <t>A102216</t>
        </is>
      </c>
      <c r="Q131" t="inlineStr">
        <is>
          <t>LT250</t>
        </is>
      </c>
      <c r="R131" t="inlineStr"/>
      <c r="S131" t="inlineStr"/>
      <c r="T131" t="inlineStr"/>
      <c r="U131" t="inlineStr"/>
      <c r="V131" t="inlineStr"/>
      <c r="W131" t="inlineStr"/>
    </row>
    <row r="132">
      <c r="A132" t="inlineStr"/>
      <c r="B132" t="inlineStr">
        <is>
          <t>N</t>
        </is>
      </c>
      <c r="C132" t="inlineStr">
        <is>
          <t>Price_BOM_L_Imp_1138</t>
        </is>
      </c>
      <c r="D132" t="n">
        <v>1138</v>
      </c>
      <c r="E132" t="inlineStr"/>
      <c r="F132" t="inlineStr">
        <is>
          <t>:15705-LC:15705-LCV:15705-LF:</t>
        </is>
      </c>
      <c r="G132" s="2" t="inlineStr">
        <is>
          <t>X3</t>
        </is>
      </c>
      <c r="H132" t="inlineStr">
        <is>
          <t>ImpMatl_NiAl-Bronze_ASTM-B148_C95400</t>
        </is>
      </c>
      <c r="I132" s="4" t="inlineStr">
        <is>
          <t>Nickel Aluminum Bronze ASTM B148 UNS C95400</t>
        </is>
      </c>
      <c r="J132" s="4" t="inlineStr">
        <is>
          <t>B22</t>
        </is>
      </c>
      <c r="K132" s="4" t="inlineStr">
        <is>
          <t>Stainless Steel, AISI-303</t>
        </is>
      </c>
      <c r="L132" s="4" t="inlineStr">
        <is>
          <t>Steel, Cold Drawn C1018</t>
        </is>
      </c>
      <c r="M132" s="4" t="inlineStr">
        <is>
          <t>Coating_Scotchkote134_interior</t>
        </is>
      </c>
      <c r="N132" s="80" t="inlineStr">
        <is>
          <t>97775279</t>
        </is>
      </c>
      <c r="O132" s="4" t="inlineStr"/>
      <c r="P132" t="inlineStr">
        <is>
          <t>A102216</t>
        </is>
      </c>
      <c r="Q132" t="inlineStr">
        <is>
          <t>LT250</t>
        </is>
      </c>
      <c r="R132" t="inlineStr"/>
      <c r="S132" t="inlineStr"/>
      <c r="T132" t="inlineStr"/>
      <c r="U132" t="inlineStr"/>
      <c r="V132" t="inlineStr"/>
      <c r="W132" t="inlineStr"/>
    </row>
    <row r="133">
      <c r="A133" t="inlineStr"/>
      <c r="B133" t="inlineStr">
        <is>
          <t>N</t>
        </is>
      </c>
      <c r="C133" t="inlineStr">
        <is>
          <t>Price_BOM_L_Imp_1432</t>
        </is>
      </c>
      <c r="D133" t="n">
        <v>1432</v>
      </c>
      <c r="E133" t="inlineStr"/>
      <c r="F133" t="inlineStr">
        <is>
          <t>:15705-LC:15705-LCV:15705-LF:</t>
        </is>
      </c>
      <c r="G133" s="2" t="inlineStr">
        <is>
          <t>X3</t>
        </is>
      </c>
      <c r="H133" t="inlineStr">
        <is>
          <t>ImpMatl_NiAl-Bronze_ASTM-B148_C95400</t>
        </is>
      </c>
      <c r="I133" s="4" t="inlineStr">
        <is>
          <t>Nickel Aluminum Bronze ASTM B148 UNS C95400</t>
        </is>
      </c>
      <c r="J133" s="4" t="inlineStr">
        <is>
          <t>B22</t>
        </is>
      </c>
      <c r="K133" s="4" t="inlineStr">
        <is>
          <t>Stainless Steel, AISI-303</t>
        </is>
      </c>
      <c r="L133" s="4" t="inlineStr">
        <is>
          <t>Steel, Cold Drawn C1018</t>
        </is>
      </c>
      <c r="M133" s="4" t="inlineStr">
        <is>
          <t>Coating_Scotchkote134_interior_exterior</t>
        </is>
      </c>
      <c r="N133" s="80" t="inlineStr">
        <is>
          <t>97775279</t>
        </is>
      </c>
      <c r="O133" s="4" t="inlineStr"/>
      <c r="P133" t="inlineStr">
        <is>
          <t>A102216</t>
        </is>
      </c>
      <c r="Q133" t="inlineStr">
        <is>
          <t>LT250</t>
        </is>
      </c>
      <c r="R133" t="inlineStr"/>
      <c r="S133" t="inlineStr"/>
      <c r="T133" t="inlineStr"/>
      <c r="U133" t="inlineStr"/>
      <c r="V133" t="inlineStr"/>
      <c r="W133" t="inlineStr"/>
    </row>
    <row r="134">
      <c r="A134" t="inlineStr"/>
      <c r="B134" t="inlineStr">
        <is>
          <t>N</t>
        </is>
      </c>
      <c r="C134" t="inlineStr">
        <is>
          <t>Price_BOM_L_Imp_1726</t>
        </is>
      </c>
      <c r="D134" t="n">
        <v>1726</v>
      </c>
      <c r="E134" t="inlineStr"/>
      <c r="F134" t="inlineStr">
        <is>
          <t>:15705-LC:15705-LCV:15705-LF:</t>
        </is>
      </c>
      <c r="G134" s="2" t="inlineStr">
        <is>
          <t>X3</t>
        </is>
      </c>
      <c r="H134" t="inlineStr">
        <is>
          <t>ImpMatl_NiAl-Bronze_ASTM-B148_C95400</t>
        </is>
      </c>
      <c r="I134" s="4" t="inlineStr">
        <is>
          <t>Nickel Aluminum Bronze ASTM B148 UNS C95400</t>
        </is>
      </c>
      <c r="J134" s="4" t="inlineStr">
        <is>
          <t>B22</t>
        </is>
      </c>
      <c r="K134" s="4" t="inlineStr">
        <is>
          <t>Stainless Steel, AISI-303</t>
        </is>
      </c>
      <c r="L134" s="4" t="inlineStr">
        <is>
          <t>Steel, Cold Drawn C1018</t>
        </is>
      </c>
      <c r="M134" s="4" t="inlineStr">
        <is>
          <t>Coating_Special</t>
        </is>
      </c>
      <c r="N134" s="80" t="inlineStr">
        <is>
          <t>97775279</t>
        </is>
      </c>
      <c r="O134" s="4" t="inlineStr"/>
      <c r="P134" t="inlineStr">
        <is>
          <t>A102216</t>
        </is>
      </c>
      <c r="Q134" t="inlineStr">
        <is>
          <t>LT250</t>
        </is>
      </c>
      <c r="R134" t="inlineStr"/>
      <c r="S134" t="inlineStr"/>
      <c r="T134" t="inlineStr"/>
      <c r="U134" t="inlineStr"/>
      <c r="V134" t="inlineStr"/>
      <c r="W134" t="inlineStr"/>
    </row>
    <row r="135">
      <c r="A135" t="inlineStr"/>
      <c r="B135" t="inlineStr">
        <is>
          <t>N</t>
        </is>
      </c>
      <c r="C135" t="inlineStr">
        <is>
          <t>Price_BOM_L_Imp_43</t>
        </is>
      </c>
      <c r="D135" t="n">
        <v>43</v>
      </c>
      <c r="E135" t="inlineStr"/>
      <c r="F135" t="inlineStr">
        <is>
          <t>:15705-LC:15705-LCV:15705-LF:</t>
        </is>
      </c>
      <c r="G135" s="2" t="inlineStr">
        <is>
          <t>X3</t>
        </is>
      </c>
      <c r="H135" t="inlineStr">
        <is>
          <t>ImpMatl_SS_AISI-304</t>
        </is>
      </c>
      <c r="I135" s="4" t="inlineStr">
        <is>
          <t>Stainless Steel, AISI-304</t>
        </is>
      </c>
      <c r="J135" s="4" t="inlineStr">
        <is>
          <t>H304</t>
        </is>
      </c>
      <c r="K135" s="4" t="inlineStr">
        <is>
          <t>Stainless Steel, AISI-303</t>
        </is>
      </c>
      <c r="L135" s="4" t="inlineStr">
        <is>
          <t>Stainless Steel, AISI 316</t>
        </is>
      </c>
      <c r="M135" s="4" t="inlineStr">
        <is>
          <t>Coating_Standard</t>
        </is>
      </c>
      <c r="N135" s="80" t="inlineStr">
        <is>
          <t>98876020</t>
        </is>
      </c>
      <c r="O135" s="4" t="inlineStr"/>
      <c r="P135" t="inlineStr">
        <is>
          <t>A102335</t>
        </is>
      </c>
      <c r="Q135" t="inlineStr">
        <is>
          <t>LT027</t>
        </is>
      </c>
      <c r="R135" t="n">
        <v>0</v>
      </c>
      <c r="S135" t="inlineStr"/>
      <c r="T135" t="inlineStr"/>
      <c r="U135" t="inlineStr"/>
      <c r="V135" t="inlineStr"/>
      <c r="W135" t="inlineStr"/>
    </row>
    <row r="136">
      <c r="A136" t="inlineStr"/>
      <c r="B136" t="inlineStr">
        <is>
          <t>N</t>
        </is>
      </c>
      <c r="C136" t="inlineStr">
        <is>
          <t>Price_BOM_L_Imp_659</t>
        </is>
      </c>
      <c r="D136" t="n">
        <v>659</v>
      </c>
      <c r="E136" t="inlineStr"/>
      <c r="F136" t="inlineStr">
        <is>
          <t>:15705-LC:15705-LCV:15705-LF:</t>
        </is>
      </c>
      <c r="G136" s="2" t="inlineStr">
        <is>
          <t>X3</t>
        </is>
      </c>
      <c r="H136" t="inlineStr">
        <is>
          <t>ImpMatl_SS_AISI-304</t>
        </is>
      </c>
      <c r="I136" s="4" t="inlineStr">
        <is>
          <t>Stainless Steel, AISI-304</t>
        </is>
      </c>
      <c r="J136" s="4" t="inlineStr">
        <is>
          <t>H304</t>
        </is>
      </c>
      <c r="K136" s="4" t="inlineStr">
        <is>
          <t>Stainless Steel, AISI-303</t>
        </is>
      </c>
      <c r="L136" s="4" t="inlineStr">
        <is>
          <t>Stainless Steel, AISI 316</t>
        </is>
      </c>
      <c r="M136" s="4" t="inlineStr">
        <is>
          <t>Coating_Scotchkote134_interior_exterior_IncludeImpeller</t>
        </is>
      </c>
      <c r="N136" s="80" t="inlineStr">
        <is>
          <t>RTF</t>
        </is>
      </c>
      <c r="O136" s="4" t="inlineStr"/>
      <c r="P136" t="inlineStr">
        <is>
          <t>A102335</t>
        </is>
      </c>
      <c r="Q136" t="inlineStr">
        <is>
          <t>LT250</t>
        </is>
      </c>
      <c r="R136" t="inlineStr"/>
      <c r="S136" t="inlineStr"/>
      <c r="T136" t="inlineStr"/>
      <c r="U136" t="inlineStr"/>
      <c r="V136" t="inlineStr"/>
      <c r="W136" t="inlineStr"/>
    </row>
    <row r="137">
      <c r="A137" t="inlineStr"/>
      <c r="B137" t="inlineStr">
        <is>
          <t>N</t>
        </is>
      </c>
      <c r="C137" t="inlineStr">
        <is>
          <t>Price_BOM_L_Imp_953</t>
        </is>
      </c>
      <c r="D137" t="n">
        <v>953</v>
      </c>
      <c r="E137" t="inlineStr"/>
      <c r="F137" t="inlineStr">
        <is>
          <t>:15705-LC:15705-LCV:15705-LF:</t>
        </is>
      </c>
      <c r="G137" s="2" t="inlineStr">
        <is>
          <t>X3</t>
        </is>
      </c>
      <c r="H137" t="inlineStr">
        <is>
          <t>ImpMatl_SS_AISI-304</t>
        </is>
      </c>
      <c r="I137" s="4" t="inlineStr">
        <is>
          <t>Stainless Steel, AISI-304</t>
        </is>
      </c>
      <c r="J137" s="4" t="inlineStr">
        <is>
          <t>H304</t>
        </is>
      </c>
      <c r="K137" s="4" t="inlineStr">
        <is>
          <t>Stainless Steel, AISI-303</t>
        </is>
      </c>
      <c r="L137" s="4" t="inlineStr">
        <is>
          <t>Stainless Steel, AISI 316</t>
        </is>
      </c>
      <c r="M137" s="4" t="inlineStr">
        <is>
          <t>Coating_Scotchkote134_interior_IncludeImpeller</t>
        </is>
      </c>
      <c r="N137" s="80" t="inlineStr">
        <is>
          <t>RTF</t>
        </is>
      </c>
      <c r="O137" s="4" t="inlineStr"/>
      <c r="P137" t="inlineStr">
        <is>
          <t>A102335</t>
        </is>
      </c>
      <c r="Q137" t="inlineStr">
        <is>
          <t>LT250</t>
        </is>
      </c>
      <c r="R137" t="inlineStr"/>
      <c r="S137" t="inlineStr"/>
      <c r="T137" t="inlineStr"/>
      <c r="U137" t="inlineStr"/>
      <c r="V137" t="inlineStr"/>
      <c r="W137" t="inlineStr"/>
    </row>
    <row r="138">
      <c r="A138" t="inlineStr"/>
      <c r="B138" t="inlineStr">
        <is>
          <t>N</t>
        </is>
      </c>
      <c r="C138" t="inlineStr">
        <is>
          <t>Price_BOM_L_Imp_1247</t>
        </is>
      </c>
      <c r="D138" t="n">
        <v>1247</v>
      </c>
      <c r="E138" t="inlineStr"/>
      <c r="F138" t="inlineStr">
        <is>
          <t>:15705-LC:15705-LCV:15705-LF:</t>
        </is>
      </c>
      <c r="G138" s="2" t="inlineStr">
        <is>
          <t>X3</t>
        </is>
      </c>
      <c r="H138" t="inlineStr">
        <is>
          <t>ImpMatl_SS_AISI-304</t>
        </is>
      </c>
      <c r="I138" s="4" t="inlineStr">
        <is>
          <t>Stainless Steel, AISI-304</t>
        </is>
      </c>
      <c r="J138" s="4" t="inlineStr">
        <is>
          <t>H304</t>
        </is>
      </c>
      <c r="K138" s="4" t="inlineStr">
        <is>
          <t>Stainless Steel, AISI-303</t>
        </is>
      </c>
      <c r="L138" s="4" t="inlineStr">
        <is>
          <t>Stainless Steel, AISI 316</t>
        </is>
      </c>
      <c r="M138" s="4" t="inlineStr">
        <is>
          <t>Coating_Scotchkote134_interior</t>
        </is>
      </c>
      <c r="N138" s="80" t="inlineStr">
        <is>
          <t>RTF</t>
        </is>
      </c>
      <c r="O138" s="4" t="inlineStr"/>
      <c r="P138" t="inlineStr">
        <is>
          <t>A102335</t>
        </is>
      </c>
      <c r="Q138" t="inlineStr">
        <is>
          <t>LT250</t>
        </is>
      </c>
      <c r="R138" t="n">
        <v>126</v>
      </c>
      <c r="S138" t="inlineStr"/>
      <c r="T138" t="inlineStr"/>
      <c r="U138" t="inlineStr"/>
      <c r="V138" t="inlineStr"/>
      <c r="W138" t="inlineStr"/>
    </row>
    <row r="139">
      <c r="A139" t="inlineStr"/>
      <c r="B139" t="inlineStr">
        <is>
          <t>N</t>
        </is>
      </c>
      <c r="C139" t="inlineStr">
        <is>
          <t>Price_BOM_L_Imp_1541</t>
        </is>
      </c>
      <c r="D139" t="n">
        <v>1541</v>
      </c>
      <c r="E139" t="inlineStr"/>
      <c r="F139" t="inlineStr">
        <is>
          <t>:15705-LC:15705-LCV:15705-LF:</t>
        </is>
      </c>
      <c r="G139" s="2" t="inlineStr">
        <is>
          <t>X3</t>
        </is>
      </c>
      <c r="H139" t="inlineStr">
        <is>
          <t>ImpMatl_SS_AISI-304</t>
        </is>
      </c>
      <c r="I139" s="4" t="inlineStr">
        <is>
          <t>Stainless Steel, AISI-304</t>
        </is>
      </c>
      <c r="J139" s="4" t="inlineStr">
        <is>
          <t>H304</t>
        </is>
      </c>
      <c r="K139" s="4" t="inlineStr">
        <is>
          <t>Stainless Steel, AISI-303</t>
        </is>
      </c>
      <c r="L139" s="4" t="inlineStr">
        <is>
          <t>Stainless Steel, AISI 316</t>
        </is>
      </c>
      <c r="M139" s="4" t="inlineStr">
        <is>
          <t>Coating_Scotchkote134_interior_exterior</t>
        </is>
      </c>
      <c r="N139" s="80" t="inlineStr">
        <is>
          <t>RTF</t>
        </is>
      </c>
      <c r="O139" s="4" t="inlineStr"/>
      <c r="P139" t="inlineStr">
        <is>
          <t>A102335</t>
        </is>
      </c>
      <c r="Q139" t="inlineStr">
        <is>
          <t>LT250</t>
        </is>
      </c>
      <c r="R139" t="n">
        <v>126</v>
      </c>
      <c r="S139" t="inlineStr"/>
      <c r="T139" t="inlineStr"/>
      <c r="U139" t="inlineStr"/>
      <c r="V139" t="inlineStr"/>
      <c r="W139" t="inlineStr"/>
    </row>
    <row r="140">
      <c r="A140" t="inlineStr"/>
      <c r="B140" t="inlineStr">
        <is>
          <t>N</t>
        </is>
      </c>
      <c r="C140" t="inlineStr">
        <is>
          <t>Price_BOM_L_Imp_1836</t>
        </is>
      </c>
      <c r="D140" t="n">
        <v>1836</v>
      </c>
      <c r="E140" t="inlineStr"/>
      <c r="F140" t="inlineStr">
        <is>
          <t>:15951-LC:15951-LCV:15951-LF:</t>
        </is>
      </c>
      <c r="G140" s="2" t="inlineStr">
        <is>
          <t>X3</t>
        </is>
      </c>
      <c r="H140" t="inlineStr">
        <is>
          <t>ImpMatl_SS_AISI-304</t>
        </is>
      </c>
      <c r="I140" s="4" t="inlineStr">
        <is>
          <t>Stainless Steel, AISI-304</t>
        </is>
      </c>
      <c r="J140" s="4" t="inlineStr">
        <is>
          <t>H304</t>
        </is>
      </c>
      <c r="K140" s="4" t="inlineStr">
        <is>
          <t>Stainless Steel, AISI-303</t>
        </is>
      </c>
      <c r="L140" s="4" t="inlineStr">
        <is>
          <t>Stainless Steel, AISI 316</t>
        </is>
      </c>
      <c r="M140" s="4" t="inlineStr">
        <is>
          <t>Coating_Special</t>
        </is>
      </c>
      <c r="N140" s="80" t="inlineStr">
        <is>
          <t>RTF</t>
        </is>
      </c>
      <c r="O140" s="4" t="inlineStr"/>
      <c r="P140" t="inlineStr">
        <is>
          <t>A101726</t>
        </is>
      </c>
      <c r="Q140" t="inlineStr">
        <is>
          <t>LT250</t>
        </is>
      </c>
      <c r="R140" t="n">
        <v>126</v>
      </c>
      <c r="S140" t="inlineStr"/>
      <c r="T140" t="inlineStr"/>
      <c r="U140" t="inlineStr"/>
      <c r="V140" t="inlineStr"/>
      <c r="W140" t="inlineStr"/>
    </row>
    <row r="141">
      <c r="A141" t="inlineStr"/>
      <c r="B141" t="inlineStr">
        <is>
          <t>N</t>
        </is>
      </c>
      <c r="C141" t="inlineStr">
        <is>
          <t>Price_BOM_L_Imp_1837</t>
        </is>
      </c>
      <c r="D141" t="n">
        <v>1837</v>
      </c>
      <c r="E141" t="inlineStr"/>
      <c r="F141" t="inlineStr">
        <is>
          <t>:15951-LC:15951-LCV:15951-LF:</t>
        </is>
      </c>
      <c r="G141" s="2" t="inlineStr">
        <is>
          <t>X4</t>
        </is>
      </c>
      <c r="H141" t="inlineStr">
        <is>
          <t>ImpMatl_SS_AISI-304</t>
        </is>
      </c>
      <c r="I141" s="4" t="inlineStr">
        <is>
          <t>Stainless Steel, AISI-304</t>
        </is>
      </c>
      <c r="J141" s="4" t="inlineStr">
        <is>
          <t>H304</t>
        </is>
      </c>
      <c r="K141" s="4" t="inlineStr">
        <is>
          <t>Stainless Steel, AISI-303</t>
        </is>
      </c>
      <c r="L141" s="4" t="inlineStr">
        <is>
          <t>Stainless Steel, AISI 316</t>
        </is>
      </c>
      <c r="M141" s="4" t="inlineStr">
        <is>
          <t>Coating_Special</t>
        </is>
      </c>
      <c r="N141" s="80" t="inlineStr">
        <is>
          <t>RTF</t>
        </is>
      </c>
      <c r="O141" s="4" t="inlineStr"/>
      <c r="P141" t="inlineStr">
        <is>
          <t>A101732</t>
        </is>
      </c>
      <c r="Q141" t="inlineStr">
        <is>
          <t>LT250</t>
        </is>
      </c>
      <c r="R141" t="n">
        <v>126</v>
      </c>
      <c r="S141" t="inlineStr"/>
      <c r="T141" t="inlineStr"/>
      <c r="U141" t="inlineStr"/>
      <c r="V141" t="inlineStr"/>
      <c r="W141" t="inlineStr"/>
    </row>
    <row r="142">
      <c r="A142" t="inlineStr"/>
      <c r="B142" t="inlineStr">
        <is>
          <t>N</t>
        </is>
      </c>
      <c r="C142" t="inlineStr">
        <is>
          <t>Price_BOM_L_Imp_427</t>
        </is>
      </c>
      <c r="D142" t="n">
        <v>427</v>
      </c>
      <c r="E142" t="inlineStr"/>
      <c r="F142" t="inlineStr">
        <is>
          <t>:15951-LC:15951-LCV:15951-LF:</t>
        </is>
      </c>
      <c r="G142" s="2" t="inlineStr">
        <is>
          <t>X3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Stainless Steel, AISI-303</t>
        </is>
      </c>
      <c r="L142" s="4" t="inlineStr">
        <is>
          <t>Steel, Cold Drawn C1018</t>
        </is>
      </c>
      <c r="M142" s="4" t="inlineStr">
        <is>
          <t>Coating_Standard</t>
        </is>
      </c>
      <c r="N142" s="80" t="inlineStr">
        <is>
          <t>97775280</t>
        </is>
      </c>
      <c r="O142" s="4" t="inlineStr"/>
      <c r="P142" t="inlineStr">
        <is>
          <t>A102217</t>
        </is>
      </c>
      <c r="Q142" t="inlineStr">
        <is>
          <t>LT250</t>
        </is>
      </c>
      <c r="R142" t="inlineStr"/>
      <c r="S142" t="inlineStr"/>
      <c r="T142" t="inlineStr"/>
      <c r="U142" t="inlineStr"/>
      <c r="V142" t="inlineStr"/>
      <c r="W142" t="inlineStr"/>
    </row>
    <row r="143">
      <c r="A143" t="inlineStr"/>
      <c r="B143" t="inlineStr">
        <is>
          <t>N</t>
        </is>
      </c>
      <c r="C143" t="inlineStr">
        <is>
          <t>Price_BOM_L_Imp_551</t>
        </is>
      </c>
      <c r="D143" t="n">
        <v>551</v>
      </c>
      <c r="E143" t="inlineStr"/>
      <c r="F143" t="inlineStr">
        <is>
          <t>:15951-LC:15951-LCV:15951-LF:</t>
        </is>
      </c>
      <c r="G143" s="2" t="inlineStr">
        <is>
          <t>X3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Stainless Steel, AISI-303</t>
        </is>
      </c>
      <c r="L143" s="4" t="inlineStr">
        <is>
          <t>Steel, Cold Drawn C1018</t>
        </is>
      </c>
      <c r="M143" s="4" t="inlineStr">
        <is>
          <t>Coating_Scotchkote134_interior_exterior_IncludeImpeller</t>
        </is>
      </c>
      <c r="N143" s="80" t="inlineStr">
        <is>
          <t>RTF</t>
        </is>
      </c>
      <c r="O143" s="4" t="inlineStr"/>
      <c r="P143" t="inlineStr">
        <is>
          <t>A102217</t>
        </is>
      </c>
      <c r="Q143" t="inlineStr">
        <is>
          <t>LT250</t>
        </is>
      </c>
      <c r="R143" t="inlineStr"/>
      <c r="S143" t="inlineStr"/>
      <c r="T143" t="inlineStr"/>
      <c r="U143" t="inlineStr"/>
      <c r="V143" t="inlineStr"/>
      <c r="W143" t="inlineStr"/>
    </row>
    <row r="144">
      <c r="A144" t="inlineStr"/>
      <c r="B144" t="inlineStr">
        <is>
          <t>N</t>
        </is>
      </c>
      <c r="C144" t="inlineStr">
        <is>
          <t>Price_BOM_L_Imp_845</t>
        </is>
      </c>
      <c r="D144" t="n">
        <v>845</v>
      </c>
      <c r="E144" t="inlineStr"/>
      <c r="F144" t="inlineStr">
        <is>
          <t>:15951-LC:15951-LCV:15951-LF:</t>
        </is>
      </c>
      <c r="G144" s="2" t="inlineStr">
        <is>
          <t>X3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Coating_Scotchkote134_interior_IncludeImpeller</t>
        </is>
      </c>
      <c r="N144" s="80" t="inlineStr">
        <is>
          <t>RTF</t>
        </is>
      </c>
      <c r="O144" s="4" t="inlineStr"/>
      <c r="P144" t="inlineStr">
        <is>
          <t>A102217</t>
        </is>
      </c>
      <c r="Q144" t="inlineStr">
        <is>
          <t>LT250</t>
        </is>
      </c>
      <c r="R144" t="inlineStr"/>
      <c r="S144" t="inlineStr"/>
      <c r="T144" t="inlineStr"/>
      <c r="U144" t="inlineStr"/>
      <c r="V144" t="inlineStr"/>
      <c r="W144" t="inlineStr"/>
    </row>
    <row r="145">
      <c r="A145" t="inlineStr"/>
      <c r="B145" t="inlineStr">
        <is>
          <t>N</t>
        </is>
      </c>
      <c r="C145" t="inlineStr">
        <is>
          <t>Price_BOM_L_Imp_1139</t>
        </is>
      </c>
      <c r="D145" t="n">
        <v>1139</v>
      </c>
      <c r="E145" t="inlineStr"/>
      <c r="F145" t="inlineStr">
        <is>
          <t>:15951-LC:15951-LCV:15951-LF:</t>
        </is>
      </c>
      <c r="G145" s="2" t="inlineStr">
        <is>
          <t>X3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Stainless Steel, AISI-303</t>
        </is>
      </c>
      <c r="L145" s="4" t="inlineStr">
        <is>
          <t>Steel, Cold Drawn C1018</t>
        </is>
      </c>
      <c r="M145" s="4" t="inlineStr">
        <is>
          <t>Coating_Scotchkote134_interior</t>
        </is>
      </c>
      <c r="N145" s="80" t="inlineStr">
        <is>
          <t>97775280</t>
        </is>
      </c>
      <c r="O145" s="4" t="inlineStr"/>
      <c r="P145" t="inlineStr">
        <is>
          <t>A102217</t>
        </is>
      </c>
      <c r="Q145" t="inlineStr">
        <is>
          <t>LT250</t>
        </is>
      </c>
      <c r="R145" t="inlineStr"/>
      <c r="S145" t="inlineStr"/>
      <c r="T145" t="inlineStr"/>
      <c r="U145" t="inlineStr"/>
      <c r="V145" t="inlineStr"/>
      <c r="W145" t="inlineStr"/>
    </row>
    <row r="146">
      <c r="A146" t="inlineStr"/>
      <c r="B146" t="inlineStr">
        <is>
          <t>N</t>
        </is>
      </c>
      <c r="C146" t="inlineStr">
        <is>
          <t>Price_BOM_L_Imp_1433</t>
        </is>
      </c>
      <c r="D146" t="n">
        <v>1433</v>
      </c>
      <c r="E146" t="inlineStr"/>
      <c r="F146" t="inlineStr">
        <is>
          <t>:15951-LC:15951-LCV:15951-LF:</t>
        </is>
      </c>
      <c r="G146" s="2" t="inlineStr">
        <is>
          <t>X3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</t>
        </is>
      </c>
      <c r="N146" s="80" t="inlineStr">
        <is>
          <t>97775280</t>
        </is>
      </c>
      <c r="O146" s="4" t="inlineStr"/>
      <c r="P146" t="inlineStr">
        <is>
          <t>A102217</t>
        </is>
      </c>
      <c r="Q146" t="inlineStr">
        <is>
          <t>LT250</t>
        </is>
      </c>
      <c r="R146" t="inlineStr"/>
      <c r="S146" t="inlineStr"/>
      <c r="T146" t="inlineStr"/>
      <c r="U146" t="inlineStr"/>
      <c r="V146" t="inlineStr"/>
      <c r="W146" t="inlineStr"/>
    </row>
    <row r="147">
      <c r="A147" t="inlineStr"/>
      <c r="B147" t="inlineStr">
        <is>
          <t>N</t>
        </is>
      </c>
      <c r="C147" t="inlineStr">
        <is>
          <t>Price_BOM_L_Imp_1727</t>
        </is>
      </c>
      <c r="D147" t="n">
        <v>1727</v>
      </c>
      <c r="E147" t="inlineStr"/>
      <c r="F147" t="inlineStr">
        <is>
          <t>:15951-LC:15951-LCV:15951-LF:</t>
        </is>
      </c>
      <c r="G147" s="2" t="inlineStr">
        <is>
          <t>X3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Coating_Special</t>
        </is>
      </c>
      <c r="N147" s="80" t="inlineStr">
        <is>
          <t>97775280</t>
        </is>
      </c>
      <c r="O147" s="4" t="inlineStr"/>
      <c r="P147" t="inlineStr">
        <is>
          <t>A102217</t>
        </is>
      </c>
      <c r="Q147" t="inlineStr">
        <is>
          <t>LT250</t>
        </is>
      </c>
      <c r="R147" t="inlineStr"/>
      <c r="S147" t="inlineStr"/>
      <c r="T147" t="inlineStr"/>
      <c r="U147" t="inlineStr"/>
      <c r="V147" t="inlineStr"/>
      <c r="W147" t="inlineStr"/>
    </row>
    <row r="148">
      <c r="A148" t="inlineStr"/>
      <c r="B148" t="inlineStr">
        <is>
          <t>N</t>
        </is>
      </c>
      <c r="C148" t="inlineStr">
        <is>
          <t>Price_BOM_L_Imp_428</t>
        </is>
      </c>
      <c r="D148" t="n">
        <v>428</v>
      </c>
      <c r="E148" t="inlineStr"/>
      <c r="F148" t="inlineStr">
        <is>
          <t>:15951-LC:15951-LCV:15951-LF:</t>
        </is>
      </c>
      <c r="G148" s="2" t="inlineStr">
        <is>
          <t>X4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Coating_Standard</t>
        </is>
      </c>
      <c r="N148" s="80" t="inlineStr">
        <is>
          <t>97775291</t>
        </is>
      </c>
      <c r="O148" s="4" t="inlineStr"/>
      <c r="P148" t="inlineStr">
        <is>
          <t>A102218</t>
        </is>
      </c>
      <c r="Q148" t="inlineStr">
        <is>
          <t>LT250</t>
        </is>
      </c>
      <c r="R148" t="inlineStr"/>
      <c r="S148" t="inlineStr"/>
      <c r="T148" t="inlineStr"/>
      <c r="U148" t="inlineStr"/>
      <c r="V148" t="inlineStr"/>
      <c r="W148" t="inlineStr"/>
    </row>
    <row r="149">
      <c r="A149" t="inlineStr"/>
      <c r="B149" t="inlineStr">
        <is>
          <t>N</t>
        </is>
      </c>
      <c r="C149" t="inlineStr">
        <is>
          <t>Price_BOM_L_Imp_552</t>
        </is>
      </c>
      <c r="D149" t="n">
        <v>552</v>
      </c>
      <c r="E149" t="inlineStr"/>
      <c r="F149" t="inlineStr">
        <is>
          <t>:15951-LC:15951-LCV:15951-LF:</t>
        </is>
      </c>
      <c r="G149" s="2" t="inlineStr">
        <is>
          <t>X4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Coating_Scotchkote134_interior_exterior_IncludeImpeller</t>
        </is>
      </c>
      <c r="N149" s="80" t="inlineStr">
        <is>
          <t>RTF</t>
        </is>
      </c>
      <c r="O149" s="4" t="inlineStr"/>
      <c r="P149" t="inlineStr">
        <is>
          <t>A102218</t>
        </is>
      </c>
      <c r="Q149" t="inlineStr">
        <is>
          <t>LT250</t>
        </is>
      </c>
      <c r="R149" t="inlineStr"/>
      <c r="S149" t="inlineStr"/>
      <c r="T149" t="inlineStr"/>
      <c r="U149" t="inlineStr"/>
      <c r="V149" t="inlineStr"/>
      <c r="W149" t="inlineStr"/>
    </row>
    <row r="150">
      <c r="A150" t="inlineStr"/>
      <c r="B150" t="inlineStr">
        <is>
          <t>N</t>
        </is>
      </c>
      <c r="C150" t="inlineStr">
        <is>
          <t>Price_BOM_L_Imp_846</t>
        </is>
      </c>
      <c r="D150" t="n">
        <v>846</v>
      </c>
      <c r="E150" t="inlineStr"/>
      <c r="F150" t="inlineStr">
        <is>
          <t>:15951-LC:15951-LCV:15951-LF:</t>
        </is>
      </c>
      <c r="G150" s="2" t="inlineStr">
        <is>
          <t>X4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Coating_Scotchkote134_interior_IncludeImpeller</t>
        </is>
      </c>
      <c r="N150" s="80" t="inlineStr">
        <is>
          <t>RTF</t>
        </is>
      </c>
      <c r="O150" s="4" t="inlineStr"/>
      <c r="P150" t="inlineStr">
        <is>
          <t>A102218</t>
        </is>
      </c>
      <c r="Q150" t="inlineStr">
        <is>
          <t>LT250</t>
        </is>
      </c>
      <c r="R150" t="inlineStr"/>
      <c r="S150" t="inlineStr"/>
      <c r="T150" t="inlineStr"/>
      <c r="U150" t="inlineStr"/>
      <c r="V150" t="inlineStr"/>
      <c r="W150" t="inlineStr"/>
    </row>
    <row r="151">
      <c r="A151" t="inlineStr"/>
      <c r="B151" t="inlineStr">
        <is>
          <t>N</t>
        </is>
      </c>
      <c r="C151" t="inlineStr">
        <is>
          <t>Price_BOM_L_Imp_1140</t>
        </is>
      </c>
      <c r="D151" t="n">
        <v>1140</v>
      </c>
      <c r="E151" t="inlineStr"/>
      <c r="F151" t="inlineStr">
        <is>
          <t>:15951-LC:15951-LCV:15951-LF:</t>
        </is>
      </c>
      <c r="G151" s="2" t="inlineStr">
        <is>
          <t>X4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Stainless Steel, AISI-303</t>
        </is>
      </c>
      <c r="L151" s="4" t="inlineStr">
        <is>
          <t>Steel, Cold Drawn C1018</t>
        </is>
      </c>
      <c r="M151" s="4" t="inlineStr">
        <is>
          <t>Coating_Scotchkote134_interior</t>
        </is>
      </c>
      <c r="N151" s="80" t="inlineStr">
        <is>
          <t>97775291</t>
        </is>
      </c>
      <c r="O151" s="4" t="inlineStr"/>
      <c r="P151" t="inlineStr">
        <is>
          <t>A102218</t>
        </is>
      </c>
      <c r="Q151" t="inlineStr">
        <is>
          <t>LT250</t>
        </is>
      </c>
      <c r="R151" t="inlineStr"/>
      <c r="S151" t="inlineStr"/>
      <c r="T151" t="inlineStr"/>
      <c r="U151" t="inlineStr"/>
      <c r="V151" t="inlineStr"/>
      <c r="W151" t="inlineStr"/>
    </row>
    <row r="152">
      <c r="A152" t="inlineStr"/>
      <c r="B152" t="inlineStr">
        <is>
          <t>N</t>
        </is>
      </c>
      <c r="C152" t="inlineStr">
        <is>
          <t>Price_BOM_L_Imp_1434</t>
        </is>
      </c>
      <c r="D152" t="n">
        <v>1434</v>
      </c>
      <c r="E152" t="inlineStr"/>
      <c r="F152" t="inlineStr">
        <is>
          <t>:15951-LC:15951-LCV:15951-LF:</t>
        </is>
      </c>
      <c r="G152" s="2" t="inlineStr">
        <is>
          <t>X4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</t>
        </is>
      </c>
      <c r="N152" s="80" t="inlineStr">
        <is>
          <t>97775291</t>
        </is>
      </c>
      <c r="O152" s="4" t="inlineStr"/>
      <c r="P152" t="inlineStr">
        <is>
          <t>A102218</t>
        </is>
      </c>
      <c r="Q152" t="inlineStr">
        <is>
          <t>LT250</t>
        </is>
      </c>
      <c r="R152" t="inlineStr"/>
      <c r="S152" t="inlineStr"/>
      <c r="T152" t="inlineStr"/>
      <c r="U152" t="inlineStr"/>
      <c r="V152" t="inlineStr"/>
      <c r="W152" t="inlineStr"/>
    </row>
    <row r="153">
      <c r="A153" t="inlineStr"/>
      <c r="B153" t="inlineStr">
        <is>
          <t>N</t>
        </is>
      </c>
      <c r="C153" t="inlineStr">
        <is>
          <t>Price_BOM_L_Imp_1728</t>
        </is>
      </c>
      <c r="D153" t="n">
        <v>1728</v>
      </c>
      <c r="E153" t="inlineStr"/>
      <c r="F153" t="inlineStr">
        <is>
          <t>:15951-LC:15951-LCV:15951-LF: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Coating_Special</t>
        </is>
      </c>
      <c r="N153" s="80" t="inlineStr">
        <is>
          <t>97775291</t>
        </is>
      </c>
      <c r="O153" s="4" t="inlineStr"/>
      <c r="P153" t="inlineStr">
        <is>
          <t>A102218</t>
        </is>
      </c>
      <c r="Q153" t="inlineStr">
        <is>
          <t>LT250</t>
        </is>
      </c>
      <c r="R153" t="inlineStr"/>
      <c r="S153" t="inlineStr"/>
      <c r="T153" t="inlineStr"/>
      <c r="U153" t="inlineStr"/>
      <c r="V153" t="inlineStr"/>
      <c r="W153" t="inlineStr"/>
    </row>
    <row r="154">
      <c r="A154" t="inlineStr"/>
      <c r="B154" t="inlineStr">
        <is>
          <t>N</t>
        </is>
      </c>
      <c r="C154" t="inlineStr">
        <is>
          <t>Price_BOM_L_Imp_49</t>
        </is>
      </c>
      <c r="D154" t="n">
        <v>49</v>
      </c>
      <c r="E154" t="inlineStr"/>
      <c r="F154" t="inlineStr">
        <is>
          <t>:15951-LC:15951-LCV:15951-LF:</t>
        </is>
      </c>
      <c r="G154" s="2" t="inlineStr">
        <is>
          <t>X3</t>
        </is>
      </c>
      <c r="H154" t="inlineStr">
        <is>
          <t>ImpMatl_SS_AISI-304</t>
        </is>
      </c>
      <c r="I154" s="4" t="inlineStr">
        <is>
          <t>Stainless Steel, AISI-304</t>
        </is>
      </c>
      <c r="J154" s="4" t="inlineStr">
        <is>
          <t>H304</t>
        </is>
      </c>
      <c r="K154" s="4" t="inlineStr">
        <is>
          <t>Stainless Steel, AISI-303</t>
        </is>
      </c>
      <c r="L154" s="4" t="inlineStr">
        <is>
          <t>Stainless Steel, AISI 316</t>
        </is>
      </c>
      <c r="M154" s="4" t="inlineStr">
        <is>
          <t>Coating_Standard</t>
        </is>
      </c>
      <c r="N154" s="80" t="inlineStr">
        <is>
          <t>98876022</t>
        </is>
      </c>
      <c r="O154" s="4" t="inlineStr"/>
      <c r="P154" t="inlineStr">
        <is>
          <t>A102337</t>
        </is>
      </c>
      <c r="Q154" t="inlineStr">
        <is>
          <t>LT027</t>
        </is>
      </c>
      <c r="R154" t="n">
        <v>0</v>
      </c>
      <c r="S154" t="inlineStr"/>
      <c r="T154" t="inlineStr"/>
      <c r="U154" t="inlineStr"/>
      <c r="V154" t="inlineStr"/>
      <c r="W154" t="inlineStr"/>
    </row>
    <row r="155">
      <c r="A155" t="inlineStr"/>
      <c r="B155" t="inlineStr">
        <is>
          <t>N</t>
        </is>
      </c>
      <c r="C155" t="inlineStr">
        <is>
          <t>Price_BOM_L_Imp_660</t>
        </is>
      </c>
      <c r="D155" t="n">
        <v>660</v>
      </c>
      <c r="E155" t="inlineStr"/>
      <c r="F155" t="inlineStr">
        <is>
          <t>:15951-LC:15951-LCV:15951-LF:</t>
        </is>
      </c>
      <c r="G155" s="2" t="inlineStr">
        <is>
          <t>X3</t>
        </is>
      </c>
      <c r="H155" t="inlineStr">
        <is>
          <t>ImpMatl_SS_AISI-304</t>
        </is>
      </c>
      <c r="I155" s="4" t="inlineStr">
        <is>
          <t>Stainless Steel, AISI-304</t>
        </is>
      </c>
      <c r="J155" s="4" t="inlineStr">
        <is>
          <t>H304</t>
        </is>
      </c>
      <c r="K155" s="4" t="inlineStr">
        <is>
          <t>Stainless Steel, AISI-303</t>
        </is>
      </c>
      <c r="L155" s="4" t="inlineStr">
        <is>
          <t>Stainless Steel, AISI 316</t>
        </is>
      </c>
      <c r="M155" s="4" t="inlineStr">
        <is>
          <t>Coating_Scotchkote134_interior_exterior_IncludeImpeller</t>
        </is>
      </c>
      <c r="N155" s="80" t="inlineStr">
        <is>
          <t>RTF</t>
        </is>
      </c>
      <c r="O155" s="4" t="inlineStr"/>
      <c r="P155" t="inlineStr">
        <is>
          <t>A102337</t>
        </is>
      </c>
      <c r="Q155" t="inlineStr">
        <is>
          <t>LT250</t>
        </is>
      </c>
      <c r="R155" t="inlineStr"/>
      <c r="S155" t="inlineStr"/>
      <c r="T155" t="inlineStr"/>
      <c r="U155" t="inlineStr"/>
      <c r="V155" t="inlineStr"/>
      <c r="W155" t="inlineStr"/>
    </row>
    <row r="156">
      <c r="A156" t="inlineStr"/>
      <c r="B156" t="inlineStr">
        <is>
          <t>N</t>
        </is>
      </c>
      <c r="C156" t="inlineStr">
        <is>
          <t>Price_BOM_L_Imp_954</t>
        </is>
      </c>
      <c r="D156" t="n">
        <v>954</v>
      </c>
      <c r="E156" t="inlineStr"/>
      <c r="F156" t="inlineStr">
        <is>
          <t>:15951-LC:15951-LCV:15951-LF:</t>
        </is>
      </c>
      <c r="G156" s="2" t="inlineStr">
        <is>
          <t>X3</t>
        </is>
      </c>
      <c r="H156" t="inlineStr">
        <is>
          <t>ImpMatl_SS_AISI-304</t>
        </is>
      </c>
      <c r="I156" s="4" t="inlineStr">
        <is>
          <t>Stainless Steel, AISI-304</t>
        </is>
      </c>
      <c r="J156" s="4" t="inlineStr">
        <is>
          <t>H304</t>
        </is>
      </c>
      <c r="K156" s="4" t="inlineStr">
        <is>
          <t>Stainless Steel, AISI-303</t>
        </is>
      </c>
      <c r="L156" s="4" t="inlineStr">
        <is>
          <t>Stainless Steel, AISI 316</t>
        </is>
      </c>
      <c r="M156" s="4" t="inlineStr">
        <is>
          <t>Coating_Scotchkote134_interior_IncludeImpeller</t>
        </is>
      </c>
      <c r="N156" s="80" t="inlineStr">
        <is>
          <t>RTF</t>
        </is>
      </c>
      <c r="O156" s="4" t="inlineStr"/>
      <c r="P156" t="inlineStr">
        <is>
          <t>A102337</t>
        </is>
      </c>
      <c r="Q156" t="inlineStr">
        <is>
          <t>LT250</t>
        </is>
      </c>
      <c r="R156" t="inlineStr"/>
      <c r="S156" t="inlineStr"/>
      <c r="T156" t="inlineStr"/>
      <c r="U156" t="inlineStr"/>
      <c r="V156" t="inlineStr"/>
      <c r="W156" t="inlineStr"/>
    </row>
    <row r="157">
      <c r="A157" t="inlineStr"/>
      <c r="B157" t="inlineStr">
        <is>
          <t>N</t>
        </is>
      </c>
      <c r="C157" t="inlineStr">
        <is>
          <t>Price_BOM_L_Imp_1248</t>
        </is>
      </c>
      <c r="D157" t="n">
        <v>1248</v>
      </c>
      <c r="E157" t="inlineStr"/>
      <c r="F157" t="inlineStr">
        <is>
          <t>:15951-LC:15951-LCV:15951-LF:</t>
        </is>
      </c>
      <c r="G157" s="2" t="inlineStr">
        <is>
          <t>X3</t>
        </is>
      </c>
      <c r="H157" t="inlineStr">
        <is>
          <t>ImpMatl_SS_AISI-304</t>
        </is>
      </c>
      <c r="I157" s="4" t="inlineStr">
        <is>
          <t>Stainless Steel, AISI-304</t>
        </is>
      </c>
      <c r="J157" s="4" t="inlineStr">
        <is>
          <t>H304</t>
        </is>
      </c>
      <c r="K157" s="4" t="inlineStr">
        <is>
          <t>Stainless Steel, AISI-303</t>
        </is>
      </c>
      <c r="L157" s="4" t="inlineStr">
        <is>
          <t>Stainless Steel, AISI 316</t>
        </is>
      </c>
      <c r="M157" s="4" t="inlineStr">
        <is>
          <t>Coating_Scotchkote134_interior</t>
        </is>
      </c>
      <c r="N157" s="80" t="inlineStr">
        <is>
          <t>RTF</t>
        </is>
      </c>
      <c r="O157" s="4" t="inlineStr"/>
      <c r="P157" t="inlineStr">
        <is>
          <t>A102337</t>
        </is>
      </c>
      <c r="Q157" t="inlineStr">
        <is>
          <t>LT250</t>
        </is>
      </c>
      <c r="R157" t="n">
        <v>126</v>
      </c>
      <c r="S157" t="inlineStr"/>
      <c r="T157" t="inlineStr"/>
      <c r="U157" t="inlineStr"/>
      <c r="V157" t="inlineStr"/>
      <c r="W157" t="inlineStr"/>
    </row>
    <row r="158">
      <c r="A158" t="inlineStr"/>
      <c r="B158" t="inlineStr">
        <is>
          <t>N</t>
        </is>
      </c>
      <c r="C158" t="inlineStr">
        <is>
          <t>Price_BOM_L_Imp_1542</t>
        </is>
      </c>
      <c r="D158" t="n">
        <v>1542</v>
      </c>
      <c r="E158" t="inlineStr"/>
      <c r="F158" t="inlineStr">
        <is>
          <t>:15951-LC:15951-LCV:15951-LF:</t>
        </is>
      </c>
      <c r="G158" s="2" t="inlineStr">
        <is>
          <t>X3</t>
        </is>
      </c>
      <c r="H158" t="inlineStr">
        <is>
          <t>ImpMatl_SS_AISI-304</t>
        </is>
      </c>
      <c r="I158" s="4" t="inlineStr">
        <is>
          <t>Stainless Steel, AISI-304</t>
        </is>
      </c>
      <c r="J158" s="4" t="inlineStr">
        <is>
          <t>H304</t>
        </is>
      </c>
      <c r="K158" s="4" t="inlineStr">
        <is>
          <t>Stainless Steel, AISI-303</t>
        </is>
      </c>
      <c r="L158" s="4" t="inlineStr">
        <is>
          <t>Stainless Steel, AISI 316</t>
        </is>
      </c>
      <c r="M158" s="4" t="inlineStr">
        <is>
          <t>Coating_Scotchkote134_interior_exterior</t>
        </is>
      </c>
      <c r="N158" s="80" t="inlineStr">
        <is>
          <t>RTF</t>
        </is>
      </c>
      <c r="O158" s="4" t="inlineStr"/>
      <c r="P158" t="inlineStr">
        <is>
          <t>A102337</t>
        </is>
      </c>
      <c r="Q158" t="inlineStr">
        <is>
          <t>LT250</t>
        </is>
      </c>
      <c r="R158" t="n">
        <v>126</v>
      </c>
      <c r="S158" t="inlineStr"/>
      <c r="T158" t="inlineStr"/>
      <c r="U158" t="inlineStr"/>
      <c r="V158" t="inlineStr"/>
      <c r="W158" t="inlineStr"/>
    </row>
    <row r="159">
      <c r="A159" t="inlineStr"/>
      <c r="B159" t="inlineStr">
        <is>
          <t>N</t>
        </is>
      </c>
      <c r="C159" t="inlineStr">
        <is>
          <t>Price_BOM_L_Imp_55</t>
        </is>
      </c>
      <c r="D159" t="n">
        <v>55</v>
      </c>
      <c r="E159" t="inlineStr"/>
      <c r="F159" t="inlineStr">
        <is>
          <t>:15951-LC:15951-LCV:15951-LF:</t>
        </is>
      </c>
      <c r="G159" s="2" t="inlineStr">
        <is>
          <t>X4</t>
        </is>
      </c>
      <c r="H159" t="inlineStr">
        <is>
          <t>ImpMatl_SS_AISI-304</t>
        </is>
      </c>
      <c r="I159" s="4" t="inlineStr">
        <is>
          <t>Stainless Steel, AISI-304</t>
        </is>
      </c>
      <c r="J159" s="4" t="inlineStr">
        <is>
          <t>H304</t>
        </is>
      </c>
      <c r="K159" s="4" t="inlineStr">
        <is>
          <t>Stainless Steel, AISI-303</t>
        </is>
      </c>
      <c r="L159" s="4" t="inlineStr">
        <is>
          <t>Stainless Steel, AISI 316</t>
        </is>
      </c>
      <c r="M159" s="4" t="inlineStr">
        <is>
          <t>Coating_Standard</t>
        </is>
      </c>
      <c r="N159" s="80" t="inlineStr">
        <is>
          <t>98876024</t>
        </is>
      </c>
      <c r="O159" s="4" t="inlineStr"/>
      <c r="P159" t="inlineStr">
        <is>
          <t>A102339</t>
        </is>
      </c>
      <c r="Q159" t="inlineStr">
        <is>
          <t>LT027</t>
        </is>
      </c>
      <c r="R159" t="n">
        <v>0</v>
      </c>
      <c r="S159" t="inlineStr"/>
      <c r="T159" t="inlineStr"/>
      <c r="U159" t="inlineStr"/>
      <c r="V159" t="inlineStr"/>
      <c r="W159" t="inlineStr"/>
    </row>
    <row r="160">
      <c r="A160" t="inlineStr"/>
      <c r="B160" t="inlineStr">
        <is>
          <t>N</t>
        </is>
      </c>
      <c r="C160" t="inlineStr">
        <is>
          <t>Price_BOM_L_Imp_661</t>
        </is>
      </c>
      <c r="D160" t="n">
        <v>661</v>
      </c>
      <c r="E160" t="inlineStr"/>
      <c r="F160" t="inlineStr">
        <is>
          <t>:15951-LC:15951-LCV:15951-LF:</t>
        </is>
      </c>
      <c r="G160" s="2" t="inlineStr">
        <is>
          <t>X4</t>
        </is>
      </c>
      <c r="H160" t="inlineStr">
        <is>
          <t>ImpMatl_SS_AISI-304</t>
        </is>
      </c>
      <c r="I160" s="4" t="inlineStr">
        <is>
          <t>Stainless Steel, AISI-304</t>
        </is>
      </c>
      <c r="J160" s="4" t="inlineStr">
        <is>
          <t>H304</t>
        </is>
      </c>
      <c r="K160" s="4" t="inlineStr">
        <is>
          <t>Stainless Steel, AISI-303</t>
        </is>
      </c>
      <c r="L160" s="4" t="inlineStr">
        <is>
          <t>Stainless Steel, AISI 316</t>
        </is>
      </c>
      <c r="M160" s="4" t="inlineStr">
        <is>
          <t>Coating_Scotchkote134_interior_exterior_IncludeImpeller</t>
        </is>
      </c>
      <c r="N160" s="80" t="inlineStr">
        <is>
          <t>RTF</t>
        </is>
      </c>
      <c r="O160" s="4" t="inlineStr"/>
      <c r="P160" t="inlineStr">
        <is>
          <t>A102339</t>
        </is>
      </c>
      <c r="Q160" t="inlineStr">
        <is>
          <t>LT250</t>
        </is>
      </c>
      <c r="R160" t="inlineStr"/>
      <c r="S160" t="inlineStr"/>
      <c r="T160" t="inlineStr"/>
      <c r="U160" t="inlineStr"/>
      <c r="V160" t="inlineStr"/>
      <c r="W160" t="inlineStr"/>
    </row>
    <row r="161">
      <c r="A161" t="inlineStr"/>
      <c r="B161" t="inlineStr">
        <is>
          <t>N</t>
        </is>
      </c>
      <c r="C161" t="inlineStr">
        <is>
          <t>Price_BOM_L_Imp_955</t>
        </is>
      </c>
      <c r="D161" t="n">
        <v>955</v>
      </c>
      <c r="E161" t="inlineStr"/>
      <c r="F161" t="inlineStr">
        <is>
          <t>:15951-LC:15951-LCV:15951-LF:</t>
        </is>
      </c>
      <c r="G161" s="2" t="inlineStr">
        <is>
          <t>X4</t>
        </is>
      </c>
      <c r="H161" t="inlineStr">
        <is>
          <t>ImpMatl_SS_AISI-304</t>
        </is>
      </c>
      <c r="I161" s="4" t="inlineStr">
        <is>
          <t>Stainless Steel, AISI-304</t>
        </is>
      </c>
      <c r="J161" s="4" t="inlineStr">
        <is>
          <t>H304</t>
        </is>
      </c>
      <c r="K161" s="4" t="inlineStr">
        <is>
          <t>Stainless Steel, AISI-303</t>
        </is>
      </c>
      <c r="L161" s="4" t="inlineStr">
        <is>
          <t>Stainless Steel, AISI 316</t>
        </is>
      </c>
      <c r="M161" s="4" t="inlineStr">
        <is>
          <t>Coating_Scotchkote134_interior_IncludeImpeller</t>
        </is>
      </c>
      <c r="N161" s="80" t="inlineStr">
        <is>
          <t>RTF</t>
        </is>
      </c>
      <c r="O161" s="4" t="inlineStr"/>
      <c r="P161" t="inlineStr">
        <is>
          <t>A102339</t>
        </is>
      </c>
      <c r="Q161" t="inlineStr">
        <is>
          <t>LT250</t>
        </is>
      </c>
      <c r="R161" t="inlineStr"/>
      <c r="S161" t="inlineStr"/>
      <c r="T161" t="inlineStr"/>
      <c r="U161" t="inlineStr"/>
      <c r="V161" t="inlineStr"/>
      <c r="W161" t="inlineStr"/>
    </row>
    <row r="162">
      <c r="A162" t="inlineStr"/>
      <c r="B162" t="inlineStr">
        <is>
          <t>N</t>
        </is>
      </c>
      <c r="C162" t="inlineStr">
        <is>
          <t>Price_BOM_L_Imp_1249</t>
        </is>
      </c>
      <c r="D162" t="n">
        <v>1249</v>
      </c>
      <c r="E162" t="inlineStr"/>
      <c r="F162" t="inlineStr">
        <is>
          <t>:15951-LC:15951-LCV:15951-LF:</t>
        </is>
      </c>
      <c r="G162" s="2" t="inlineStr">
        <is>
          <t>X4</t>
        </is>
      </c>
      <c r="H162" t="inlineStr">
        <is>
          <t>ImpMatl_SS_AISI-304</t>
        </is>
      </c>
      <c r="I162" s="4" t="inlineStr">
        <is>
          <t>Stainless Steel, AISI-304</t>
        </is>
      </c>
      <c r="J162" s="4" t="inlineStr">
        <is>
          <t>H304</t>
        </is>
      </c>
      <c r="K162" s="4" t="inlineStr">
        <is>
          <t>Stainless Steel, AISI-303</t>
        </is>
      </c>
      <c r="L162" s="4" t="inlineStr">
        <is>
          <t>Stainless Steel, AISI 316</t>
        </is>
      </c>
      <c r="M162" s="4" t="inlineStr">
        <is>
          <t>Coating_Scotchkote134_interior</t>
        </is>
      </c>
      <c r="N162" s="80" t="inlineStr">
        <is>
          <t>RTF</t>
        </is>
      </c>
      <c r="O162" s="4" t="inlineStr"/>
      <c r="P162" t="inlineStr">
        <is>
          <t>A102339</t>
        </is>
      </c>
      <c r="Q162" t="inlineStr">
        <is>
          <t>LT250</t>
        </is>
      </c>
      <c r="R162" t="n">
        <v>126</v>
      </c>
      <c r="S162" t="inlineStr"/>
      <c r="T162" t="inlineStr"/>
      <c r="U162" t="inlineStr"/>
      <c r="V162" t="inlineStr"/>
      <c r="W162" t="inlineStr"/>
    </row>
    <row r="163">
      <c r="A163" t="inlineStr"/>
      <c r="B163" t="inlineStr">
        <is>
          <t>N</t>
        </is>
      </c>
      <c r="C163" t="inlineStr">
        <is>
          <t>Price_BOM_L_Imp_1543</t>
        </is>
      </c>
      <c r="D163" t="n">
        <v>1543</v>
      </c>
      <c r="E163" t="inlineStr"/>
      <c r="F163" t="inlineStr">
        <is>
          <t>:15951-LC:15951-LCV:15951-LF:</t>
        </is>
      </c>
      <c r="G163" s="2" t="inlineStr">
        <is>
          <t>X4</t>
        </is>
      </c>
      <c r="H163" t="inlineStr">
        <is>
          <t>ImpMatl_SS_AISI-304</t>
        </is>
      </c>
      <c r="I163" s="4" t="inlineStr">
        <is>
          <t>Stainless Steel, AISI-304</t>
        </is>
      </c>
      <c r="J163" s="4" t="inlineStr">
        <is>
          <t>H304</t>
        </is>
      </c>
      <c r="K163" s="4" t="inlineStr">
        <is>
          <t>Stainless Steel, AISI-303</t>
        </is>
      </c>
      <c r="L163" s="4" t="inlineStr">
        <is>
          <t>Stainless Steel, AISI 316</t>
        </is>
      </c>
      <c r="M163" s="4" t="inlineStr">
        <is>
          <t>Coating_Scotchkote134_interior_exterior</t>
        </is>
      </c>
      <c r="N163" s="80" t="inlineStr">
        <is>
          <t>RTF</t>
        </is>
      </c>
      <c r="O163" s="4" t="inlineStr"/>
      <c r="P163" t="inlineStr">
        <is>
          <t>A102339</t>
        </is>
      </c>
      <c r="Q163" t="inlineStr">
        <is>
          <t>LT250</t>
        </is>
      </c>
      <c r="R163" t="n">
        <v>126</v>
      </c>
      <c r="S163" t="inlineStr"/>
      <c r="T163" t="inlineStr"/>
      <c r="U163" t="inlineStr"/>
      <c r="V163" t="inlineStr"/>
      <c r="W163" t="inlineStr"/>
    </row>
    <row r="164">
      <c r="A164" t="inlineStr"/>
      <c r="B164" t="inlineStr">
        <is>
          <t>N</t>
        </is>
      </c>
      <c r="C164" t="inlineStr">
        <is>
          <t>Price_BOM_L_Imp_1838</t>
        </is>
      </c>
      <c r="D164" t="n">
        <v>1838</v>
      </c>
      <c r="E164" t="inlineStr"/>
      <c r="F164" t="inlineStr">
        <is>
          <t>:15955-LC:15955-LCV:15955-LF:</t>
        </is>
      </c>
      <c r="G164" s="2" t="inlineStr">
        <is>
          <t>X3</t>
        </is>
      </c>
      <c r="H164" t="inlineStr">
        <is>
          <t>ImpMatl_SS_AISI-304</t>
        </is>
      </c>
      <c r="I164" s="4" t="inlineStr">
        <is>
          <t>Stainless Steel, AISI-304</t>
        </is>
      </c>
      <c r="J164" s="4" t="inlineStr">
        <is>
          <t>H304</t>
        </is>
      </c>
      <c r="K164" s="4" t="inlineStr">
        <is>
          <t>Stainless Steel, AISI-303</t>
        </is>
      </c>
      <c r="L164" s="4" t="inlineStr">
        <is>
          <t>Stainless Steel, AISI 316</t>
        </is>
      </c>
      <c r="M164" s="4" t="inlineStr">
        <is>
          <t>Coating_Special</t>
        </is>
      </c>
      <c r="N164" s="80" t="inlineStr">
        <is>
          <t>RTF</t>
        </is>
      </c>
      <c r="O164" s="4" t="inlineStr"/>
      <c r="P164" t="inlineStr">
        <is>
          <t>A101738</t>
        </is>
      </c>
      <c r="Q164" t="inlineStr">
        <is>
          <t>LT250</t>
        </is>
      </c>
      <c r="R164" t="n">
        <v>126</v>
      </c>
      <c r="S164" t="inlineStr"/>
      <c r="T164" t="inlineStr"/>
      <c r="U164" t="inlineStr"/>
      <c r="V164" t="inlineStr"/>
      <c r="W164" t="inlineStr"/>
    </row>
    <row r="165">
      <c r="A165" t="inlineStr"/>
      <c r="B165" t="inlineStr">
        <is>
          <t>N</t>
        </is>
      </c>
      <c r="C165" t="inlineStr">
        <is>
          <t>Price_BOM_L_Imp_1839</t>
        </is>
      </c>
      <c r="D165" t="n">
        <v>1839</v>
      </c>
      <c r="E165" t="inlineStr"/>
      <c r="F165" t="inlineStr">
        <is>
          <t>:15955-LC:15955-LCV:15955-LF:</t>
        </is>
      </c>
      <c r="G165" s="2" t="inlineStr">
        <is>
          <t>X4</t>
        </is>
      </c>
      <c r="H165" t="inlineStr">
        <is>
          <t>ImpMatl_SS_AISI-304</t>
        </is>
      </c>
      <c r="I165" s="4" t="inlineStr">
        <is>
          <t>Stainless Steel, AISI-304</t>
        </is>
      </c>
      <c r="J165" s="4" t="inlineStr">
        <is>
          <t>H304</t>
        </is>
      </c>
      <c r="K165" s="4" t="inlineStr">
        <is>
          <t>Stainless Steel, AISI-303</t>
        </is>
      </c>
      <c r="L165" s="4" t="inlineStr">
        <is>
          <t>Stainless Steel, AISI 316</t>
        </is>
      </c>
      <c r="M165" s="4" t="inlineStr">
        <is>
          <t>Coating_Special</t>
        </is>
      </c>
      <c r="N165" s="80" t="inlineStr">
        <is>
          <t>RTF</t>
        </is>
      </c>
      <c r="O165" s="4" t="inlineStr"/>
      <c r="P165" t="inlineStr">
        <is>
          <t>A101744</t>
        </is>
      </c>
      <c r="Q165" t="inlineStr">
        <is>
          <t>LT250</t>
        </is>
      </c>
      <c r="R165" t="n">
        <v>126</v>
      </c>
      <c r="S165" t="inlineStr"/>
      <c r="T165" t="inlineStr"/>
      <c r="U165" t="inlineStr"/>
      <c r="V165" t="inlineStr"/>
      <c r="W165" t="inlineStr"/>
    </row>
    <row r="166">
      <c r="A166" t="inlineStr"/>
      <c r="B166" t="inlineStr">
        <is>
          <t>N</t>
        </is>
      </c>
      <c r="C166" t="inlineStr">
        <is>
          <t>Price_BOM_L_Imp_429</t>
        </is>
      </c>
      <c r="D166" t="n">
        <v>429</v>
      </c>
      <c r="E166" t="inlineStr"/>
      <c r="F166" t="inlineStr">
        <is>
          <t>:15955-LC:15955-LCV:15955-LF: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Coating_Standard</t>
        </is>
      </c>
      <c r="N166" s="80" t="inlineStr">
        <is>
          <t>97775292</t>
        </is>
      </c>
      <c r="O166" s="4" t="inlineStr"/>
      <c r="P166" t="inlineStr">
        <is>
          <t>A102219</t>
        </is>
      </c>
      <c r="Q166" t="inlineStr">
        <is>
          <t>LT250</t>
        </is>
      </c>
      <c r="R166" t="inlineStr"/>
      <c r="S166" t="inlineStr"/>
      <c r="T166" t="inlineStr"/>
      <c r="U166" t="inlineStr"/>
      <c r="V166" t="inlineStr"/>
      <c r="W166" t="inlineStr"/>
    </row>
    <row r="167">
      <c r="A167" t="inlineStr"/>
      <c r="B167" t="inlineStr">
        <is>
          <t>N</t>
        </is>
      </c>
      <c r="C167" t="inlineStr">
        <is>
          <t>Price_BOM_L_Imp_553</t>
        </is>
      </c>
      <c r="D167" t="n">
        <v>553</v>
      </c>
      <c r="E167" t="inlineStr"/>
      <c r="F167" t="inlineStr">
        <is>
          <t>:15955-LC:15955-LCV:15955-LF:</t>
        </is>
      </c>
      <c r="G167" s="2" t="inlineStr">
        <is>
          <t>X3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Coating_Scotchkote134_interior_exterior_IncludeImpeller</t>
        </is>
      </c>
      <c r="N167" s="80" t="inlineStr">
        <is>
          <t>RTF</t>
        </is>
      </c>
      <c r="O167" s="4" t="inlineStr"/>
      <c r="P167" t="inlineStr">
        <is>
          <t>A102219</t>
        </is>
      </c>
      <c r="Q167" t="inlineStr">
        <is>
          <t>LT250</t>
        </is>
      </c>
      <c r="R167" t="inlineStr"/>
      <c r="S167" t="inlineStr"/>
      <c r="T167" t="inlineStr"/>
      <c r="U167" t="inlineStr"/>
      <c r="V167" t="inlineStr"/>
      <c r="W167" t="inlineStr"/>
    </row>
    <row r="168">
      <c r="A168" t="inlineStr"/>
      <c r="B168" t="inlineStr">
        <is>
          <t>N</t>
        </is>
      </c>
      <c r="C168" t="inlineStr">
        <is>
          <t>Price_BOM_L_Imp_847</t>
        </is>
      </c>
      <c r="D168" t="n">
        <v>847</v>
      </c>
      <c r="E168" t="inlineStr"/>
      <c r="F168" t="inlineStr">
        <is>
          <t>:15955-LC:15955-LCV:15955-LF:</t>
        </is>
      </c>
      <c r="G168" s="2" t="inlineStr">
        <is>
          <t>X3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Coating_Scotchkote134_interior_IncludeImpeller</t>
        </is>
      </c>
      <c r="N168" s="80" t="inlineStr">
        <is>
          <t>RTF</t>
        </is>
      </c>
      <c r="O168" s="4" t="inlineStr"/>
      <c r="P168" t="inlineStr">
        <is>
          <t>A102219</t>
        </is>
      </c>
      <c r="Q168" t="inlineStr">
        <is>
          <t>LT250</t>
        </is>
      </c>
      <c r="R168" t="inlineStr"/>
      <c r="S168" t="inlineStr"/>
      <c r="T168" t="inlineStr"/>
      <c r="U168" t="inlineStr"/>
      <c r="V168" t="inlineStr"/>
      <c r="W168" t="inlineStr"/>
    </row>
    <row r="169">
      <c r="A169" t="inlineStr"/>
      <c r="B169" t="inlineStr">
        <is>
          <t>N</t>
        </is>
      </c>
      <c r="C169" t="inlineStr">
        <is>
          <t>Price_BOM_L_Imp_1141</t>
        </is>
      </c>
      <c r="D169" t="n">
        <v>1141</v>
      </c>
      <c r="E169" t="inlineStr"/>
      <c r="F169" t="inlineStr">
        <is>
          <t>:15955-LC:15955-LCV:15955-LF:</t>
        </is>
      </c>
      <c r="G169" s="2" t="inlineStr">
        <is>
          <t>X3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</t>
        </is>
      </c>
      <c r="N169" s="80" t="inlineStr">
        <is>
          <t>97775292</t>
        </is>
      </c>
      <c r="O169" s="4" t="inlineStr"/>
      <c r="P169" t="inlineStr">
        <is>
          <t>A102219</t>
        </is>
      </c>
      <c r="Q169" t="inlineStr">
        <is>
          <t>LT250</t>
        </is>
      </c>
      <c r="R169" t="inlineStr"/>
      <c r="S169" t="inlineStr"/>
      <c r="T169" t="inlineStr"/>
      <c r="U169" t="inlineStr"/>
      <c r="V169" t="inlineStr"/>
      <c r="W169" t="inlineStr"/>
    </row>
    <row r="170">
      <c r="A170" t="inlineStr"/>
      <c r="B170" t="inlineStr">
        <is>
          <t>N</t>
        </is>
      </c>
      <c r="C170" t="inlineStr">
        <is>
          <t>Price_BOM_L_Imp_1435</t>
        </is>
      </c>
      <c r="D170" t="n">
        <v>1435</v>
      </c>
      <c r="E170" t="inlineStr"/>
      <c r="F170" t="inlineStr">
        <is>
          <t>:15955-LC:15955-LCV:15955-LF:</t>
        </is>
      </c>
      <c r="G170" s="2" t="inlineStr">
        <is>
          <t>X3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</t>
        </is>
      </c>
      <c r="N170" s="80" t="inlineStr">
        <is>
          <t>97775292</t>
        </is>
      </c>
      <c r="O170" s="4" t="inlineStr"/>
      <c r="P170" t="inlineStr">
        <is>
          <t>A102219</t>
        </is>
      </c>
      <c r="Q170" t="inlineStr">
        <is>
          <t>LT250</t>
        </is>
      </c>
      <c r="R170" t="inlineStr"/>
      <c r="S170" t="inlineStr"/>
      <c r="T170" t="inlineStr"/>
      <c r="U170" t="inlineStr"/>
      <c r="V170" t="inlineStr"/>
      <c r="W170" t="inlineStr"/>
    </row>
    <row r="171">
      <c r="A171" t="inlineStr"/>
      <c r="B171" t="inlineStr">
        <is>
          <t>N</t>
        </is>
      </c>
      <c r="C171" t="inlineStr">
        <is>
          <t>Price_BOM_L_Imp_1729</t>
        </is>
      </c>
      <c r="D171" t="n">
        <v>1729</v>
      </c>
      <c r="E171" t="inlineStr"/>
      <c r="F171" t="inlineStr">
        <is>
          <t>:15955-LC:15955-LCV:15955-LF:</t>
        </is>
      </c>
      <c r="G171" s="2" t="inlineStr">
        <is>
          <t>X3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Coating_Special</t>
        </is>
      </c>
      <c r="N171" s="80" t="inlineStr">
        <is>
          <t>97775292</t>
        </is>
      </c>
      <c r="O171" s="4" t="inlineStr"/>
      <c r="P171" t="inlineStr">
        <is>
          <t>A102219</t>
        </is>
      </c>
      <c r="Q171" t="inlineStr">
        <is>
          <t>LT250</t>
        </is>
      </c>
      <c r="R171" t="inlineStr"/>
      <c r="S171" t="inlineStr"/>
      <c r="T171" t="inlineStr"/>
      <c r="U171" t="inlineStr"/>
      <c r="V171" t="inlineStr"/>
      <c r="W171" t="inlineStr"/>
    </row>
    <row r="172">
      <c r="A172" t="inlineStr"/>
      <c r="B172" t="inlineStr">
        <is>
          <t>N</t>
        </is>
      </c>
      <c r="C172" t="inlineStr">
        <is>
          <t>Price_BOM_L_Imp_430</t>
        </is>
      </c>
      <c r="D172" t="n">
        <v>430</v>
      </c>
      <c r="E172" t="inlineStr"/>
      <c r="F172" t="inlineStr">
        <is>
          <t>:15955-LC:15955-LCV:15955-LF:</t>
        </is>
      </c>
      <c r="G172" s="2" t="inlineStr">
        <is>
          <t>X4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Coating_Standard</t>
        </is>
      </c>
      <c r="N172" s="80" t="inlineStr">
        <is>
          <t>97775293</t>
        </is>
      </c>
      <c r="O172" s="4" t="inlineStr"/>
      <c r="P172" t="inlineStr">
        <is>
          <t>A102220</t>
        </is>
      </c>
      <c r="Q172" t="inlineStr">
        <is>
          <t>LT250</t>
        </is>
      </c>
      <c r="R172" t="inlineStr"/>
      <c r="S172" t="inlineStr"/>
      <c r="T172" t="inlineStr"/>
      <c r="U172" t="inlineStr"/>
      <c r="V172" t="inlineStr"/>
      <c r="W172" t="inlineStr"/>
    </row>
    <row r="173">
      <c r="A173" t="inlineStr"/>
      <c r="B173" t="inlineStr">
        <is>
          <t>N</t>
        </is>
      </c>
      <c r="C173" t="inlineStr">
        <is>
          <t>Price_BOM_L_Imp_554</t>
        </is>
      </c>
      <c r="D173" t="n">
        <v>554</v>
      </c>
      <c r="E173" t="inlineStr"/>
      <c r="F173" t="inlineStr">
        <is>
          <t>:15955-LC:15955-LCV:15955-LF:</t>
        </is>
      </c>
      <c r="G173" s="2" t="inlineStr">
        <is>
          <t>X4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Coating_Scotchkote134_interior_exterior_IncludeImpeller</t>
        </is>
      </c>
      <c r="N173" s="80" t="inlineStr">
        <is>
          <t>RTF</t>
        </is>
      </c>
      <c r="O173" s="4" t="inlineStr"/>
      <c r="P173" t="inlineStr">
        <is>
          <t>A102220</t>
        </is>
      </c>
      <c r="Q173" t="inlineStr">
        <is>
          <t>LT250</t>
        </is>
      </c>
      <c r="R173" t="inlineStr"/>
      <c r="S173" t="inlineStr"/>
      <c r="T173" t="inlineStr"/>
      <c r="U173" t="inlineStr"/>
      <c r="V173" t="inlineStr"/>
      <c r="W173" t="inlineStr"/>
    </row>
    <row r="174">
      <c r="A174" t="inlineStr"/>
      <c r="B174" t="inlineStr">
        <is>
          <t>N</t>
        </is>
      </c>
      <c r="C174" t="inlineStr">
        <is>
          <t>Price_BOM_L_Imp_848</t>
        </is>
      </c>
      <c r="D174" t="n">
        <v>848</v>
      </c>
      <c r="E174" t="inlineStr"/>
      <c r="F174" t="inlineStr">
        <is>
          <t>:15955-LC:15955-LCV:15955-LF:</t>
        </is>
      </c>
      <c r="G174" s="2" t="inlineStr">
        <is>
          <t>X4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Stainless Steel, AISI-303</t>
        </is>
      </c>
      <c r="L174" s="4" t="inlineStr">
        <is>
          <t>Steel, Cold Drawn C1018</t>
        </is>
      </c>
      <c r="M174" s="4" t="inlineStr">
        <is>
          <t>Coating_Scotchkote134_interior_IncludeImpeller</t>
        </is>
      </c>
      <c r="N174" s="80" t="inlineStr">
        <is>
          <t>RTF</t>
        </is>
      </c>
      <c r="O174" s="4" t="inlineStr"/>
      <c r="P174" t="inlineStr">
        <is>
          <t>A102220</t>
        </is>
      </c>
      <c r="Q174" t="inlineStr">
        <is>
          <t>LT250</t>
        </is>
      </c>
      <c r="R174" t="inlineStr"/>
      <c r="S174" t="inlineStr"/>
      <c r="T174" t="inlineStr"/>
      <c r="U174" t="inlineStr"/>
      <c r="V174" t="inlineStr"/>
      <c r="W174" t="inlineStr"/>
    </row>
    <row r="175">
      <c r="A175" t="inlineStr"/>
      <c r="B175" t="inlineStr">
        <is>
          <t>N</t>
        </is>
      </c>
      <c r="C175" t="inlineStr">
        <is>
          <t>Price_BOM_L_Imp_1142</t>
        </is>
      </c>
      <c r="D175" t="n">
        <v>1142</v>
      </c>
      <c r="E175" t="inlineStr"/>
      <c r="F175" t="inlineStr">
        <is>
          <t>:15955-LC:15955-LCV:15955-LF:</t>
        </is>
      </c>
      <c r="G175" s="2" t="inlineStr">
        <is>
          <t>X4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</t>
        </is>
      </c>
      <c r="N175" s="80" t="inlineStr">
        <is>
          <t>97775293</t>
        </is>
      </c>
      <c r="O175" s="4" t="inlineStr"/>
      <c r="P175" t="inlineStr">
        <is>
          <t>A102220</t>
        </is>
      </c>
      <c r="Q175" t="inlineStr">
        <is>
          <t>LT250</t>
        </is>
      </c>
      <c r="R175" t="inlineStr"/>
      <c r="S175" t="inlineStr"/>
      <c r="T175" t="inlineStr"/>
      <c r="U175" t="inlineStr"/>
      <c r="V175" t="inlineStr"/>
      <c r="W175" t="inlineStr"/>
    </row>
    <row r="176">
      <c r="A176" t="inlineStr"/>
      <c r="B176" t="inlineStr">
        <is>
          <t>N</t>
        </is>
      </c>
      <c r="C176" t="inlineStr">
        <is>
          <t>Price_BOM_L_Imp_1436</t>
        </is>
      </c>
      <c r="D176" t="n">
        <v>1436</v>
      </c>
      <c r="E176" t="inlineStr"/>
      <c r="F176" t="inlineStr">
        <is>
          <t>:15955-LC:15955-LCV:15955-LF:</t>
        </is>
      </c>
      <c r="G176" s="2" t="inlineStr">
        <is>
          <t>X4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</t>
        </is>
      </c>
      <c r="N176" s="80" t="inlineStr">
        <is>
          <t>97775293</t>
        </is>
      </c>
      <c r="O176" s="4" t="inlineStr"/>
      <c r="P176" t="inlineStr">
        <is>
          <t>A102220</t>
        </is>
      </c>
      <c r="Q176" t="inlineStr">
        <is>
          <t>LT250</t>
        </is>
      </c>
      <c r="R176" t="inlineStr"/>
      <c r="S176" t="inlineStr"/>
      <c r="T176" t="inlineStr"/>
      <c r="U176" t="inlineStr"/>
      <c r="V176" t="inlineStr"/>
      <c r="W176" t="inlineStr"/>
    </row>
    <row r="177">
      <c r="A177" t="inlineStr"/>
      <c r="B177" t="inlineStr">
        <is>
          <t>N</t>
        </is>
      </c>
      <c r="C177" t="inlineStr">
        <is>
          <t>Price_BOM_L_Imp_1730</t>
        </is>
      </c>
      <c r="D177" t="n">
        <v>1730</v>
      </c>
      <c r="E177" t="inlineStr"/>
      <c r="F177" t="inlineStr">
        <is>
          <t>:15955-LC:15955-LCV:15955-LF:</t>
        </is>
      </c>
      <c r="G177" s="2" t="inlineStr">
        <is>
          <t>X4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Stainless Steel, AISI-303</t>
        </is>
      </c>
      <c r="L177" s="4" t="inlineStr">
        <is>
          <t>Steel, Cold Drawn C1018</t>
        </is>
      </c>
      <c r="M177" s="4" t="inlineStr">
        <is>
          <t>Coating_Special</t>
        </is>
      </c>
      <c r="N177" s="80" t="inlineStr">
        <is>
          <t>97775293</t>
        </is>
      </c>
      <c r="O177" s="4" t="inlineStr"/>
      <c r="P177" t="inlineStr">
        <is>
          <t>A102220</t>
        </is>
      </c>
      <c r="Q177" t="inlineStr">
        <is>
          <t>LT250</t>
        </is>
      </c>
      <c r="R177" t="inlineStr"/>
      <c r="S177" t="inlineStr"/>
      <c r="T177" t="inlineStr"/>
      <c r="U177" t="inlineStr"/>
      <c r="V177" t="inlineStr"/>
      <c r="W177" t="inlineStr"/>
    </row>
    <row r="178">
      <c r="A178" t="inlineStr"/>
      <c r="B178" t="inlineStr">
        <is>
          <t>N</t>
        </is>
      </c>
      <c r="C178" t="inlineStr">
        <is>
          <t>Price_BOM_L_Imp_61</t>
        </is>
      </c>
      <c r="D178" t="n">
        <v>61</v>
      </c>
      <c r="E178" t="inlineStr"/>
      <c r="F178" t="inlineStr">
        <is>
          <t>:15955-LC:15955-LCV:15955-LF:</t>
        </is>
      </c>
      <c r="G178" s="2" t="inlineStr">
        <is>
          <t>X3</t>
        </is>
      </c>
      <c r="H178" t="inlineStr">
        <is>
          <t>ImpMatl_SS_AISI-304</t>
        </is>
      </c>
      <c r="I178" s="4" t="inlineStr">
        <is>
          <t>Stainless Steel, AISI-304</t>
        </is>
      </c>
      <c r="J178" s="4" t="inlineStr">
        <is>
          <t>H304</t>
        </is>
      </c>
      <c r="K178" s="4" t="inlineStr">
        <is>
          <t>Stainless Steel, AISI-303</t>
        </is>
      </c>
      <c r="L178" s="4" t="inlineStr">
        <is>
          <t>Stainless Steel, AISI 316</t>
        </is>
      </c>
      <c r="M178" s="4" t="inlineStr">
        <is>
          <t>Coating_Standard</t>
        </is>
      </c>
      <c r="N178" s="80" t="inlineStr">
        <is>
          <t>98876025</t>
        </is>
      </c>
      <c r="O178" s="4" t="inlineStr"/>
      <c r="P178" t="inlineStr">
        <is>
          <t>A102341</t>
        </is>
      </c>
      <c r="Q178" t="inlineStr">
        <is>
          <t>LT027</t>
        </is>
      </c>
      <c r="R178" t="n">
        <v>0</v>
      </c>
      <c r="S178" t="inlineStr"/>
      <c r="T178" t="inlineStr"/>
      <c r="U178" t="inlineStr"/>
      <c r="V178" t="inlineStr"/>
      <c r="W178" t="inlineStr"/>
    </row>
    <row r="179">
      <c r="A179" t="inlineStr"/>
      <c r="B179" t="inlineStr">
        <is>
          <t>N</t>
        </is>
      </c>
      <c r="C179" t="inlineStr">
        <is>
          <t>Price_BOM_L_Imp_662</t>
        </is>
      </c>
      <c r="D179" t="n">
        <v>662</v>
      </c>
      <c r="E179" t="inlineStr"/>
      <c r="F179" t="inlineStr">
        <is>
          <t>:15955-LC:15955-LCV:15955-LF:</t>
        </is>
      </c>
      <c r="G179" s="2" t="inlineStr">
        <is>
          <t>X3</t>
        </is>
      </c>
      <c r="H179" t="inlineStr">
        <is>
          <t>ImpMatl_SS_AISI-304</t>
        </is>
      </c>
      <c r="I179" s="4" t="inlineStr">
        <is>
          <t>Stainless Steel, AISI-304</t>
        </is>
      </c>
      <c r="J179" s="4" t="inlineStr">
        <is>
          <t>H304</t>
        </is>
      </c>
      <c r="K179" s="4" t="inlineStr">
        <is>
          <t>Stainless Steel, AISI-303</t>
        </is>
      </c>
      <c r="L179" s="4" t="inlineStr">
        <is>
          <t>Stainless Steel, AISI 316</t>
        </is>
      </c>
      <c r="M179" s="4" t="inlineStr">
        <is>
          <t>Coating_Scotchkote134_interior_exterior_IncludeImpeller</t>
        </is>
      </c>
      <c r="N179" s="80" t="inlineStr">
        <is>
          <t>RTF</t>
        </is>
      </c>
      <c r="O179" s="4" t="inlineStr"/>
      <c r="P179" t="inlineStr">
        <is>
          <t>A102341</t>
        </is>
      </c>
      <c r="Q179" t="inlineStr">
        <is>
          <t>LT250</t>
        </is>
      </c>
      <c r="R179" t="inlineStr"/>
      <c r="S179" t="inlineStr"/>
      <c r="T179" t="inlineStr"/>
      <c r="U179" t="inlineStr"/>
      <c r="V179" t="inlineStr"/>
      <c r="W179" t="inlineStr"/>
    </row>
    <row r="180">
      <c r="A180" t="inlineStr"/>
      <c r="B180" t="inlineStr">
        <is>
          <t>N</t>
        </is>
      </c>
      <c r="C180" t="inlineStr">
        <is>
          <t>Price_BOM_L_Imp_956</t>
        </is>
      </c>
      <c r="D180" t="n">
        <v>956</v>
      </c>
      <c r="E180" t="inlineStr"/>
      <c r="F180" t="inlineStr">
        <is>
          <t>:15955-LC:15955-LCV:15955-LF:</t>
        </is>
      </c>
      <c r="G180" s="2" t="inlineStr">
        <is>
          <t>X3</t>
        </is>
      </c>
      <c r="H180" t="inlineStr">
        <is>
          <t>ImpMatl_SS_AISI-304</t>
        </is>
      </c>
      <c r="I180" s="4" t="inlineStr">
        <is>
          <t>Stainless Steel, AISI-304</t>
        </is>
      </c>
      <c r="J180" s="4" t="inlineStr">
        <is>
          <t>H304</t>
        </is>
      </c>
      <c r="K180" s="4" t="inlineStr">
        <is>
          <t>Stainless Steel, AISI-303</t>
        </is>
      </c>
      <c r="L180" s="4" t="inlineStr">
        <is>
          <t>Stainless Steel, AISI 316</t>
        </is>
      </c>
      <c r="M180" s="4" t="inlineStr">
        <is>
          <t>Coating_Scotchkote134_interior_IncludeImpeller</t>
        </is>
      </c>
      <c r="N180" s="80" t="inlineStr">
        <is>
          <t>RTF</t>
        </is>
      </c>
      <c r="O180" s="4" t="inlineStr"/>
      <c r="P180" t="inlineStr">
        <is>
          <t>A102341</t>
        </is>
      </c>
      <c r="Q180" t="inlineStr">
        <is>
          <t>LT250</t>
        </is>
      </c>
      <c r="R180" t="inlineStr"/>
      <c r="S180" t="inlineStr"/>
      <c r="T180" t="inlineStr"/>
      <c r="U180" t="inlineStr"/>
      <c r="V180" t="inlineStr"/>
      <c r="W180" t="inlineStr"/>
    </row>
    <row r="181">
      <c r="A181" t="inlineStr"/>
      <c r="B181" t="inlineStr">
        <is>
          <t>N</t>
        </is>
      </c>
      <c r="C181" t="inlineStr">
        <is>
          <t>Price_BOM_L_Imp_1250</t>
        </is>
      </c>
      <c r="D181" t="n">
        <v>1250</v>
      </c>
      <c r="E181" t="inlineStr"/>
      <c r="F181" t="inlineStr">
        <is>
          <t>:15955-LC:15955-LCV:15955-LF:</t>
        </is>
      </c>
      <c r="G181" s="2" t="inlineStr">
        <is>
          <t>X3</t>
        </is>
      </c>
      <c r="H181" t="inlineStr">
        <is>
          <t>ImpMatl_SS_AISI-304</t>
        </is>
      </c>
      <c r="I181" s="4" t="inlineStr">
        <is>
          <t>Stainless Steel, AISI-304</t>
        </is>
      </c>
      <c r="J181" s="4" t="inlineStr">
        <is>
          <t>H304</t>
        </is>
      </c>
      <c r="K181" s="4" t="inlineStr">
        <is>
          <t>Stainless Steel, AISI-303</t>
        </is>
      </c>
      <c r="L181" s="4" t="inlineStr">
        <is>
          <t>Stainless Steel, AISI 316</t>
        </is>
      </c>
      <c r="M181" s="4" t="inlineStr">
        <is>
          <t>Coating_Scotchkote134_interior</t>
        </is>
      </c>
      <c r="N181" s="80" t="inlineStr">
        <is>
          <t>RTF</t>
        </is>
      </c>
      <c r="O181" s="4" t="inlineStr"/>
      <c r="P181" t="inlineStr">
        <is>
          <t>A102341</t>
        </is>
      </c>
      <c r="Q181" t="inlineStr">
        <is>
          <t>LT250</t>
        </is>
      </c>
      <c r="R181" t="n">
        <v>126</v>
      </c>
      <c r="S181" t="inlineStr"/>
      <c r="T181" t="inlineStr"/>
      <c r="U181" t="inlineStr"/>
      <c r="V181" t="inlineStr"/>
      <c r="W181" t="inlineStr"/>
    </row>
    <row r="182">
      <c r="A182" t="inlineStr"/>
      <c r="B182" t="inlineStr">
        <is>
          <t>N</t>
        </is>
      </c>
      <c r="C182" t="inlineStr">
        <is>
          <t>Price_BOM_L_Imp_1544</t>
        </is>
      </c>
      <c r="D182" t="n">
        <v>1544</v>
      </c>
      <c r="E182" t="inlineStr"/>
      <c r="F182" t="inlineStr">
        <is>
          <t>:15955-LC:15955-LCV:15955-LF:</t>
        </is>
      </c>
      <c r="G182" s="2" t="inlineStr">
        <is>
          <t>X3</t>
        </is>
      </c>
      <c r="H182" t="inlineStr">
        <is>
          <t>ImpMatl_SS_AISI-304</t>
        </is>
      </c>
      <c r="I182" s="4" t="inlineStr">
        <is>
          <t>Stainless Steel, AISI-304</t>
        </is>
      </c>
      <c r="J182" s="4" t="inlineStr">
        <is>
          <t>H304</t>
        </is>
      </c>
      <c r="K182" s="4" t="inlineStr">
        <is>
          <t>Stainless Steel, AISI-303</t>
        </is>
      </c>
      <c r="L182" s="4" t="inlineStr">
        <is>
          <t>Stainless Steel, AISI 316</t>
        </is>
      </c>
      <c r="M182" s="4" t="inlineStr">
        <is>
          <t>Coating_Scotchkote134_interior_exterior</t>
        </is>
      </c>
      <c r="N182" s="80" t="inlineStr">
        <is>
          <t>RTF</t>
        </is>
      </c>
      <c r="O182" s="4" t="inlineStr"/>
      <c r="P182" t="inlineStr">
        <is>
          <t>A102341</t>
        </is>
      </c>
      <c r="Q182" t="inlineStr">
        <is>
          <t>LT250</t>
        </is>
      </c>
      <c r="R182" t="n">
        <v>126</v>
      </c>
      <c r="S182" t="inlineStr"/>
      <c r="T182" t="inlineStr"/>
      <c r="U182" t="inlineStr"/>
      <c r="V182" t="inlineStr"/>
      <c r="W182" t="inlineStr"/>
    </row>
    <row r="183">
      <c r="A183" t="inlineStr"/>
      <c r="B183" t="inlineStr">
        <is>
          <t>N</t>
        </is>
      </c>
      <c r="C183" t="inlineStr">
        <is>
          <t>Price_BOM_L_Imp_67</t>
        </is>
      </c>
      <c r="D183" t="n">
        <v>67</v>
      </c>
      <c r="E183" t="inlineStr"/>
      <c r="F183" t="inlineStr">
        <is>
          <t>:15955-LC:15955-LCV:15955-LF:</t>
        </is>
      </c>
      <c r="G183" s="2" t="inlineStr">
        <is>
          <t>X4</t>
        </is>
      </c>
      <c r="H183" t="inlineStr">
        <is>
          <t>ImpMatl_SS_AISI-304</t>
        </is>
      </c>
      <c r="I183" s="4" t="inlineStr">
        <is>
          <t>Stainless Steel, AISI-304</t>
        </is>
      </c>
      <c r="J183" s="4" t="inlineStr">
        <is>
          <t>H304</t>
        </is>
      </c>
      <c r="K183" s="4" t="inlineStr">
        <is>
          <t>Stainless Steel, AISI-303</t>
        </is>
      </c>
      <c r="L183" s="4" t="inlineStr">
        <is>
          <t>Stainless Steel, AISI 316</t>
        </is>
      </c>
      <c r="M183" s="4" t="inlineStr">
        <is>
          <t>Coating_Standard</t>
        </is>
      </c>
      <c r="N183" s="80" t="inlineStr">
        <is>
          <t>98876026</t>
        </is>
      </c>
      <c r="O183" s="4" t="inlineStr"/>
      <c r="P183" t="inlineStr">
        <is>
          <t>A102343</t>
        </is>
      </c>
      <c r="Q183" t="inlineStr">
        <is>
          <t>LT027</t>
        </is>
      </c>
      <c r="R183" t="n">
        <v>0</v>
      </c>
      <c r="S183" t="inlineStr"/>
      <c r="T183" t="inlineStr"/>
      <c r="U183" t="inlineStr"/>
      <c r="V183" t="inlineStr"/>
      <c r="W183" t="inlineStr"/>
    </row>
    <row r="184">
      <c r="A184" t="inlineStr"/>
      <c r="B184" t="inlineStr">
        <is>
          <t>N</t>
        </is>
      </c>
      <c r="C184" t="inlineStr">
        <is>
          <t>Price_BOM_L_Imp_663</t>
        </is>
      </c>
      <c r="D184" t="n">
        <v>663</v>
      </c>
      <c r="E184" t="inlineStr"/>
      <c r="F184" t="inlineStr">
        <is>
          <t>:15955-LC:15955-LCV:15955-LF:</t>
        </is>
      </c>
      <c r="G184" s="2" t="inlineStr">
        <is>
          <t>X4</t>
        </is>
      </c>
      <c r="H184" t="inlineStr">
        <is>
          <t>ImpMatl_SS_AISI-304</t>
        </is>
      </c>
      <c r="I184" s="4" t="inlineStr">
        <is>
          <t>Stainless Steel, AISI-304</t>
        </is>
      </c>
      <c r="J184" s="4" t="inlineStr">
        <is>
          <t>H304</t>
        </is>
      </c>
      <c r="K184" s="4" t="inlineStr">
        <is>
          <t>Stainless Steel, AISI-303</t>
        </is>
      </c>
      <c r="L184" s="4" t="inlineStr">
        <is>
          <t>Stainless Steel, AISI 316</t>
        </is>
      </c>
      <c r="M184" s="4" t="inlineStr">
        <is>
          <t>Coating_Scotchkote134_interior_exterior_IncludeImpeller</t>
        </is>
      </c>
      <c r="N184" s="80" t="inlineStr">
        <is>
          <t>RTF</t>
        </is>
      </c>
      <c r="O184" s="4" t="inlineStr"/>
      <c r="P184" t="inlineStr">
        <is>
          <t>A102343</t>
        </is>
      </c>
      <c r="Q184" t="inlineStr">
        <is>
          <t>LT250</t>
        </is>
      </c>
      <c r="R184" t="inlineStr"/>
      <c r="S184" t="inlineStr"/>
      <c r="T184" t="inlineStr"/>
      <c r="U184" t="inlineStr"/>
      <c r="V184" t="inlineStr"/>
      <c r="W184" t="inlineStr"/>
    </row>
    <row r="185">
      <c r="A185" t="inlineStr"/>
      <c r="B185" t="inlineStr">
        <is>
          <t>N</t>
        </is>
      </c>
      <c r="C185" t="inlineStr">
        <is>
          <t>Price_BOM_L_Imp_957</t>
        </is>
      </c>
      <c r="D185" t="n">
        <v>957</v>
      </c>
      <c r="E185" t="inlineStr"/>
      <c r="F185" t="inlineStr">
        <is>
          <t>:15955-LC:15955-LCV:15955-LF:</t>
        </is>
      </c>
      <c r="G185" s="2" t="inlineStr">
        <is>
          <t>X4</t>
        </is>
      </c>
      <c r="H185" t="inlineStr">
        <is>
          <t>ImpMatl_SS_AISI-304</t>
        </is>
      </c>
      <c r="I185" s="4" t="inlineStr">
        <is>
          <t>Stainless Steel, AISI-304</t>
        </is>
      </c>
      <c r="J185" s="4" t="inlineStr">
        <is>
          <t>H304</t>
        </is>
      </c>
      <c r="K185" s="4" t="inlineStr">
        <is>
          <t>Stainless Steel, AISI-303</t>
        </is>
      </c>
      <c r="L185" s="4" t="inlineStr">
        <is>
          <t>Stainless Steel, AISI 316</t>
        </is>
      </c>
      <c r="M185" s="4" t="inlineStr">
        <is>
          <t>Coating_Scotchkote134_interior_IncludeImpeller</t>
        </is>
      </c>
      <c r="N185" s="80" t="inlineStr">
        <is>
          <t>RTF</t>
        </is>
      </c>
      <c r="O185" s="4" t="inlineStr"/>
      <c r="P185" t="inlineStr">
        <is>
          <t>A102343</t>
        </is>
      </c>
      <c r="Q185" t="inlineStr">
        <is>
          <t>LT250</t>
        </is>
      </c>
      <c r="R185" t="inlineStr"/>
      <c r="S185" t="inlineStr"/>
      <c r="T185" t="inlineStr"/>
      <c r="U185" t="inlineStr"/>
      <c r="V185" t="inlineStr"/>
      <c r="W185" t="inlineStr"/>
    </row>
    <row r="186">
      <c r="A186" t="inlineStr"/>
      <c r="B186" t="inlineStr">
        <is>
          <t>N</t>
        </is>
      </c>
      <c r="C186" t="inlineStr">
        <is>
          <t>Price_BOM_L_Imp_1251</t>
        </is>
      </c>
      <c r="D186" t="n">
        <v>1251</v>
      </c>
      <c r="E186" t="inlineStr"/>
      <c r="F186" t="inlineStr">
        <is>
          <t>:15955-LC:15955-LCV:15955-LF:</t>
        </is>
      </c>
      <c r="G186" s="2" t="inlineStr">
        <is>
          <t>X4</t>
        </is>
      </c>
      <c r="H186" t="inlineStr">
        <is>
          <t>ImpMatl_SS_AISI-304</t>
        </is>
      </c>
      <c r="I186" s="4" t="inlineStr">
        <is>
          <t>Stainless Steel, AISI-304</t>
        </is>
      </c>
      <c r="J186" s="4" t="inlineStr">
        <is>
          <t>H304</t>
        </is>
      </c>
      <c r="K186" s="4" t="inlineStr">
        <is>
          <t>Stainless Steel, AISI-303</t>
        </is>
      </c>
      <c r="L186" s="4" t="inlineStr">
        <is>
          <t>Stainless Steel, AISI 316</t>
        </is>
      </c>
      <c r="M186" s="4" t="inlineStr">
        <is>
          <t>Coating_Scotchkote134_interior</t>
        </is>
      </c>
      <c r="N186" s="80" t="inlineStr">
        <is>
          <t>RTF</t>
        </is>
      </c>
      <c r="O186" s="4" t="inlineStr"/>
      <c r="P186" t="inlineStr">
        <is>
          <t>A102343</t>
        </is>
      </c>
      <c r="Q186" t="inlineStr">
        <is>
          <t>LT250</t>
        </is>
      </c>
      <c r="R186" t="n">
        <v>126</v>
      </c>
      <c r="S186" t="inlineStr"/>
      <c r="T186" t="inlineStr"/>
      <c r="U186" t="inlineStr"/>
      <c r="V186" t="inlineStr"/>
      <c r="W186" t="inlineStr"/>
    </row>
    <row r="187">
      <c r="A187" t="inlineStr"/>
      <c r="B187" t="inlineStr">
        <is>
          <t>N</t>
        </is>
      </c>
      <c r="C187" t="inlineStr">
        <is>
          <t>Price_BOM_L_Imp_1545</t>
        </is>
      </c>
      <c r="D187" t="n">
        <v>1545</v>
      </c>
      <c r="E187" t="inlineStr"/>
      <c r="F187" t="inlineStr">
        <is>
          <t>:15955-LC:15955-LCV:15955-LF:</t>
        </is>
      </c>
      <c r="G187" s="2" t="inlineStr">
        <is>
          <t>X4</t>
        </is>
      </c>
      <c r="H187" t="inlineStr">
        <is>
          <t>ImpMatl_SS_AISI-304</t>
        </is>
      </c>
      <c r="I187" s="4" t="inlineStr">
        <is>
          <t>Stainless Steel, AISI-304</t>
        </is>
      </c>
      <c r="J187" s="4" t="inlineStr">
        <is>
          <t>H304</t>
        </is>
      </c>
      <c r="K187" s="4" t="inlineStr">
        <is>
          <t>Stainless Steel, AISI-303</t>
        </is>
      </c>
      <c r="L187" s="4" t="inlineStr">
        <is>
          <t>Stainless Steel, AISI 316</t>
        </is>
      </c>
      <c r="M187" s="4" t="inlineStr">
        <is>
          <t>Coating_Scotchkote134_interior_exterior</t>
        </is>
      </c>
      <c r="N187" s="80" t="inlineStr">
        <is>
          <t>RTF</t>
        </is>
      </c>
      <c r="O187" s="4" t="inlineStr"/>
      <c r="P187" t="inlineStr">
        <is>
          <t>A102343</t>
        </is>
      </c>
      <c r="Q187" t="inlineStr">
        <is>
          <t>LT250</t>
        </is>
      </c>
      <c r="R187" t="n">
        <v>126</v>
      </c>
      <c r="S187" t="inlineStr"/>
      <c r="T187" t="inlineStr"/>
      <c r="U187" t="inlineStr"/>
      <c r="V187" t="inlineStr"/>
      <c r="W187" t="inlineStr"/>
    </row>
    <row r="188">
      <c r="A188" t="inlineStr"/>
      <c r="B188" t="inlineStr">
        <is>
          <t>N</t>
        </is>
      </c>
      <c r="C188" t="inlineStr">
        <is>
          <t>Price_BOM_L_Imp_1840</t>
        </is>
      </c>
      <c r="D188" t="n">
        <v>1840</v>
      </c>
      <c r="E188" t="inlineStr"/>
      <c r="F188" t="inlineStr">
        <is>
          <t>:15959-LC:15959-LCV:15959-LF:</t>
        </is>
      </c>
      <c r="G188" s="2" t="inlineStr">
        <is>
          <t>X3</t>
        </is>
      </c>
      <c r="H188" t="inlineStr">
        <is>
          <t>ImpMatl_SS_AISI-304</t>
        </is>
      </c>
      <c r="I188" s="4" t="inlineStr">
        <is>
          <t>Stainless Steel, AISI-304</t>
        </is>
      </c>
      <c r="J188" s="4" t="inlineStr">
        <is>
          <t>H304</t>
        </is>
      </c>
      <c r="K188" s="4" t="inlineStr">
        <is>
          <t>Stainless Steel, AISI-303</t>
        </is>
      </c>
      <c r="L188" s="4" t="inlineStr">
        <is>
          <t>Stainless Steel, AISI 316</t>
        </is>
      </c>
      <c r="M188" s="4" t="inlineStr">
        <is>
          <t>Coating_Special</t>
        </is>
      </c>
      <c r="N188" s="80" t="inlineStr">
        <is>
          <t>RTF</t>
        </is>
      </c>
      <c r="O188" s="4" t="inlineStr"/>
      <c r="P188" t="inlineStr">
        <is>
          <t>A101750</t>
        </is>
      </c>
      <c r="Q188" t="inlineStr">
        <is>
          <t>LT250</t>
        </is>
      </c>
      <c r="R188" t="n">
        <v>126</v>
      </c>
      <c r="S188" t="inlineStr"/>
      <c r="T188" t="inlineStr"/>
      <c r="U188" t="inlineStr"/>
      <c r="V188" t="inlineStr"/>
      <c r="W188" t="inlineStr"/>
    </row>
    <row r="189">
      <c r="A189" t="inlineStr"/>
      <c r="B189" t="inlineStr">
        <is>
          <t>N</t>
        </is>
      </c>
      <c r="C189" t="inlineStr">
        <is>
          <t>Price_BOM_L_Imp_1841</t>
        </is>
      </c>
      <c r="D189" t="n">
        <v>1841</v>
      </c>
      <c r="E189" t="inlineStr"/>
      <c r="F189" t="inlineStr">
        <is>
          <t>:15959-LC:15959-LCV:15959-LF:</t>
        </is>
      </c>
      <c r="G189" s="2" t="inlineStr">
        <is>
          <t>X4</t>
        </is>
      </c>
      <c r="H189" t="inlineStr">
        <is>
          <t>ImpMatl_SS_AISI-304</t>
        </is>
      </c>
      <c r="I189" s="4" t="inlineStr">
        <is>
          <t>Stainless Steel, AISI-304</t>
        </is>
      </c>
      <c r="J189" s="4" t="inlineStr">
        <is>
          <t>H304</t>
        </is>
      </c>
      <c r="K189" s="4" t="inlineStr">
        <is>
          <t>Stainless Steel, AISI-303</t>
        </is>
      </c>
      <c r="L189" s="4" t="inlineStr">
        <is>
          <t>Stainless Steel, AISI 316</t>
        </is>
      </c>
      <c r="M189" s="4" t="inlineStr">
        <is>
          <t>Coating_Special</t>
        </is>
      </c>
      <c r="N189" s="80" t="inlineStr">
        <is>
          <t>RTF</t>
        </is>
      </c>
      <c r="O189" s="4" t="inlineStr"/>
      <c r="P189" t="inlineStr">
        <is>
          <t>A101756</t>
        </is>
      </c>
      <c r="Q189" t="inlineStr">
        <is>
          <t>LT250</t>
        </is>
      </c>
      <c r="R189" t="n">
        <v>126</v>
      </c>
      <c r="S189" t="inlineStr"/>
      <c r="T189" t="inlineStr"/>
      <c r="U189" t="inlineStr"/>
      <c r="V189" t="inlineStr"/>
      <c r="W189" t="inlineStr"/>
    </row>
    <row r="190">
      <c r="A190" t="inlineStr"/>
      <c r="B190" t="inlineStr">
        <is>
          <t>N</t>
        </is>
      </c>
      <c r="C190" t="inlineStr">
        <is>
          <t>Price_BOM_L_Imp_431</t>
        </is>
      </c>
      <c r="D190" t="n">
        <v>431</v>
      </c>
      <c r="E190" t="inlineStr"/>
      <c r="F190" t="inlineStr">
        <is>
          <t>:15959-LC:15959-LCV:15959-LF:</t>
        </is>
      </c>
      <c r="G190" s="2" t="inlineStr">
        <is>
          <t>X3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Stainless Steel, AISI-303</t>
        </is>
      </c>
      <c r="L190" s="4" t="inlineStr">
        <is>
          <t>Steel, Cold Drawn C1018</t>
        </is>
      </c>
      <c r="M190" s="4" t="inlineStr">
        <is>
          <t>Coating_Standard</t>
        </is>
      </c>
      <c r="N190" s="80" t="inlineStr">
        <is>
          <t>97777979</t>
        </is>
      </c>
      <c r="O190" s="4" t="inlineStr"/>
      <c r="P190" t="inlineStr">
        <is>
          <t>A102221</t>
        </is>
      </c>
      <c r="Q190" t="inlineStr">
        <is>
          <t>LT250</t>
        </is>
      </c>
      <c r="R190" t="inlineStr"/>
      <c r="S190" t="inlineStr"/>
      <c r="T190" t="inlineStr"/>
      <c r="U190" t="inlineStr"/>
      <c r="V190" t="inlineStr"/>
      <c r="W190" t="inlineStr"/>
    </row>
    <row r="191">
      <c r="A191" t="inlineStr"/>
      <c r="B191" t="inlineStr">
        <is>
          <t>N</t>
        </is>
      </c>
      <c r="C191" t="inlineStr">
        <is>
          <t>Price_BOM_L_Imp_555</t>
        </is>
      </c>
      <c r="D191" t="n">
        <v>555</v>
      </c>
      <c r="E191" t="inlineStr"/>
      <c r="F191" t="inlineStr">
        <is>
          <t>:15959-LC:15959-LCV:15959-LF:</t>
        </is>
      </c>
      <c r="G191" s="2" t="inlineStr">
        <is>
          <t>X3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Stainless Steel, AISI-303</t>
        </is>
      </c>
      <c r="L191" s="4" t="inlineStr">
        <is>
          <t>Steel, Cold Drawn C1018</t>
        </is>
      </c>
      <c r="M191" s="4" t="inlineStr">
        <is>
          <t>Coating_Scotchkote134_interior_exterior_IncludeImpeller</t>
        </is>
      </c>
      <c r="N191" s="80" t="inlineStr">
        <is>
          <t>RTF</t>
        </is>
      </c>
      <c r="O191" s="4" t="inlineStr"/>
      <c r="P191" t="inlineStr">
        <is>
          <t>A102221</t>
        </is>
      </c>
      <c r="Q191" t="inlineStr">
        <is>
          <t>LT250</t>
        </is>
      </c>
      <c r="R191" t="inlineStr"/>
      <c r="S191" t="inlineStr"/>
      <c r="T191" t="inlineStr"/>
      <c r="U191" t="inlineStr"/>
      <c r="V191" t="inlineStr"/>
      <c r="W191" t="inlineStr"/>
    </row>
    <row r="192">
      <c r="A192" t="inlineStr"/>
      <c r="B192" t="inlineStr">
        <is>
          <t>N</t>
        </is>
      </c>
      <c r="C192" t="inlineStr">
        <is>
          <t>Price_BOM_L_Imp_849</t>
        </is>
      </c>
      <c r="D192" t="n">
        <v>849</v>
      </c>
      <c r="E192" t="inlineStr"/>
      <c r="F192" t="inlineStr">
        <is>
          <t>:15959-LC:15959-LCV:15959-LF:</t>
        </is>
      </c>
      <c r="G192" s="2" t="inlineStr">
        <is>
          <t>X3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Stainless Steel, AISI-303</t>
        </is>
      </c>
      <c r="L192" s="4" t="inlineStr">
        <is>
          <t>Steel, Cold Drawn C1018</t>
        </is>
      </c>
      <c r="M192" s="4" t="inlineStr">
        <is>
          <t>Coating_Scotchkote134_interior_IncludeImpeller</t>
        </is>
      </c>
      <c r="N192" s="80" t="inlineStr">
        <is>
          <t>RTF</t>
        </is>
      </c>
      <c r="O192" s="4" t="inlineStr"/>
      <c r="P192" t="inlineStr">
        <is>
          <t>A102221</t>
        </is>
      </c>
      <c r="Q192" t="inlineStr">
        <is>
          <t>LT250</t>
        </is>
      </c>
      <c r="R192" t="inlineStr"/>
      <c r="S192" t="inlineStr"/>
      <c r="T192" t="inlineStr"/>
      <c r="U192" t="inlineStr"/>
      <c r="V192" t="inlineStr"/>
      <c r="W192" t="inlineStr"/>
    </row>
    <row r="193">
      <c r="A193" t="inlineStr"/>
      <c r="B193" t="inlineStr">
        <is>
          <t>N</t>
        </is>
      </c>
      <c r="C193" t="inlineStr">
        <is>
          <t>Price_BOM_L_Imp_1143</t>
        </is>
      </c>
      <c r="D193" t="n">
        <v>1143</v>
      </c>
      <c r="E193" t="inlineStr"/>
      <c r="F193" t="inlineStr">
        <is>
          <t>:15959-LC:15959-LCV:15959-LF: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</t>
        </is>
      </c>
      <c r="N193" s="80" t="inlineStr">
        <is>
          <t>97777979</t>
        </is>
      </c>
      <c r="O193" s="4" t="inlineStr"/>
      <c r="P193" t="inlineStr">
        <is>
          <t>A102221</t>
        </is>
      </c>
      <c r="Q193" t="inlineStr">
        <is>
          <t>LT250</t>
        </is>
      </c>
      <c r="R193" t="inlineStr"/>
      <c r="S193" t="inlineStr"/>
      <c r="T193" t="inlineStr"/>
      <c r="U193" t="inlineStr"/>
      <c r="V193" t="inlineStr"/>
      <c r="W193" t="inlineStr"/>
    </row>
    <row r="194">
      <c r="A194" t="inlineStr"/>
      <c r="B194" t="inlineStr">
        <is>
          <t>N</t>
        </is>
      </c>
      <c r="C194" t="inlineStr">
        <is>
          <t>Price_BOM_L_Imp_1437</t>
        </is>
      </c>
      <c r="D194" t="n">
        <v>1437</v>
      </c>
      <c r="E194" t="inlineStr"/>
      <c r="F194" t="inlineStr">
        <is>
          <t>:15959-LC:15959-LCV:15959-LF:</t>
        </is>
      </c>
      <c r="G194" s="2" t="inlineStr">
        <is>
          <t>X3</t>
        </is>
      </c>
      <c r="H194" s="2" t="inlineStr">
        <is>
          <t>ImpMatl_NiAl-Bronze_ASTM-B148_C95400</t>
        </is>
      </c>
      <c r="I194" s="4" t="inlineStr">
        <is>
          <t>Nickel Aluminum Bronze ASTM B148 UNS C95400</t>
        </is>
      </c>
      <c r="J194" s="4" t="inlineStr">
        <is>
          <t>B22</t>
        </is>
      </c>
      <c r="K194" s="4" t="inlineStr">
        <is>
          <t>Stainless Steel, AISI-303</t>
        </is>
      </c>
      <c r="L194" s="4" t="inlineStr">
        <is>
          <t>Steel, Cold Drawn C1018</t>
        </is>
      </c>
      <c r="M194" s="4" t="inlineStr">
        <is>
          <t>Coating_Scotchkote134_interior_exterior</t>
        </is>
      </c>
      <c r="N194" s="80" t="inlineStr">
        <is>
          <t>97777979</t>
        </is>
      </c>
      <c r="O194" s="4" t="inlineStr"/>
      <c r="P194" s="4" t="inlineStr">
        <is>
          <t>A102221</t>
        </is>
      </c>
      <c r="Q194" t="inlineStr">
        <is>
          <t>LT250</t>
        </is>
      </c>
      <c r="R194" s="4" t="inlineStr"/>
      <c r="S194" t="inlineStr"/>
      <c r="T194" t="inlineStr"/>
      <c r="U194" t="inlineStr"/>
      <c r="V194" t="inlineStr"/>
      <c r="W194" t="inlineStr"/>
    </row>
    <row r="195">
      <c r="A195" t="inlineStr"/>
      <c r="B195" t="inlineStr">
        <is>
          <t>N</t>
        </is>
      </c>
      <c r="C195" t="inlineStr">
        <is>
          <t>Price_BOM_L_Imp_1731</t>
        </is>
      </c>
      <c r="D195" t="n">
        <v>1731</v>
      </c>
      <c r="E195" t="inlineStr"/>
      <c r="F195" t="inlineStr">
        <is>
          <t>:15959-LC:15959-LCV:15959-LF:</t>
        </is>
      </c>
      <c r="G195" s="2" t="inlineStr">
        <is>
          <t>X3</t>
        </is>
      </c>
      <c r="H195" s="2" t="inlineStr">
        <is>
          <t>ImpMatl_NiAl-Bronze_ASTM-B148_C95400</t>
        </is>
      </c>
      <c r="I195" s="4" t="inlineStr">
        <is>
          <t>Nickel Aluminum Bronze ASTM B148 UNS C95400</t>
        </is>
      </c>
      <c r="J195" s="4" t="inlineStr">
        <is>
          <t>B22</t>
        </is>
      </c>
      <c r="K195" s="4" t="inlineStr">
        <is>
          <t>Stainless Steel, AISI-303</t>
        </is>
      </c>
      <c r="L195" s="4" t="inlineStr">
        <is>
          <t>Steel, Cold Drawn C1018</t>
        </is>
      </c>
      <c r="M195" s="4" t="inlineStr">
        <is>
          <t>Coating_Special</t>
        </is>
      </c>
      <c r="N195" s="80" t="inlineStr">
        <is>
          <t>97777979</t>
        </is>
      </c>
      <c r="O195" s="4" t="inlineStr"/>
      <c r="P195" s="4" t="inlineStr">
        <is>
          <t>A102221</t>
        </is>
      </c>
      <c r="Q195" t="inlineStr">
        <is>
          <t>LT250</t>
        </is>
      </c>
      <c r="R195" s="4" t="inlineStr"/>
      <c r="S195" t="inlineStr"/>
      <c r="T195" t="inlineStr"/>
      <c r="U195" t="inlineStr"/>
      <c r="V195" t="inlineStr"/>
      <c r="W195" t="inlineStr"/>
    </row>
    <row r="196">
      <c r="A196" t="inlineStr"/>
      <c r="B196" t="inlineStr">
        <is>
          <t>N</t>
        </is>
      </c>
      <c r="C196" t="inlineStr">
        <is>
          <t>Price_BOM_L_Imp_432</t>
        </is>
      </c>
      <c r="D196" t="n">
        <v>432</v>
      </c>
      <c r="E196" t="inlineStr"/>
      <c r="F196" t="inlineStr">
        <is>
          <t>:15959-LC:15959-LCV:15959-LF:</t>
        </is>
      </c>
      <c r="G196" s="2" t="inlineStr">
        <is>
          <t>X4</t>
        </is>
      </c>
      <c r="H196" s="2" t="inlineStr">
        <is>
          <t>ImpMatl_NiAl-Bronze_ASTM-B148_C95400</t>
        </is>
      </c>
      <c r="I196" s="4" t="inlineStr">
        <is>
          <t>Nickel Aluminum Bronze ASTM B148 UNS C95400</t>
        </is>
      </c>
      <c r="J196" s="4" t="inlineStr">
        <is>
          <t>B22</t>
        </is>
      </c>
      <c r="K196" s="4" t="inlineStr">
        <is>
          <t>Stainless Steel, AISI-303</t>
        </is>
      </c>
      <c r="L196" s="4" t="inlineStr">
        <is>
          <t>Steel, Cold Drawn C1018</t>
        </is>
      </c>
      <c r="M196" s="4" t="inlineStr">
        <is>
          <t>Coating_Standard</t>
        </is>
      </c>
      <c r="N196" s="80" t="inlineStr">
        <is>
          <t>97777980</t>
        </is>
      </c>
      <c r="O196" s="4" t="inlineStr"/>
      <c r="P196" s="4" t="inlineStr">
        <is>
          <t>A102222</t>
        </is>
      </c>
      <c r="Q196" t="inlineStr">
        <is>
          <t>LT250</t>
        </is>
      </c>
      <c r="R196" s="4" t="inlineStr"/>
      <c r="S196" t="inlineStr"/>
      <c r="T196" t="inlineStr"/>
      <c r="U196" t="inlineStr"/>
      <c r="V196" t="inlineStr"/>
      <c r="W196" t="inlineStr"/>
    </row>
    <row r="197">
      <c r="A197" t="inlineStr"/>
      <c r="B197" t="inlineStr">
        <is>
          <t>N</t>
        </is>
      </c>
      <c r="C197" t="inlineStr">
        <is>
          <t>Price_BOM_L_Imp_556</t>
        </is>
      </c>
      <c r="D197" t="n">
        <v>556</v>
      </c>
      <c r="E197" t="inlineStr"/>
      <c r="F197" t="inlineStr">
        <is>
          <t>:15959-LC:15959-LCV:15959-LF:</t>
        </is>
      </c>
      <c r="G197" s="2" t="inlineStr">
        <is>
          <t>X4</t>
        </is>
      </c>
      <c r="H197" s="2" t="inlineStr">
        <is>
          <t>ImpMatl_NiAl-Bronze_ASTM-B148_C95400</t>
        </is>
      </c>
      <c r="I197" s="4" t="inlineStr">
        <is>
          <t>Nickel Aluminum Bronze ASTM B148 UNS C95400</t>
        </is>
      </c>
      <c r="J197" s="4" t="inlineStr">
        <is>
          <t>B22</t>
        </is>
      </c>
      <c r="K197" s="4" t="inlineStr">
        <is>
          <t>Stainless Steel, AISI-303</t>
        </is>
      </c>
      <c r="L197" s="4" t="inlineStr">
        <is>
          <t>Steel, Cold Drawn C1018</t>
        </is>
      </c>
      <c r="M197" s="4" t="inlineStr">
        <is>
          <t>Coating_Scotchkote134_interior_exterior_IncludeImpeller</t>
        </is>
      </c>
      <c r="N197" s="80" t="inlineStr">
        <is>
          <t>RTF</t>
        </is>
      </c>
      <c r="O197" s="4" t="inlineStr"/>
      <c r="P197" s="4" t="inlineStr">
        <is>
          <t>A102222</t>
        </is>
      </c>
      <c r="Q197" t="inlineStr">
        <is>
          <t>LT250</t>
        </is>
      </c>
      <c r="R197" s="4" t="inlineStr"/>
      <c r="S197" t="inlineStr"/>
      <c r="T197" t="inlineStr"/>
      <c r="U197" t="inlineStr"/>
      <c r="V197" t="inlineStr"/>
      <c r="W197" t="inlineStr"/>
    </row>
    <row r="198">
      <c r="A198" t="inlineStr"/>
      <c r="B198" t="inlineStr">
        <is>
          <t>N</t>
        </is>
      </c>
      <c r="C198" t="inlineStr">
        <is>
          <t>Price_BOM_L_Imp_850</t>
        </is>
      </c>
      <c r="D198" t="n">
        <v>850</v>
      </c>
      <c r="E198" t="inlineStr"/>
      <c r="F198" t="inlineStr">
        <is>
          <t>:15959-LC:15959-LCV:15959-LF:</t>
        </is>
      </c>
      <c r="G198" s="2" t="inlineStr">
        <is>
          <t>X4</t>
        </is>
      </c>
      <c r="H198" s="2" t="inlineStr">
        <is>
          <t>ImpMatl_NiAl-Bronze_ASTM-B148_C95400</t>
        </is>
      </c>
      <c r="I198" s="4" t="inlineStr">
        <is>
          <t>Nickel Aluminum Bronze ASTM B148 UNS C95400</t>
        </is>
      </c>
      <c r="J198" s="4" t="inlineStr">
        <is>
          <t>B22</t>
        </is>
      </c>
      <c r="K198" s="4" t="inlineStr">
        <is>
          <t>Stainless Steel, AISI-303</t>
        </is>
      </c>
      <c r="L198" s="4" t="inlineStr">
        <is>
          <t>Steel, Cold Drawn C1018</t>
        </is>
      </c>
      <c r="M198" s="4" t="inlineStr">
        <is>
          <t>Coating_Scotchkote134_interior_IncludeImpeller</t>
        </is>
      </c>
      <c r="N198" s="80" t="inlineStr">
        <is>
          <t>RTF</t>
        </is>
      </c>
      <c r="O198" s="4" t="inlineStr"/>
      <c r="P198" s="4" t="inlineStr">
        <is>
          <t>A102222</t>
        </is>
      </c>
      <c r="Q198" t="inlineStr">
        <is>
          <t>LT250</t>
        </is>
      </c>
      <c r="R198" s="4" t="inlineStr"/>
      <c r="S198" t="inlineStr"/>
      <c r="T198" t="inlineStr"/>
      <c r="U198" t="inlineStr"/>
      <c r="V198" t="inlineStr"/>
      <c r="W198" t="inlineStr"/>
    </row>
    <row r="199">
      <c r="A199" t="inlineStr"/>
      <c r="B199" t="inlineStr">
        <is>
          <t>N</t>
        </is>
      </c>
      <c r="C199" t="inlineStr">
        <is>
          <t>Price_BOM_L_Imp_1144</t>
        </is>
      </c>
      <c r="D199" t="n">
        <v>1144</v>
      </c>
      <c r="E199" t="inlineStr"/>
      <c r="F199" t="inlineStr">
        <is>
          <t>:15959-LC:15959-LCV:15959-LF:</t>
        </is>
      </c>
      <c r="G199" s="2" t="inlineStr">
        <is>
          <t>X4</t>
        </is>
      </c>
      <c r="H199" s="2" t="inlineStr">
        <is>
          <t>ImpMatl_NiAl-Bronze_ASTM-B148_C95400</t>
        </is>
      </c>
      <c r="I199" s="4" t="inlineStr">
        <is>
          <t>Nickel Aluminum Bronze ASTM B148 UNS C95400</t>
        </is>
      </c>
      <c r="J199" s="4" t="inlineStr">
        <is>
          <t>B22</t>
        </is>
      </c>
      <c r="K199" s="4" t="inlineStr">
        <is>
          <t>Stainless Steel, AISI-303</t>
        </is>
      </c>
      <c r="L199" s="4" t="inlineStr">
        <is>
          <t>Steel, Cold Drawn C1018</t>
        </is>
      </c>
      <c r="M199" s="4" t="inlineStr">
        <is>
          <t>Coating_Scotchkote134_interior</t>
        </is>
      </c>
      <c r="N199" s="80" t="inlineStr">
        <is>
          <t>97777980</t>
        </is>
      </c>
      <c r="O199" s="4" t="inlineStr"/>
      <c r="P199" s="4" t="inlineStr">
        <is>
          <t>A102222</t>
        </is>
      </c>
      <c r="Q199" t="inlineStr">
        <is>
          <t>LT250</t>
        </is>
      </c>
      <c r="R199" s="4" t="inlineStr"/>
      <c r="S199" t="inlineStr"/>
      <c r="T199" t="inlineStr"/>
      <c r="U199" t="inlineStr"/>
      <c r="V199" t="inlineStr"/>
      <c r="W199" t="inlineStr"/>
    </row>
    <row r="200">
      <c r="A200" t="inlineStr"/>
      <c r="B200" t="inlineStr">
        <is>
          <t>N</t>
        </is>
      </c>
      <c r="C200" t="inlineStr">
        <is>
          <t>Price_BOM_L_Imp_1438</t>
        </is>
      </c>
      <c r="D200" t="n">
        <v>1438</v>
      </c>
      <c r="E200" t="inlineStr"/>
      <c r="F200" t="inlineStr">
        <is>
          <t>:15959-LC:15959-LCV:15959-LF:</t>
        </is>
      </c>
      <c r="G200" s="2" t="inlineStr">
        <is>
          <t>X4</t>
        </is>
      </c>
      <c r="H200" s="2" t="inlineStr">
        <is>
          <t>ImpMatl_NiAl-Bronze_ASTM-B148_C95400</t>
        </is>
      </c>
      <c r="I200" s="4" t="inlineStr">
        <is>
          <t>Nickel Aluminum Bronze ASTM B148 UNS C95400</t>
        </is>
      </c>
      <c r="J200" s="4" t="inlineStr">
        <is>
          <t>B22</t>
        </is>
      </c>
      <c r="K200" s="4" t="inlineStr">
        <is>
          <t>Stainless Steel, AISI-303</t>
        </is>
      </c>
      <c r="L200" s="4" t="inlineStr">
        <is>
          <t>Steel, Cold Drawn C1018</t>
        </is>
      </c>
      <c r="M200" s="4" t="inlineStr">
        <is>
          <t>Coating_Scotchkote134_interior_exterior</t>
        </is>
      </c>
      <c r="N200" s="80" t="inlineStr">
        <is>
          <t>97777980</t>
        </is>
      </c>
      <c r="O200" s="4" t="inlineStr"/>
      <c r="P200" s="4" t="inlineStr">
        <is>
          <t>A102222</t>
        </is>
      </c>
      <c r="Q200" t="inlineStr">
        <is>
          <t>LT250</t>
        </is>
      </c>
      <c r="R200" s="4" t="inlineStr"/>
      <c r="S200" t="inlineStr"/>
      <c r="T200" t="inlineStr"/>
      <c r="U200" t="inlineStr"/>
      <c r="V200" t="inlineStr"/>
      <c r="W200" t="inlineStr"/>
    </row>
    <row r="201">
      <c r="A201" t="inlineStr"/>
      <c r="B201" t="inlineStr">
        <is>
          <t>N</t>
        </is>
      </c>
      <c r="C201" t="inlineStr">
        <is>
          <t>Price_BOM_L_Imp_1732</t>
        </is>
      </c>
      <c r="D201" t="n">
        <v>1732</v>
      </c>
      <c r="E201" t="inlineStr"/>
      <c r="F201" t="inlineStr">
        <is>
          <t>:15959-LC:15959-LCV:15959-LF:</t>
        </is>
      </c>
      <c r="G201" s="2" t="inlineStr">
        <is>
          <t>X4</t>
        </is>
      </c>
      <c r="H201" s="2" t="inlineStr">
        <is>
          <t>ImpMatl_NiAl-Bronze_ASTM-B148_C95400</t>
        </is>
      </c>
      <c r="I201" s="4" t="inlineStr">
        <is>
          <t>Nickel Aluminum Bronze ASTM B148 UNS C95400</t>
        </is>
      </c>
      <c r="J201" s="4" t="inlineStr">
        <is>
          <t>B22</t>
        </is>
      </c>
      <c r="K201" s="4" t="inlineStr">
        <is>
          <t>Stainless Steel, AISI-303</t>
        </is>
      </c>
      <c r="L201" s="4" t="inlineStr">
        <is>
          <t>Steel, Cold Drawn C1018</t>
        </is>
      </c>
      <c r="M201" s="4" t="inlineStr">
        <is>
          <t>Coating_Special</t>
        </is>
      </c>
      <c r="N201" s="80" t="inlineStr">
        <is>
          <t>97777980</t>
        </is>
      </c>
      <c r="O201" s="4" t="inlineStr"/>
      <c r="P201" s="4" t="inlineStr">
        <is>
          <t>A102222</t>
        </is>
      </c>
      <c r="Q201" t="inlineStr">
        <is>
          <t>LT250</t>
        </is>
      </c>
      <c r="R201" s="4" t="inlineStr"/>
      <c r="S201" t="inlineStr"/>
      <c r="T201" t="inlineStr"/>
      <c r="U201" t="inlineStr"/>
      <c r="V201" t="inlineStr"/>
      <c r="W201" t="inlineStr"/>
    </row>
    <row r="202">
      <c r="A202" t="inlineStr"/>
      <c r="B202" t="inlineStr">
        <is>
          <t>N</t>
        </is>
      </c>
      <c r="C202" t="inlineStr">
        <is>
          <t>Price_BOM_L_Imp_73</t>
        </is>
      </c>
      <c r="D202" t="n">
        <v>73</v>
      </c>
      <c r="E202" t="inlineStr"/>
      <c r="F202" t="inlineStr">
        <is>
          <t>:15959-LC:15959-LCV:15959-LF: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Coating_Standard</t>
        </is>
      </c>
      <c r="N202" s="80" t="inlineStr">
        <is>
          <t>98876028</t>
        </is>
      </c>
      <c r="O202" s="4" t="inlineStr"/>
      <c r="P202" s="4" t="inlineStr">
        <is>
          <t>A102345</t>
        </is>
      </c>
      <c r="Q202" t="inlineStr">
        <is>
          <t>LT027</t>
        </is>
      </c>
      <c r="R202" s="4" t="n">
        <v>0</v>
      </c>
      <c r="S202" t="inlineStr"/>
      <c r="T202" t="inlineStr"/>
      <c r="U202" t="inlineStr"/>
      <c r="V202" t="inlineStr"/>
      <c r="W202" t="inlineStr"/>
    </row>
    <row r="203">
      <c r="A203" t="inlineStr"/>
      <c r="B203" t="inlineStr">
        <is>
          <t>N</t>
        </is>
      </c>
      <c r="C203" t="inlineStr">
        <is>
          <t>Price_BOM_L_Imp_664</t>
        </is>
      </c>
      <c r="D203" t="n">
        <v>664</v>
      </c>
      <c r="E203" t="inlineStr"/>
      <c r="F203" t="inlineStr">
        <is>
          <t>:15959-LC:15959-LCV:15959-LF:</t>
        </is>
      </c>
      <c r="G203" s="2" t="inlineStr">
        <is>
          <t>X3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Coating_Scotchkote134_interior_exterior_IncludeImpeller</t>
        </is>
      </c>
      <c r="N203" s="80" t="inlineStr">
        <is>
          <t>RTF</t>
        </is>
      </c>
      <c r="O203" s="4" t="inlineStr"/>
      <c r="P203" s="4" t="inlineStr">
        <is>
          <t>A102345</t>
        </is>
      </c>
      <c r="Q203" t="inlineStr">
        <is>
          <t>LT250</t>
        </is>
      </c>
      <c r="R203" s="4" t="inlineStr"/>
      <c r="S203" t="inlineStr"/>
      <c r="T203" t="inlineStr"/>
      <c r="U203" t="inlineStr"/>
      <c r="V203" t="inlineStr"/>
      <c r="W203" t="inlineStr"/>
    </row>
    <row r="204">
      <c r="A204" t="inlineStr"/>
      <c r="B204" t="inlineStr">
        <is>
          <t>N</t>
        </is>
      </c>
      <c r="C204" t="inlineStr">
        <is>
          <t>Price_BOM_L_Imp_958</t>
        </is>
      </c>
      <c r="D204" t="n">
        <v>958</v>
      </c>
      <c r="E204" t="inlineStr"/>
      <c r="F204" t="inlineStr">
        <is>
          <t>:15959-LC:15959-LCV:15959-LF:</t>
        </is>
      </c>
      <c r="G204" s="2" t="inlineStr">
        <is>
          <t>X3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Coating_Scotchkote134_interior_IncludeImpeller</t>
        </is>
      </c>
      <c r="N204" s="80" t="inlineStr">
        <is>
          <t>RTF</t>
        </is>
      </c>
      <c r="O204" s="4" t="inlineStr"/>
      <c r="P204" s="4" t="inlineStr">
        <is>
          <t>A102345</t>
        </is>
      </c>
      <c r="Q204" t="inlineStr">
        <is>
          <t>LT250</t>
        </is>
      </c>
      <c r="R204" s="4" t="inlineStr"/>
      <c r="S204" t="inlineStr"/>
      <c r="T204" t="inlineStr"/>
      <c r="U204" t="inlineStr"/>
      <c r="V204" t="inlineStr"/>
      <c r="W204" t="inlineStr"/>
    </row>
    <row r="205">
      <c r="A205" t="inlineStr"/>
      <c r="B205" t="inlineStr">
        <is>
          <t>N</t>
        </is>
      </c>
      <c r="C205" t="inlineStr">
        <is>
          <t>Price_BOM_L_Imp_1252</t>
        </is>
      </c>
      <c r="D205" t="n">
        <v>1252</v>
      </c>
      <c r="E205" t="inlineStr"/>
      <c r="F205" t="inlineStr">
        <is>
          <t>:15959-LC:15959-LCV:15959-LF:</t>
        </is>
      </c>
      <c r="G205" s="2" t="inlineStr">
        <is>
          <t>X3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</t>
        </is>
      </c>
      <c r="N205" s="80" t="inlineStr">
        <is>
          <t>RTF</t>
        </is>
      </c>
      <c r="O205" s="4" t="inlineStr"/>
      <c r="P205" s="4" t="inlineStr">
        <is>
          <t>A102345</t>
        </is>
      </c>
      <c r="Q205" t="inlineStr">
        <is>
          <t>LT250</t>
        </is>
      </c>
      <c r="R205" s="4" t="n">
        <v>126</v>
      </c>
      <c r="S205" t="inlineStr"/>
      <c r="T205" t="inlineStr"/>
      <c r="U205" t="inlineStr"/>
      <c r="V205" t="inlineStr"/>
      <c r="W205" t="inlineStr"/>
    </row>
    <row r="206">
      <c r="A206" t="inlineStr"/>
      <c r="B206" t="inlineStr">
        <is>
          <t>N</t>
        </is>
      </c>
      <c r="C206" t="inlineStr">
        <is>
          <t>Price_BOM_L_Imp_1546</t>
        </is>
      </c>
      <c r="D206" t="n">
        <v>1546</v>
      </c>
      <c r="E206" t="inlineStr"/>
      <c r="F206" t="inlineStr">
        <is>
          <t>:15959-LC:15959-LCV:15959-LF:</t>
        </is>
      </c>
      <c r="G206" s="2" t="inlineStr">
        <is>
          <t>X3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Stainless Steel, AISI-303</t>
        </is>
      </c>
      <c r="L206" s="4" t="inlineStr">
        <is>
          <t>Stainless Steel, AISI 316</t>
        </is>
      </c>
      <c r="M206" s="4" t="inlineStr">
        <is>
          <t>Coating_Scotchkote134_interior_exterior</t>
        </is>
      </c>
      <c r="N206" s="80" t="inlineStr">
        <is>
          <t>RTF</t>
        </is>
      </c>
      <c r="O206" s="4" t="inlineStr"/>
      <c r="P206" s="4" t="inlineStr">
        <is>
          <t>A102345</t>
        </is>
      </c>
      <c r="Q206" t="inlineStr">
        <is>
          <t>LT250</t>
        </is>
      </c>
      <c r="R206" s="4" t="n">
        <v>126</v>
      </c>
      <c r="S206" t="inlineStr"/>
      <c r="T206" t="inlineStr"/>
      <c r="U206" t="inlineStr"/>
      <c r="V206" t="inlineStr"/>
      <c r="W206" t="inlineStr"/>
    </row>
    <row r="207">
      <c r="A207" t="inlineStr"/>
      <c r="B207" t="inlineStr">
        <is>
          <t>N</t>
        </is>
      </c>
      <c r="C207" t="inlineStr">
        <is>
          <t>Price_BOM_L_Imp_79</t>
        </is>
      </c>
      <c r="D207" t="n">
        <v>79</v>
      </c>
      <c r="E207" t="inlineStr"/>
      <c r="F207" t="inlineStr">
        <is>
          <t>:15959-LC:15959-LCV:15959-LF:</t>
        </is>
      </c>
      <c r="G207" s="2" t="inlineStr">
        <is>
          <t>X4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Coating_Standard</t>
        </is>
      </c>
      <c r="N207" s="80" t="inlineStr">
        <is>
          <t>98876061</t>
        </is>
      </c>
      <c r="O207" s="4" t="inlineStr"/>
      <c r="P207" s="4" t="inlineStr">
        <is>
          <t>A102347</t>
        </is>
      </c>
      <c r="Q207" t="inlineStr">
        <is>
          <t>LT027</t>
        </is>
      </c>
      <c r="R207" s="4" t="n">
        <v>0</v>
      </c>
      <c r="S207" t="inlineStr"/>
      <c r="T207" t="inlineStr"/>
      <c r="U207" t="inlineStr"/>
      <c r="V207" t="inlineStr"/>
      <c r="W207" t="inlineStr"/>
    </row>
    <row r="208">
      <c r="A208" t="inlineStr"/>
      <c r="B208" t="inlineStr">
        <is>
          <t>N</t>
        </is>
      </c>
      <c r="C208" t="inlineStr">
        <is>
          <t>Price_BOM_L_Imp_665</t>
        </is>
      </c>
      <c r="D208" t="n">
        <v>665</v>
      </c>
      <c r="E208" t="inlineStr"/>
      <c r="F208" t="inlineStr">
        <is>
          <t>:15959-LC:15959-LCV:15959-LF: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Coating_Scotchkote134_interior_exterior_IncludeImpeller</t>
        </is>
      </c>
      <c r="N208" s="80" t="inlineStr">
        <is>
          <t>RTF</t>
        </is>
      </c>
      <c r="O208" s="4" t="inlineStr"/>
      <c r="P208" s="4" t="inlineStr">
        <is>
          <t>A102347</t>
        </is>
      </c>
      <c r="Q208" t="inlineStr">
        <is>
          <t>LT250</t>
        </is>
      </c>
      <c r="R208" s="4" t="inlineStr"/>
      <c r="S208" t="inlineStr"/>
      <c r="T208" t="inlineStr"/>
      <c r="U208" t="inlineStr"/>
      <c r="V208" t="inlineStr"/>
      <c r="W208" t="inlineStr"/>
    </row>
    <row r="209">
      <c r="A209" t="inlineStr"/>
      <c r="B209" t="inlineStr">
        <is>
          <t>N</t>
        </is>
      </c>
      <c r="C209" t="inlineStr">
        <is>
          <t>Price_BOM_L_Imp_959</t>
        </is>
      </c>
      <c r="D209" t="n">
        <v>959</v>
      </c>
      <c r="E209" t="inlineStr"/>
      <c r="F209" t="inlineStr">
        <is>
          <t>:15959-LC:15959-LCV:15959-LF:</t>
        </is>
      </c>
      <c r="G209" s="2" t="inlineStr">
        <is>
          <t>X4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Stainless Steel, AISI-303</t>
        </is>
      </c>
      <c r="L209" s="4" t="inlineStr">
        <is>
          <t>Stainless Steel, AISI 316</t>
        </is>
      </c>
      <c r="M209" s="4" t="inlineStr">
        <is>
          <t>Coating_Scotchkote134_interior_IncludeImpeller</t>
        </is>
      </c>
      <c r="N209" s="80" t="inlineStr">
        <is>
          <t>RTF</t>
        </is>
      </c>
      <c r="O209" s="4" t="inlineStr"/>
      <c r="P209" s="4" t="inlineStr">
        <is>
          <t>A102347</t>
        </is>
      </c>
      <c r="Q209" t="inlineStr">
        <is>
          <t>LT250</t>
        </is>
      </c>
      <c r="R209" s="4" t="inlineStr"/>
      <c r="S209" t="inlineStr"/>
      <c r="T209" t="inlineStr"/>
      <c r="U209" t="inlineStr"/>
      <c r="V209" t="inlineStr"/>
      <c r="W209" t="inlineStr"/>
    </row>
    <row r="210">
      <c r="A210" t="inlineStr"/>
      <c r="B210" t="inlineStr">
        <is>
          <t>N</t>
        </is>
      </c>
      <c r="C210" t="inlineStr">
        <is>
          <t>Price_BOM_L_Imp_1253</t>
        </is>
      </c>
      <c r="D210" t="n">
        <v>1253</v>
      </c>
      <c r="E210" t="inlineStr"/>
      <c r="F210" t="inlineStr">
        <is>
          <t>:15959-LC:15959-LCV:15959-LF:</t>
        </is>
      </c>
      <c r="G210" s="2" t="inlineStr">
        <is>
          <t>X4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</t>
        </is>
      </c>
      <c r="N210" s="80" t="inlineStr">
        <is>
          <t>RTF</t>
        </is>
      </c>
      <c r="O210" s="4" t="inlineStr"/>
      <c r="P210" s="4" t="inlineStr">
        <is>
          <t>A102347</t>
        </is>
      </c>
      <c r="Q210" t="inlineStr">
        <is>
          <t>LT250</t>
        </is>
      </c>
      <c r="R210" s="4" t="n">
        <v>126</v>
      </c>
      <c r="S210" t="inlineStr"/>
      <c r="T210" t="inlineStr"/>
      <c r="U210" t="inlineStr"/>
      <c r="V210" t="inlineStr"/>
      <c r="W210" t="inlineStr"/>
    </row>
    <row r="211">
      <c r="A211" t="inlineStr"/>
      <c r="B211" t="inlineStr">
        <is>
          <t>N</t>
        </is>
      </c>
      <c r="C211" t="inlineStr">
        <is>
          <t>Price_BOM_L_Imp_1547</t>
        </is>
      </c>
      <c r="D211" t="n">
        <v>1547</v>
      </c>
      <c r="E211" t="inlineStr"/>
      <c r="F211" t="inlineStr">
        <is>
          <t>:15959-LC:15959-LCV:15959-LF:</t>
        </is>
      </c>
      <c r="G211" s="2" t="inlineStr">
        <is>
          <t>X4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</t>
        </is>
      </c>
      <c r="N211" s="80" t="inlineStr">
        <is>
          <t>RTF</t>
        </is>
      </c>
      <c r="O211" s="4" t="inlineStr"/>
      <c r="P211" s="4" t="inlineStr">
        <is>
          <t>A102347</t>
        </is>
      </c>
      <c r="Q211" t="inlineStr">
        <is>
          <t>LT250</t>
        </is>
      </c>
      <c r="R211" s="4" t="n">
        <v>126</v>
      </c>
      <c r="S211" t="inlineStr"/>
      <c r="T211" t="inlineStr"/>
      <c r="U211" t="inlineStr"/>
      <c r="V211" t="inlineStr"/>
      <c r="W211" t="inlineStr"/>
    </row>
    <row r="212">
      <c r="A212" t="inlineStr"/>
      <c r="B212" t="inlineStr">
        <is>
          <t>N</t>
        </is>
      </c>
      <c r="C212" t="inlineStr">
        <is>
          <t>Price_BOM_L_Imp_1847</t>
        </is>
      </c>
      <c r="D212" t="n">
        <v>1847</v>
      </c>
      <c r="E212" t="inlineStr"/>
      <c r="F212" t="inlineStr">
        <is>
          <t>:20121-LC:20121-LCV:20121-LF:</t>
        </is>
      </c>
      <c r="G212" s="2" t="inlineStr">
        <is>
          <t>X3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Coating_Special</t>
        </is>
      </c>
      <c r="N212" s="80" t="inlineStr">
        <is>
          <t>RTF</t>
        </is>
      </c>
      <c r="O212" s="4" t="inlineStr"/>
      <c r="P212" s="4" t="inlineStr">
        <is>
          <t>A101796</t>
        </is>
      </c>
      <c r="Q212" t="inlineStr">
        <is>
          <t>LT250</t>
        </is>
      </c>
      <c r="R212" s="4" t="n">
        <v>126</v>
      </c>
      <c r="S212" t="inlineStr"/>
      <c r="T212" t="inlineStr"/>
      <c r="U212" t="inlineStr"/>
      <c r="V212" t="inlineStr"/>
      <c r="W212" t="inlineStr"/>
    </row>
    <row r="213">
      <c r="A213" t="inlineStr"/>
      <c r="B213" t="inlineStr">
        <is>
          <t>N</t>
        </is>
      </c>
      <c r="C213" t="inlineStr">
        <is>
          <t>Price_BOM_L_Imp_1848</t>
        </is>
      </c>
      <c r="D213" t="n">
        <v>1848</v>
      </c>
      <c r="E213" t="inlineStr"/>
      <c r="F213" t="inlineStr">
        <is>
          <t>:20121-LC:20121-LCV:20121-LF:</t>
        </is>
      </c>
      <c r="G213" s="2" t="inlineStr">
        <is>
          <t>XA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Coating_Special</t>
        </is>
      </c>
      <c r="N213" s="80" t="inlineStr">
        <is>
          <t>RTF</t>
        </is>
      </c>
      <c r="O213" s="4" t="inlineStr"/>
      <c r="P213" s="4" t="inlineStr">
        <is>
          <t>A101803</t>
        </is>
      </c>
      <c r="Q213" t="inlineStr">
        <is>
          <t>LT250</t>
        </is>
      </c>
      <c r="R213" s="4" t="n">
        <v>126</v>
      </c>
      <c r="S213" t="inlineStr"/>
      <c r="T213" t="inlineStr"/>
      <c r="U213" t="inlineStr"/>
      <c r="V213" t="inlineStr"/>
      <c r="W213" t="inlineStr"/>
    </row>
    <row r="214">
      <c r="A214" t="inlineStr"/>
      <c r="B214" t="inlineStr">
        <is>
          <t>N</t>
        </is>
      </c>
      <c r="C214" t="inlineStr">
        <is>
          <t>Price_BOM_L_Imp_438</t>
        </is>
      </c>
      <c r="D214" t="n">
        <v>438</v>
      </c>
      <c r="E214" t="inlineStr"/>
      <c r="F214" t="inlineStr">
        <is>
          <t>:20121-LC:20121-LCV:20121-LF:</t>
        </is>
      </c>
      <c r="G214" s="2" t="inlineStr">
        <is>
          <t>X3</t>
        </is>
      </c>
      <c r="H214" s="2" t="inlineStr">
        <is>
          <t>ImpMatl_NiAl-Bronze_ASTM-B148_C95400</t>
        </is>
      </c>
      <c r="I214" s="4" t="inlineStr">
        <is>
          <t>Nickel Aluminum Bronze ASTM B148 UNS C95400</t>
        </is>
      </c>
      <c r="J214" s="4" t="inlineStr">
        <is>
          <t>B22</t>
        </is>
      </c>
      <c r="K214" s="4" t="inlineStr">
        <is>
          <t>Stainless Steel, AISI-303</t>
        </is>
      </c>
      <c r="L214" s="4" t="inlineStr">
        <is>
          <t>Steel, Cold Drawn C1018</t>
        </is>
      </c>
      <c r="M214" s="4" t="inlineStr">
        <is>
          <t>Coating_Standard</t>
        </is>
      </c>
      <c r="N214" s="80" t="inlineStr">
        <is>
          <t>97778012</t>
        </is>
      </c>
      <c r="O214" s="4" t="inlineStr"/>
      <c r="P214" s="4" t="inlineStr">
        <is>
          <t>A102228</t>
        </is>
      </c>
      <c r="Q214" t="inlineStr">
        <is>
          <t>LT250</t>
        </is>
      </c>
      <c r="R214" s="4" t="inlineStr"/>
      <c r="S214" t="inlineStr"/>
      <c r="T214" t="inlineStr"/>
      <c r="U214" t="inlineStr"/>
      <c r="V214" t="inlineStr"/>
      <c r="W214" t="inlineStr"/>
    </row>
    <row r="215">
      <c r="A215" t="inlineStr"/>
      <c r="B215" t="inlineStr">
        <is>
          <t>N</t>
        </is>
      </c>
      <c r="C215" t="inlineStr">
        <is>
          <t>Price_BOM_L_Imp_562</t>
        </is>
      </c>
      <c r="D215" t="n">
        <v>562</v>
      </c>
      <c r="E215" t="inlineStr"/>
      <c r="F215" t="inlineStr">
        <is>
          <t>:20121-LC:20121-LCV:20121-LF:</t>
        </is>
      </c>
      <c r="G215" s="2" t="inlineStr">
        <is>
          <t>X3</t>
        </is>
      </c>
      <c r="H215" s="2" t="inlineStr">
        <is>
          <t>ImpMatl_NiAl-Bronze_ASTM-B148_C95400</t>
        </is>
      </c>
      <c r="I215" s="4" t="inlineStr">
        <is>
          <t>Nickel Aluminum Bronze ASTM B148 UNS C95400</t>
        </is>
      </c>
      <c r="J215" s="4" t="inlineStr">
        <is>
          <t>B22</t>
        </is>
      </c>
      <c r="K215" s="4" t="inlineStr">
        <is>
          <t>Stainless Steel, AISI-303</t>
        </is>
      </c>
      <c r="L215" s="4" t="inlineStr">
        <is>
          <t>Steel, Cold Drawn C1018</t>
        </is>
      </c>
      <c r="M215" s="4" t="inlineStr">
        <is>
          <t>Coating_Scotchkote134_interior_exterior_IncludeImpeller</t>
        </is>
      </c>
      <c r="N215" s="80" t="inlineStr">
        <is>
          <t>RTF</t>
        </is>
      </c>
      <c r="O215" s="4" t="inlineStr"/>
      <c r="P215" s="4" t="inlineStr">
        <is>
          <t>A102228</t>
        </is>
      </c>
      <c r="Q215" t="inlineStr">
        <is>
          <t>LT250</t>
        </is>
      </c>
      <c r="R215" s="4" t="inlineStr"/>
      <c r="S215" t="inlineStr"/>
      <c r="T215" t="inlineStr"/>
      <c r="U215" t="inlineStr"/>
      <c r="V215" t="inlineStr"/>
      <c r="W215" t="inlineStr"/>
    </row>
    <row r="216">
      <c r="A216" t="inlineStr"/>
      <c r="B216" t="inlineStr">
        <is>
          <t>N</t>
        </is>
      </c>
      <c r="C216" t="inlineStr">
        <is>
          <t>Price_BOM_L_Imp_856</t>
        </is>
      </c>
      <c r="D216" t="n">
        <v>856</v>
      </c>
      <c r="E216" t="inlineStr"/>
      <c r="F216" t="inlineStr">
        <is>
          <t>:20121-LC:20121-LCV:20121-LF:</t>
        </is>
      </c>
      <c r="G216" s="2" t="inlineStr">
        <is>
          <t>X3</t>
        </is>
      </c>
      <c r="H216" s="2" t="inlineStr">
        <is>
          <t>ImpMatl_NiAl-Bronze_ASTM-B148_C95400</t>
        </is>
      </c>
      <c r="I216" s="4" t="inlineStr">
        <is>
          <t>Nickel Aluminum Bronze ASTM B148 UNS C95400</t>
        </is>
      </c>
      <c r="J216" s="4" t="inlineStr">
        <is>
          <t>B22</t>
        </is>
      </c>
      <c r="K216" s="4" t="inlineStr">
        <is>
          <t>Stainless Steel, AISI-303</t>
        </is>
      </c>
      <c r="L216" s="4" t="inlineStr">
        <is>
          <t>Steel, Cold Drawn C1018</t>
        </is>
      </c>
      <c r="M216" s="4" t="inlineStr">
        <is>
          <t>Coating_Scotchkote134_interior_IncludeImpeller</t>
        </is>
      </c>
      <c r="N216" s="80" t="inlineStr">
        <is>
          <t>RTF</t>
        </is>
      </c>
      <c r="O216" s="4" t="inlineStr"/>
      <c r="P216" s="4" t="inlineStr">
        <is>
          <t>A102228</t>
        </is>
      </c>
      <c r="Q216" t="inlineStr">
        <is>
          <t>LT250</t>
        </is>
      </c>
      <c r="R216" s="4" t="inlineStr"/>
      <c r="S216" t="inlineStr"/>
      <c r="T216" t="inlineStr"/>
      <c r="U216" t="inlineStr"/>
      <c r="V216" t="inlineStr"/>
      <c r="W216" t="inlineStr"/>
    </row>
    <row r="217">
      <c r="A217" t="inlineStr"/>
      <c r="B217" t="inlineStr">
        <is>
          <t>N</t>
        </is>
      </c>
      <c r="C217" t="inlineStr">
        <is>
          <t>Price_BOM_L_Imp_1150</t>
        </is>
      </c>
      <c r="D217" t="n">
        <v>1150</v>
      </c>
      <c r="E217" t="inlineStr"/>
      <c r="F217" t="inlineStr">
        <is>
          <t>:20121-LC:20121-LCV:20121-LF:</t>
        </is>
      </c>
      <c r="G217" s="2" t="inlineStr">
        <is>
          <t>X3</t>
        </is>
      </c>
      <c r="H217" s="2" t="inlineStr">
        <is>
          <t>ImpMatl_NiAl-Bronze_ASTM-B148_C95400</t>
        </is>
      </c>
      <c r="I217" s="4" t="inlineStr">
        <is>
          <t>Nickel Aluminum Bronze ASTM B148 UNS C95400</t>
        </is>
      </c>
      <c r="J217" s="4" t="inlineStr">
        <is>
          <t>B22</t>
        </is>
      </c>
      <c r="K217" s="4" t="inlineStr">
        <is>
          <t>Stainless Steel, AISI-303</t>
        </is>
      </c>
      <c r="L217" s="4" t="inlineStr">
        <is>
          <t>Steel, Cold Drawn C1018</t>
        </is>
      </c>
      <c r="M217" s="4" t="inlineStr">
        <is>
          <t>Coating_Scotchkote134_interior</t>
        </is>
      </c>
      <c r="N217" s="80" t="inlineStr">
        <is>
          <t>97778012</t>
        </is>
      </c>
      <c r="O217" s="4" t="inlineStr"/>
      <c r="P217" s="4" t="inlineStr">
        <is>
          <t>A102228</t>
        </is>
      </c>
      <c r="Q217" t="inlineStr">
        <is>
          <t>LT250</t>
        </is>
      </c>
      <c r="R217" s="4" t="inlineStr"/>
      <c r="S217" t="inlineStr"/>
      <c r="T217" t="inlineStr"/>
      <c r="U217" t="inlineStr"/>
      <c r="V217" t="inlineStr"/>
      <c r="W217" t="inlineStr"/>
    </row>
    <row r="218">
      <c r="A218" t="inlineStr"/>
      <c r="B218" t="inlineStr">
        <is>
          <t>N</t>
        </is>
      </c>
      <c r="C218" t="inlineStr">
        <is>
          <t>Price_BOM_L_Imp_1444</t>
        </is>
      </c>
      <c r="D218" t="n">
        <v>1444</v>
      </c>
      <c r="E218" t="inlineStr"/>
      <c r="F218" t="inlineStr">
        <is>
          <t>:20121-LC:20121-LCV:20121-LF:</t>
        </is>
      </c>
      <c r="G218" s="2" t="inlineStr">
        <is>
          <t>X3</t>
        </is>
      </c>
      <c r="H218" s="2" t="inlineStr">
        <is>
          <t>ImpMatl_NiAl-Bronze_ASTM-B148_C95400</t>
        </is>
      </c>
      <c r="I218" s="4" t="inlineStr">
        <is>
          <t>Nickel Aluminum Bronze ASTM B148 UNS C95400</t>
        </is>
      </c>
      <c r="J218" s="4" t="inlineStr">
        <is>
          <t>B22</t>
        </is>
      </c>
      <c r="K218" s="4" t="inlineStr">
        <is>
          <t>Stainless Steel, AISI-303</t>
        </is>
      </c>
      <c r="L218" s="4" t="inlineStr">
        <is>
          <t>Steel, Cold Drawn C1018</t>
        </is>
      </c>
      <c r="M218" s="4" t="inlineStr">
        <is>
          <t>Coating_Scotchkote134_interior_exterior</t>
        </is>
      </c>
      <c r="N218" s="80" t="inlineStr">
        <is>
          <t>97778012</t>
        </is>
      </c>
      <c r="O218" s="4" t="inlineStr"/>
      <c r="P218" s="4" t="inlineStr">
        <is>
          <t>A102228</t>
        </is>
      </c>
      <c r="Q218" t="inlineStr">
        <is>
          <t>LT250</t>
        </is>
      </c>
      <c r="R218" s="4" t="inlineStr"/>
      <c r="S218" t="inlineStr"/>
      <c r="T218" t="inlineStr"/>
      <c r="U218" t="inlineStr"/>
      <c r="V218" t="inlineStr"/>
      <c r="W218" t="inlineStr"/>
    </row>
    <row r="219">
      <c r="A219" t="inlineStr"/>
      <c r="B219" t="inlineStr">
        <is>
          <t>N</t>
        </is>
      </c>
      <c r="C219" t="inlineStr">
        <is>
          <t>Price_BOM_L_Imp_1738</t>
        </is>
      </c>
      <c r="D219" t="n">
        <v>1738</v>
      </c>
      <c r="E219" t="inlineStr"/>
      <c r="F219" t="inlineStr">
        <is>
          <t>:20121-LC:20121-LCV:20121-LF:</t>
        </is>
      </c>
      <c r="G219" s="2" t="inlineStr">
        <is>
          <t>X3</t>
        </is>
      </c>
      <c r="H219" s="2" t="inlineStr">
        <is>
          <t>ImpMatl_NiAl-Bronze_ASTM-B148_C95400</t>
        </is>
      </c>
      <c r="I219" s="4" t="inlineStr">
        <is>
          <t>Nickel Aluminum Bronze ASTM B148 UNS C95400</t>
        </is>
      </c>
      <c r="J219" s="4" t="inlineStr">
        <is>
          <t>B22</t>
        </is>
      </c>
      <c r="K219" s="4" t="inlineStr">
        <is>
          <t>Stainless Steel, AISI-303</t>
        </is>
      </c>
      <c r="L219" s="4" t="inlineStr">
        <is>
          <t>Steel, Cold Drawn C1018</t>
        </is>
      </c>
      <c r="M219" s="4" t="inlineStr">
        <is>
          <t>Coating_Special</t>
        </is>
      </c>
      <c r="N219" s="80" t="inlineStr">
        <is>
          <t>97778012</t>
        </is>
      </c>
      <c r="O219" s="4" t="inlineStr"/>
      <c r="P219" s="4" t="inlineStr">
        <is>
          <t>A102228</t>
        </is>
      </c>
      <c r="Q219" t="inlineStr">
        <is>
          <t>LT250</t>
        </is>
      </c>
      <c r="R219" s="4" t="inlineStr"/>
      <c r="S219" t="inlineStr"/>
      <c r="T219" t="inlineStr"/>
      <c r="U219" t="inlineStr"/>
      <c r="V219" t="inlineStr"/>
      <c r="W219" t="inlineStr"/>
    </row>
    <row r="220">
      <c r="A220" t="inlineStr"/>
      <c r="B220" t="inlineStr">
        <is>
          <t>N</t>
        </is>
      </c>
      <c r="C220" t="inlineStr">
        <is>
          <t>Price_BOM_L_Imp_439</t>
        </is>
      </c>
      <c r="D220" t="n">
        <v>439</v>
      </c>
      <c r="E220" t="inlineStr"/>
      <c r="F220" t="inlineStr">
        <is>
          <t>:20121-LC:20121-LCV:20121-LF:</t>
        </is>
      </c>
      <c r="G220" s="2" t="inlineStr">
        <is>
          <t>XA</t>
        </is>
      </c>
      <c r="H220" s="2" t="inlineStr">
        <is>
          <t>ImpMatl_NiAl-Bronze_ASTM-B148_C95400</t>
        </is>
      </c>
      <c r="I220" s="4" t="inlineStr">
        <is>
          <t>Nickel Aluminum Bronze ASTM B148 UNS C95400</t>
        </is>
      </c>
      <c r="J220" s="4" t="inlineStr">
        <is>
          <t>B22</t>
        </is>
      </c>
      <c r="K220" s="4" t="inlineStr">
        <is>
          <t>Stainless Steel, AISI-303</t>
        </is>
      </c>
      <c r="L220" s="4" t="inlineStr">
        <is>
          <t>Steel, Cold Drawn C1018</t>
        </is>
      </c>
      <c r="M220" s="4" t="inlineStr">
        <is>
          <t>Coating_Standard</t>
        </is>
      </c>
      <c r="N220" s="80" t="inlineStr">
        <is>
          <t>97778032</t>
        </is>
      </c>
      <c r="O220" s="4" t="inlineStr"/>
      <c r="P220" s="4" t="inlineStr">
        <is>
          <t>A102229</t>
        </is>
      </c>
      <c r="Q220" t="inlineStr">
        <is>
          <t>LT250</t>
        </is>
      </c>
      <c r="R220" s="4" t="inlineStr"/>
      <c r="S220" t="inlineStr"/>
      <c r="T220" t="inlineStr"/>
      <c r="U220" t="inlineStr"/>
      <c r="V220" t="inlineStr"/>
      <c r="W220" t="inlineStr"/>
    </row>
    <row r="221">
      <c r="A221" t="inlineStr"/>
      <c r="B221" t="inlineStr">
        <is>
          <t>N</t>
        </is>
      </c>
      <c r="C221" t="inlineStr">
        <is>
          <t>Price_BOM_L_Imp_563</t>
        </is>
      </c>
      <c r="D221" t="n">
        <v>563</v>
      </c>
      <c r="E221" t="inlineStr"/>
      <c r="F221" t="inlineStr">
        <is>
          <t>:20121-LC:20121-LCV:20121-LF:</t>
        </is>
      </c>
      <c r="G221" s="2" t="inlineStr">
        <is>
          <t>XA</t>
        </is>
      </c>
      <c r="H221" s="2" t="inlineStr">
        <is>
          <t>ImpMatl_NiAl-Bronze_ASTM-B148_C95400</t>
        </is>
      </c>
      <c r="I221" s="4" t="inlineStr">
        <is>
          <t>Nickel Aluminum Bronze ASTM B148 UNS C95400</t>
        </is>
      </c>
      <c r="J221" s="4" t="inlineStr">
        <is>
          <t>B22</t>
        </is>
      </c>
      <c r="K221" s="4" t="inlineStr">
        <is>
          <t>Stainless Steel, AISI-303</t>
        </is>
      </c>
      <c r="L221" s="4" t="inlineStr">
        <is>
          <t>Steel, Cold Drawn C1018</t>
        </is>
      </c>
      <c r="M221" s="4" t="inlineStr">
        <is>
          <t>Coating_Scotchkote134_interior_exterior_IncludeImpeller</t>
        </is>
      </c>
      <c r="N221" s="80" t="inlineStr">
        <is>
          <t>RTF</t>
        </is>
      </c>
      <c r="O221" s="4" t="inlineStr"/>
      <c r="P221" s="4" t="inlineStr">
        <is>
          <t>A102229</t>
        </is>
      </c>
      <c r="Q221" t="inlineStr">
        <is>
          <t>LT250</t>
        </is>
      </c>
      <c r="R221" s="4" t="inlineStr"/>
      <c r="S221" t="inlineStr"/>
      <c r="T221" t="inlineStr"/>
      <c r="U221" t="inlineStr"/>
      <c r="V221" t="inlineStr"/>
      <c r="W221" t="inlineStr"/>
    </row>
    <row r="222">
      <c r="A222" t="inlineStr"/>
      <c r="B222" t="inlineStr">
        <is>
          <t>N</t>
        </is>
      </c>
      <c r="C222" t="inlineStr">
        <is>
          <t>Price_BOM_L_Imp_857</t>
        </is>
      </c>
      <c r="D222" t="n">
        <v>857</v>
      </c>
      <c r="E222" t="inlineStr"/>
      <c r="F222" t="inlineStr">
        <is>
          <t>:20121-LC:20121-LCV:20121-LF:</t>
        </is>
      </c>
      <c r="G222" s="2" t="inlineStr">
        <is>
          <t>XA</t>
        </is>
      </c>
      <c r="H222" s="2" t="inlineStr">
        <is>
          <t>ImpMatl_NiAl-Bronze_ASTM-B148_C95400</t>
        </is>
      </c>
      <c r="I222" s="4" t="inlineStr">
        <is>
          <t>Nickel Aluminum Bronze ASTM B148 UNS C95400</t>
        </is>
      </c>
      <c r="J222" s="4" t="inlineStr">
        <is>
          <t>B22</t>
        </is>
      </c>
      <c r="K222" s="4" t="inlineStr">
        <is>
          <t>Stainless Steel, AISI-303</t>
        </is>
      </c>
      <c r="L222" s="4" t="inlineStr">
        <is>
          <t>Steel, Cold Drawn C1018</t>
        </is>
      </c>
      <c r="M222" s="4" t="inlineStr">
        <is>
          <t>Coating_Scotchkote134_interior_IncludeImpeller</t>
        </is>
      </c>
      <c r="N222" s="80" t="inlineStr">
        <is>
          <t>RTF</t>
        </is>
      </c>
      <c r="O222" s="4" t="inlineStr"/>
      <c r="P222" s="4" t="inlineStr">
        <is>
          <t>A102229</t>
        </is>
      </c>
      <c r="Q222" t="inlineStr">
        <is>
          <t>LT250</t>
        </is>
      </c>
      <c r="R222" s="4" t="inlineStr"/>
      <c r="S222" t="inlineStr"/>
      <c r="T222" t="inlineStr"/>
      <c r="U222" t="inlineStr"/>
      <c r="V222" t="inlineStr"/>
      <c r="W222" t="inlineStr"/>
    </row>
    <row r="223">
      <c r="A223" t="inlineStr"/>
      <c r="B223" t="inlineStr">
        <is>
          <t>N</t>
        </is>
      </c>
      <c r="C223" t="inlineStr">
        <is>
          <t>Price_BOM_L_Imp_1151</t>
        </is>
      </c>
      <c r="D223" t="n">
        <v>1151</v>
      </c>
      <c r="E223" t="inlineStr"/>
      <c r="F223" t="inlineStr">
        <is>
          <t>:20121-LC:20121-LCV:20121-LF:</t>
        </is>
      </c>
      <c r="G223" s="2" t="inlineStr">
        <is>
          <t>XA</t>
        </is>
      </c>
      <c r="H223" s="2" t="inlineStr">
        <is>
          <t>ImpMatl_NiAl-Bronze_ASTM-B148_C95400</t>
        </is>
      </c>
      <c r="I223" s="4" t="inlineStr">
        <is>
          <t>Nickel Aluminum Bronze ASTM B148 UNS C95400</t>
        </is>
      </c>
      <c r="J223" s="4" t="inlineStr">
        <is>
          <t>B22</t>
        </is>
      </c>
      <c r="K223" s="4" t="inlineStr">
        <is>
          <t>Stainless Steel, AISI-303</t>
        </is>
      </c>
      <c r="L223" s="4" t="inlineStr">
        <is>
          <t>Steel, Cold Drawn C1018</t>
        </is>
      </c>
      <c r="M223" s="4" t="inlineStr">
        <is>
          <t>Coating_Scotchkote134_interior</t>
        </is>
      </c>
      <c r="N223" s="80" t="inlineStr">
        <is>
          <t>97778032</t>
        </is>
      </c>
      <c r="O223" s="4" t="inlineStr"/>
      <c r="P223" s="4" t="inlineStr">
        <is>
          <t>A102229</t>
        </is>
      </c>
      <c r="Q223" t="inlineStr">
        <is>
          <t>LT250</t>
        </is>
      </c>
      <c r="R223" s="4" t="inlineStr"/>
      <c r="S223" t="inlineStr"/>
      <c r="T223" t="inlineStr"/>
      <c r="U223" t="inlineStr"/>
      <c r="V223" t="inlineStr"/>
      <c r="W223" t="inlineStr"/>
    </row>
    <row r="224">
      <c r="A224" t="inlineStr"/>
      <c r="B224" t="inlineStr">
        <is>
          <t>N</t>
        </is>
      </c>
      <c r="C224" t="inlineStr">
        <is>
          <t>Price_BOM_L_Imp_1445</t>
        </is>
      </c>
      <c r="D224" t="n">
        <v>1445</v>
      </c>
      <c r="E224" t="inlineStr"/>
      <c r="F224" t="inlineStr">
        <is>
          <t>:20121-LC:20121-LCV:20121-LF:</t>
        </is>
      </c>
      <c r="G224" s="2" t="inlineStr">
        <is>
          <t>XA</t>
        </is>
      </c>
      <c r="H224" s="2" t="inlineStr">
        <is>
          <t>ImpMatl_NiAl-Bronze_ASTM-B148_C95400</t>
        </is>
      </c>
      <c r="I224" s="4" t="inlineStr">
        <is>
          <t>Nickel Aluminum Bronze ASTM B148 UNS C95400</t>
        </is>
      </c>
      <c r="J224" s="4" t="inlineStr">
        <is>
          <t>B22</t>
        </is>
      </c>
      <c r="K224" s="4" t="inlineStr">
        <is>
          <t>Stainless Steel, AISI-303</t>
        </is>
      </c>
      <c r="L224" s="4" t="inlineStr">
        <is>
          <t>Steel, Cold Drawn C1018</t>
        </is>
      </c>
      <c r="M224" s="4" t="inlineStr">
        <is>
          <t>Coating_Scotchkote134_interior_exterior</t>
        </is>
      </c>
      <c r="N224" s="80" t="inlineStr">
        <is>
          <t>97778032</t>
        </is>
      </c>
      <c r="O224" s="4" t="inlineStr"/>
      <c r="P224" s="4" t="inlineStr">
        <is>
          <t>A102229</t>
        </is>
      </c>
      <c r="Q224" t="inlineStr">
        <is>
          <t>LT250</t>
        </is>
      </c>
      <c r="R224" s="4" t="inlineStr"/>
      <c r="S224" t="inlineStr"/>
      <c r="T224" t="inlineStr"/>
      <c r="U224" t="inlineStr"/>
      <c r="V224" t="inlineStr"/>
      <c r="W224" t="inlineStr"/>
    </row>
    <row r="225">
      <c r="A225" t="inlineStr"/>
      <c r="B225" t="inlineStr">
        <is>
          <t>N</t>
        </is>
      </c>
      <c r="C225" t="inlineStr">
        <is>
          <t>Price_BOM_L_Imp_1739</t>
        </is>
      </c>
      <c r="D225" t="n">
        <v>1739</v>
      </c>
      <c r="E225" t="inlineStr"/>
      <c r="F225" t="inlineStr">
        <is>
          <t>:20121-LC:20121-LCV:20121-LF:</t>
        </is>
      </c>
      <c r="G225" s="2" t="inlineStr">
        <is>
          <t>XA</t>
        </is>
      </c>
      <c r="H225" s="2" t="inlineStr">
        <is>
          <t>ImpMatl_NiAl-Bronze_ASTM-B148_C95400</t>
        </is>
      </c>
      <c r="I225" s="4" t="inlineStr">
        <is>
          <t>Nickel Aluminum Bronze ASTM B148 UNS C95400</t>
        </is>
      </c>
      <c r="J225" s="4" t="inlineStr">
        <is>
          <t>B22</t>
        </is>
      </c>
      <c r="K225" s="4" t="inlineStr">
        <is>
          <t>Stainless Steel, AISI-303</t>
        </is>
      </c>
      <c r="L225" s="4" t="inlineStr">
        <is>
          <t>Steel, Cold Drawn C1018</t>
        </is>
      </c>
      <c r="M225" s="4" t="inlineStr">
        <is>
          <t>Coating_Special</t>
        </is>
      </c>
      <c r="N225" s="80" t="inlineStr">
        <is>
          <t>97778032</t>
        </is>
      </c>
      <c r="O225" s="4" t="inlineStr"/>
      <c r="P225" s="4" t="inlineStr">
        <is>
          <t>A102229</t>
        </is>
      </c>
      <c r="Q225" t="inlineStr">
        <is>
          <t>LT250</t>
        </is>
      </c>
      <c r="R225" s="4" t="inlineStr"/>
      <c r="S225" t="inlineStr"/>
      <c r="T225" t="inlineStr"/>
      <c r="U225" t="inlineStr"/>
      <c r="V225" t="inlineStr"/>
      <c r="W225" t="inlineStr"/>
    </row>
    <row r="226">
      <c r="A226" t="inlineStr"/>
      <c r="B226" t="inlineStr">
        <is>
          <t>N</t>
        </is>
      </c>
      <c r="C226" t="inlineStr">
        <is>
          <t>Price_BOM_L_Imp_119</t>
        </is>
      </c>
      <c r="D226" t="n">
        <v>119</v>
      </c>
      <c r="E226" t="inlineStr"/>
      <c r="F226" t="inlineStr">
        <is>
          <t>:20121-LC:20121-LCV:20121-LF:</t>
        </is>
      </c>
      <c r="G226" s="2" t="inlineStr">
        <is>
          <t>X3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Coating_Standard</t>
        </is>
      </c>
      <c r="N226" s="80" t="inlineStr">
        <is>
          <t>98876071</t>
        </is>
      </c>
      <c r="O226" s="4" t="inlineStr"/>
      <c r="P226" s="4" t="inlineStr">
        <is>
          <t>A102359</t>
        </is>
      </c>
      <c r="Q226" t="inlineStr">
        <is>
          <t>LT027</t>
        </is>
      </c>
      <c r="R226" s="4" t="n">
        <v>0</v>
      </c>
      <c r="S226" t="inlineStr"/>
      <c r="T226" t="inlineStr"/>
      <c r="U226" t="inlineStr"/>
      <c r="V226" t="inlineStr"/>
      <c r="W226" t="inlineStr"/>
    </row>
    <row r="227">
      <c r="A227" t="inlineStr"/>
      <c r="B227" t="inlineStr">
        <is>
          <t>N</t>
        </is>
      </c>
      <c r="C227" t="inlineStr">
        <is>
          <t>Price_BOM_L_Imp_671</t>
        </is>
      </c>
      <c r="D227" t="n">
        <v>671</v>
      </c>
      <c r="E227" t="inlineStr"/>
      <c r="F227" t="inlineStr">
        <is>
          <t>:20121-LC:20121-LCV:20121-LF:</t>
        </is>
      </c>
      <c r="G227" s="2" t="inlineStr">
        <is>
          <t>X3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Coating_Scotchkote134_interior_exterior_IncludeImpeller</t>
        </is>
      </c>
      <c r="N227" s="80" t="inlineStr">
        <is>
          <t>RTF</t>
        </is>
      </c>
      <c r="O227" s="4" t="inlineStr"/>
      <c r="P227" s="4" t="inlineStr">
        <is>
          <t>A102359</t>
        </is>
      </c>
      <c r="Q227" t="inlineStr">
        <is>
          <t>LT250</t>
        </is>
      </c>
      <c r="R227" s="4" t="inlineStr"/>
      <c r="S227" t="inlineStr"/>
      <c r="T227" t="inlineStr"/>
      <c r="U227" t="inlineStr"/>
      <c r="V227" t="inlineStr"/>
      <c r="W227" t="inlineStr"/>
    </row>
    <row r="228">
      <c r="A228" t="inlineStr"/>
      <c r="B228" t="inlineStr">
        <is>
          <t>N</t>
        </is>
      </c>
      <c r="C228" t="inlineStr">
        <is>
          <t>Price_BOM_L_Imp_965</t>
        </is>
      </c>
      <c r="D228" t="n">
        <v>965</v>
      </c>
      <c r="E228" t="inlineStr"/>
      <c r="F228" t="inlineStr">
        <is>
          <t>:20121-LC:20121-LCV:20121-LF:</t>
        </is>
      </c>
      <c r="G228" s="2" t="inlineStr">
        <is>
          <t>X3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Coating_Scotchkote134_interior_IncludeImpeller</t>
        </is>
      </c>
      <c r="N228" s="80" t="inlineStr">
        <is>
          <t>RTF</t>
        </is>
      </c>
      <c r="O228" s="4" t="inlineStr"/>
      <c r="P228" s="4" t="inlineStr">
        <is>
          <t>A102359</t>
        </is>
      </c>
      <c r="Q228" t="inlineStr">
        <is>
          <t>LT250</t>
        </is>
      </c>
      <c r="R228" s="4" t="inlineStr"/>
      <c r="S228" t="inlineStr"/>
      <c r="T228" t="inlineStr"/>
      <c r="U228" t="inlineStr"/>
      <c r="V228" t="inlineStr"/>
      <c r="W228" t="inlineStr"/>
    </row>
    <row r="229">
      <c r="A229" t="inlineStr"/>
      <c r="B229" t="inlineStr">
        <is>
          <t>N</t>
        </is>
      </c>
      <c r="C229" t="inlineStr">
        <is>
          <t>Price_BOM_L_Imp_1259</t>
        </is>
      </c>
      <c r="D229" t="n">
        <v>1259</v>
      </c>
      <c r="E229" t="inlineStr"/>
      <c r="F229" t="inlineStr">
        <is>
          <t>:20121-LC:20121-LCV:20121-LF:</t>
        </is>
      </c>
      <c r="G229" s="2" t="inlineStr">
        <is>
          <t>X3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</t>
        </is>
      </c>
      <c r="N229" s="80" t="inlineStr">
        <is>
          <t>RTF</t>
        </is>
      </c>
      <c r="O229" s="4" t="inlineStr"/>
      <c r="P229" s="4" t="inlineStr">
        <is>
          <t>A102359</t>
        </is>
      </c>
      <c r="Q229" t="inlineStr">
        <is>
          <t>LT250</t>
        </is>
      </c>
      <c r="R229" s="4" t="n">
        <v>126</v>
      </c>
      <c r="S229" t="inlineStr"/>
      <c r="T229" t="inlineStr"/>
      <c r="U229" t="inlineStr"/>
      <c r="V229" t="inlineStr"/>
      <c r="W229" t="inlineStr"/>
    </row>
    <row r="230">
      <c r="A230" t="inlineStr"/>
      <c r="B230" t="inlineStr">
        <is>
          <t>N</t>
        </is>
      </c>
      <c r="C230" t="inlineStr">
        <is>
          <t>Price_BOM_L_Imp_1553</t>
        </is>
      </c>
      <c r="D230" t="n">
        <v>1553</v>
      </c>
      <c r="E230" t="inlineStr"/>
      <c r="F230" t="inlineStr">
        <is>
          <t>:20121-LC:20121-LCV:20121-LF:</t>
        </is>
      </c>
      <c r="G230" s="2" t="inlineStr">
        <is>
          <t>X3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</t>
        </is>
      </c>
      <c r="N230" s="80" t="inlineStr">
        <is>
          <t>RTF</t>
        </is>
      </c>
      <c r="O230" s="4" t="inlineStr"/>
      <c r="P230" s="4" t="inlineStr">
        <is>
          <t>A102359</t>
        </is>
      </c>
      <c r="Q230" t="inlineStr">
        <is>
          <t>LT250</t>
        </is>
      </c>
      <c r="R230" s="4" t="n">
        <v>126</v>
      </c>
      <c r="S230" t="inlineStr"/>
      <c r="T230" t="inlineStr"/>
      <c r="U230" t="inlineStr"/>
      <c r="V230" t="inlineStr"/>
      <c r="W230" t="inlineStr"/>
    </row>
    <row r="231">
      <c r="A231" t="inlineStr"/>
      <c r="B231" t="inlineStr">
        <is>
          <t>N</t>
        </is>
      </c>
      <c r="C231" t="inlineStr">
        <is>
          <t>Price_BOM_L_Imp_126</t>
        </is>
      </c>
      <c r="D231" t="n">
        <v>126</v>
      </c>
      <c r="E231" t="inlineStr"/>
      <c r="F231" t="inlineStr">
        <is>
          <t>:20121-LC:20121-LCV:20121-LF:</t>
        </is>
      </c>
      <c r="G231" s="2" t="inlineStr">
        <is>
          <t>XA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Coating_Standard</t>
        </is>
      </c>
      <c r="N231" s="80" t="inlineStr">
        <is>
          <t>98876135</t>
        </is>
      </c>
      <c r="O231" s="4" t="inlineStr"/>
      <c r="P231" s="4" t="inlineStr">
        <is>
          <t>A102361</t>
        </is>
      </c>
      <c r="Q231" t="inlineStr">
        <is>
          <t>LT027</t>
        </is>
      </c>
      <c r="R231" s="4" t="n">
        <v>0</v>
      </c>
      <c r="S231" t="inlineStr"/>
      <c r="T231" t="inlineStr"/>
      <c r="U231" t="inlineStr"/>
      <c r="V231" t="inlineStr"/>
      <c r="W231" t="inlineStr"/>
    </row>
    <row r="232">
      <c r="A232" t="inlineStr"/>
      <c r="B232" t="inlineStr">
        <is>
          <t>N</t>
        </is>
      </c>
      <c r="C232" t="inlineStr">
        <is>
          <t>Price_BOM_L_Imp_672</t>
        </is>
      </c>
      <c r="D232" t="n">
        <v>672</v>
      </c>
      <c r="E232" t="inlineStr"/>
      <c r="F232" t="inlineStr">
        <is>
          <t>:20121-LC:20121-LCV:20121-LF:</t>
        </is>
      </c>
      <c r="G232" s="2" t="inlineStr">
        <is>
          <t>XA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Coating_Scotchkote134_interior_exterior_IncludeImpeller</t>
        </is>
      </c>
      <c r="N232" s="80" t="inlineStr">
        <is>
          <t>RTF</t>
        </is>
      </c>
      <c r="O232" s="4" t="inlineStr"/>
      <c r="P232" s="4" t="inlineStr">
        <is>
          <t>A102361</t>
        </is>
      </c>
      <c r="Q232" t="inlineStr">
        <is>
          <t>LT250</t>
        </is>
      </c>
      <c r="R232" s="4" t="inlineStr"/>
      <c r="S232" t="inlineStr"/>
      <c r="T232" t="inlineStr"/>
      <c r="U232" t="inlineStr"/>
      <c r="V232" t="inlineStr"/>
      <c r="W232" t="inlineStr"/>
    </row>
    <row r="233">
      <c r="A233" t="inlineStr"/>
      <c r="B233" t="inlineStr">
        <is>
          <t>N</t>
        </is>
      </c>
      <c r="C233" t="inlineStr">
        <is>
          <t>Price_BOM_L_Imp_966</t>
        </is>
      </c>
      <c r="D233" t="n">
        <v>966</v>
      </c>
      <c r="E233" t="inlineStr"/>
      <c r="F233" t="inlineStr">
        <is>
          <t>:20121-LC:20121-LCV:20121-LF:</t>
        </is>
      </c>
      <c r="G233" s="2" t="inlineStr">
        <is>
          <t>XA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Coating_Scotchkote134_interior_IncludeImpeller</t>
        </is>
      </c>
      <c r="N233" s="80" t="inlineStr">
        <is>
          <t>RTF</t>
        </is>
      </c>
      <c r="O233" s="4" t="inlineStr"/>
      <c r="P233" s="4" t="inlineStr">
        <is>
          <t>A102361</t>
        </is>
      </c>
      <c r="Q233" t="inlineStr">
        <is>
          <t>LT250</t>
        </is>
      </c>
      <c r="R233" s="4" t="inlineStr"/>
      <c r="S233" t="inlineStr"/>
      <c r="T233" t="inlineStr"/>
      <c r="U233" t="inlineStr"/>
      <c r="V233" t="inlineStr"/>
      <c r="W233" t="inlineStr"/>
    </row>
    <row r="234">
      <c r="A234" t="inlineStr"/>
      <c r="B234" t="inlineStr">
        <is>
          <t>N</t>
        </is>
      </c>
      <c r="C234" t="inlineStr">
        <is>
          <t>Price_BOM_L_Imp_1260</t>
        </is>
      </c>
      <c r="D234" t="n">
        <v>1260</v>
      </c>
      <c r="E234" t="inlineStr"/>
      <c r="F234" t="inlineStr">
        <is>
          <t>:20121-LC:20121-LCV:20121-LF:</t>
        </is>
      </c>
      <c r="G234" s="2" t="inlineStr">
        <is>
          <t>XA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</t>
        </is>
      </c>
      <c r="N234" s="80" t="inlineStr">
        <is>
          <t>RTF</t>
        </is>
      </c>
      <c r="O234" s="4" t="inlineStr"/>
      <c r="P234" s="4" t="inlineStr">
        <is>
          <t>A102361</t>
        </is>
      </c>
      <c r="Q234" t="inlineStr">
        <is>
          <t>LT250</t>
        </is>
      </c>
      <c r="R234" s="4" t="n">
        <v>126</v>
      </c>
      <c r="S234" t="inlineStr"/>
      <c r="T234" t="inlineStr"/>
      <c r="U234" t="inlineStr"/>
      <c r="V234" t="inlineStr"/>
      <c r="W234" t="inlineStr"/>
    </row>
    <row r="235">
      <c r="A235" t="inlineStr"/>
      <c r="B235" t="inlineStr">
        <is>
          <t>N</t>
        </is>
      </c>
      <c r="C235" t="inlineStr">
        <is>
          <t>Price_BOM_L_Imp_1554</t>
        </is>
      </c>
      <c r="D235" t="n">
        <v>1554</v>
      </c>
      <c r="E235" t="inlineStr"/>
      <c r="F235" t="inlineStr">
        <is>
          <t>:20121-LC:20121-LCV:20121-LF:</t>
        </is>
      </c>
      <c r="G235" s="2" t="inlineStr">
        <is>
          <t>XA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Stainless Steel, AISI-303</t>
        </is>
      </c>
      <c r="L235" s="4" t="inlineStr">
        <is>
          <t>Stainless Steel, AISI 316</t>
        </is>
      </c>
      <c r="M235" s="4" t="inlineStr">
        <is>
          <t>Coating_Scotchkote134_interior_exterior</t>
        </is>
      </c>
      <c r="N235" s="80" t="inlineStr">
        <is>
          <t>RTF</t>
        </is>
      </c>
      <c r="O235" s="4" t="inlineStr"/>
      <c r="P235" s="4" t="inlineStr">
        <is>
          <t>A102361</t>
        </is>
      </c>
      <c r="Q235" t="inlineStr">
        <is>
          <t>LT250</t>
        </is>
      </c>
      <c r="R235" s="4" t="n">
        <v>126</v>
      </c>
      <c r="S235" t="inlineStr"/>
      <c r="T235" t="inlineStr"/>
      <c r="U235" t="inlineStr"/>
      <c r="V235" t="inlineStr"/>
      <c r="W235" t="inlineStr"/>
    </row>
    <row r="236">
      <c r="A236" t="inlineStr"/>
      <c r="B236" t="inlineStr">
        <is>
          <t>N</t>
        </is>
      </c>
      <c r="C236" t="inlineStr">
        <is>
          <t>Price_BOM_L_Imp_1842</t>
        </is>
      </c>
      <c r="D236" t="n">
        <v>1842</v>
      </c>
      <c r="E236" t="inlineStr"/>
      <c r="F236" t="inlineStr">
        <is>
          <t>:20501-LC:20501-LCV:</t>
        </is>
      </c>
      <c r="G236" s="2" t="inlineStr">
        <is>
          <t>X0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None</t>
        </is>
      </c>
      <c r="L236" s="4" t="inlineStr">
        <is>
          <t>None</t>
        </is>
      </c>
      <c r="M236" s="4" t="inlineStr">
        <is>
          <t>Coating_Special</t>
        </is>
      </c>
      <c r="N236" s="80" t="inlineStr">
        <is>
          <t>RTF</t>
        </is>
      </c>
      <c r="O236" s="4" t="inlineStr"/>
      <c r="P236" s="4" t="inlineStr">
        <is>
          <t>A101762</t>
        </is>
      </c>
      <c r="Q236" t="inlineStr">
        <is>
          <t>LT250</t>
        </is>
      </c>
      <c r="R236" s="4" t="n">
        <v>126</v>
      </c>
      <c r="S236" t="inlineStr"/>
      <c r="T236" t="inlineStr"/>
      <c r="U236" t="inlineStr"/>
      <c r="V236" t="inlineStr"/>
      <c r="W236" t="inlineStr"/>
    </row>
    <row r="237">
      <c r="A237" t="inlineStr"/>
      <c r="B237" t="inlineStr">
        <is>
          <t>N</t>
        </is>
      </c>
      <c r="C237" t="inlineStr">
        <is>
          <t>Price_BOM_L_Imp_1890</t>
        </is>
      </c>
      <c r="D237" t="n">
        <v>1890</v>
      </c>
      <c r="E237" t="inlineStr"/>
      <c r="F237" t="inlineStr">
        <is>
          <t>:20501-LC:20501-LCV:</t>
        </is>
      </c>
      <c r="G237" s="2" t="inlineStr">
        <is>
          <t>X3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Coating_Special</t>
        </is>
      </c>
      <c r="N237" s="80" t="inlineStr">
        <is>
          <t>RTF</t>
        </is>
      </c>
      <c r="O237" s="4" t="inlineStr"/>
      <c r="P237" s="4" t="inlineStr">
        <is>
          <t>A102107</t>
        </is>
      </c>
      <c r="Q237" t="inlineStr">
        <is>
          <t>LT250</t>
        </is>
      </c>
      <c r="R237" s="4" t="n">
        <v>126</v>
      </c>
      <c r="S237" t="inlineStr"/>
      <c r="T237" t="inlineStr"/>
      <c r="U237" t="inlineStr"/>
      <c r="V237" t="inlineStr"/>
      <c r="W237" t="inlineStr"/>
    </row>
    <row r="238">
      <c r="A238" t="inlineStr"/>
      <c r="B238" t="inlineStr">
        <is>
          <t>N</t>
        </is>
      </c>
      <c r="C238" t="inlineStr">
        <is>
          <t>Price_BOM_L_Imp_433</t>
        </is>
      </c>
      <c r="D238" t="n">
        <v>433</v>
      </c>
      <c r="E238" t="inlineStr"/>
      <c r="F238" t="inlineStr">
        <is>
          <t>:20501-LC:20501-LCV:</t>
        </is>
      </c>
      <c r="G238" s="2" t="inlineStr">
        <is>
          <t>X0</t>
        </is>
      </c>
      <c r="H238" s="2" t="inlineStr">
        <is>
          <t>ImpMatl_NiAl-Bronze_ASTM-B148_C95400</t>
        </is>
      </c>
      <c r="I238" s="4" t="inlineStr">
        <is>
          <t>Nickel Aluminum Bronze ASTM B148 UNS C95400</t>
        </is>
      </c>
      <c r="J238" s="4" t="inlineStr">
        <is>
          <t>B22</t>
        </is>
      </c>
      <c r="K238" s="4" t="inlineStr">
        <is>
          <t>None</t>
        </is>
      </c>
      <c r="L238" s="4" t="inlineStr">
        <is>
          <t>None</t>
        </is>
      </c>
      <c r="M238" s="4" t="inlineStr">
        <is>
          <t>Coating_Standard</t>
        </is>
      </c>
      <c r="N238" s="80" t="inlineStr">
        <is>
          <t>RTF</t>
        </is>
      </c>
      <c r="O238" s="4" t="inlineStr"/>
      <c r="P238" s="4" t="inlineStr">
        <is>
          <t>A102223</t>
        </is>
      </c>
      <c r="Q238" t="inlineStr">
        <is>
          <t>LT250</t>
        </is>
      </c>
      <c r="R238" s="4" t="inlineStr"/>
      <c r="S238" t="inlineStr"/>
      <c r="T238" t="inlineStr"/>
      <c r="U238" t="inlineStr"/>
      <c r="V238" t="inlineStr"/>
      <c r="W238" t="inlineStr"/>
    </row>
    <row r="239">
      <c r="A239" t="inlineStr"/>
      <c r="B239" t="inlineStr">
        <is>
          <t>N</t>
        </is>
      </c>
      <c r="C239" t="inlineStr">
        <is>
          <t>Price_BOM_L_Imp_557</t>
        </is>
      </c>
      <c r="D239" t="n">
        <v>557</v>
      </c>
      <c r="E239" t="inlineStr"/>
      <c r="F239" t="inlineStr">
        <is>
          <t>:20501-LC:20501-LCV:</t>
        </is>
      </c>
      <c r="G239" s="2" t="inlineStr">
        <is>
          <t>X0</t>
        </is>
      </c>
      <c r="H239" s="2" t="inlineStr">
        <is>
          <t>ImpMatl_NiAl-Bronze_ASTM-B148_C95400</t>
        </is>
      </c>
      <c r="I239" s="4" t="inlineStr">
        <is>
          <t>Nickel Aluminum Bronze ASTM B148 UNS C95400</t>
        </is>
      </c>
      <c r="J239" s="4" t="inlineStr">
        <is>
          <t>B22</t>
        </is>
      </c>
      <c r="K239" s="4" t="inlineStr">
        <is>
          <t>None</t>
        </is>
      </c>
      <c r="L239" s="4" t="inlineStr">
        <is>
          <t>None</t>
        </is>
      </c>
      <c r="M239" s="4" t="inlineStr">
        <is>
          <t>Coating_Scotchkote134_interior_exterior_IncludeImpeller</t>
        </is>
      </c>
      <c r="N239" s="80" t="inlineStr">
        <is>
          <t>RTF</t>
        </is>
      </c>
      <c r="O239" s="4" t="inlineStr"/>
      <c r="P239" s="4" t="inlineStr">
        <is>
          <t>A102223</t>
        </is>
      </c>
      <c r="Q239" t="inlineStr">
        <is>
          <t>LT250</t>
        </is>
      </c>
      <c r="R239" s="4" t="inlineStr"/>
      <c r="S239" t="inlineStr"/>
      <c r="T239" t="inlineStr"/>
      <c r="U239" t="inlineStr"/>
      <c r="V239" t="inlineStr"/>
      <c r="W239" t="inlineStr"/>
    </row>
    <row r="240">
      <c r="A240" t="inlineStr"/>
      <c r="B240" t="inlineStr">
        <is>
          <t>N</t>
        </is>
      </c>
      <c r="C240" t="inlineStr">
        <is>
          <t>Price_BOM_L_Imp_851</t>
        </is>
      </c>
      <c r="D240" t="n">
        <v>851</v>
      </c>
      <c r="E240" t="inlineStr"/>
      <c r="F240" t="inlineStr">
        <is>
          <t>:20501-LC:20501-LCV:</t>
        </is>
      </c>
      <c r="G240" s="2" t="inlineStr">
        <is>
          <t>X0</t>
        </is>
      </c>
      <c r="H240" s="2" t="inlineStr">
        <is>
          <t>ImpMatl_NiAl-Bronze_ASTM-B148_C95400</t>
        </is>
      </c>
      <c r="I240" s="4" t="inlineStr">
        <is>
          <t>Nickel Aluminum Bronze ASTM B148 UNS C95400</t>
        </is>
      </c>
      <c r="J240" s="4" t="inlineStr">
        <is>
          <t>B22</t>
        </is>
      </c>
      <c r="K240" s="4" t="inlineStr">
        <is>
          <t>None</t>
        </is>
      </c>
      <c r="L240" s="4" t="inlineStr">
        <is>
          <t>None</t>
        </is>
      </c>
      <c r="M240" s="4" t="inlineStr">
        <is>
          <t>Coating_Scotchkote134_interior_IncludeImpeller</t>
        </is>
      </c>
      <c r="N240" s="80" t="inlineStr">
        <is>
          <t>RTF</t>
        </is>
      </c>
      <c r="O240" s="4" t="inlineStr"/>
      <c r="P240" s="4" t="inlineStr">
        <is>
          <t>A102223</t>
        </is>
      </c>
      <c r="Q240" t="inlineStr">
        <is>
          <t>LT250</t>
        </is>
      </c>
      <c r="R240" s="4" t="inlineStr"/>
      <c r="S240" t="inlineStr"/>
      <c r="T240" t="inlineStr"/>
      <c r="U240" t="inlineStr"/>
      <c r="V240" t="inlineStr"/>
      <c r="W240" t="inlineStr"/>
    </row>
    <row r="241">
      <c r="A241" t="inlineStr"/>
      <c r="B241" t="inlineStr">
        <is>
          <t>N</t>
        </is>
      </c>
      <c r="C241" t="inlineStr">
        <is>
          <t>Price_BOM_L_Imp_1145</t>
        </is>
      </c>
      <c r="D241" t="n">
        <v>1145</v>
      </c>
      <c r="E241" t="inlineStr"/>
      <c r="F241" t="inlineStr">
        <is>
          <t>:20501-LC:20501-LCV:</t>
        </is>
      </c>
      <c r="G241" s="2" t="inlineStr">
        <is>
          <t>X0</t>
        </is>
      </c>
      <c r="H241" s="2" t="inlineStr">
        <is>
          <t>ImpMatl_NiAl-Bronze_ASTM-B148_C95400</t>
        </is>
      </c>
      <c r="I241" s="4" t="inlineStr">
        <is>
          <t>Nickel Aluminum Bronze ASTM B148 UNS C95400</t>
        </is>
      </c>
      <c r="J241" s="4" t="inlineStr">
        <is>
          <t>B22</t>
        </is>
      </c>
      <c r="K241" s="4" t="inlineStr">
        <is>
          <t>None</t>
        </is>
      </c>
      <c r="L241" s="4" t="inlineStr">
        <is>
          <t>None</t>
        </is>
      </c>
      <c r="M241" s="4" t="inlineStr">
        <is>
          <t>Coating_Scotchkote134_interior</t>
        </is>
      </c>
      <c r="N241" s="80" t="inlineStr">
        <is>
          <t>RTF</t>
        </is>
      </c>
      <c r="O241" s="4" t="inlineStr"/>
      <c r="P241" s="4" t="inlineStr">
        <is>
          <t>A102223</t>
        </is>
      </c>
      <c r="Q241" t="inlineStr">
        <is>
          <t>LT250</t>
        </is>
      </c>
      <c r="R241" s="4" t="inlineStr"/>
      <c r="S241" t="inlineStr"/>
      <c r="T241" t="inlineStr"/>
      <c r="U241" t="inlineStr"/>
      <c r="V241" t="inlineStr"/>
      <c r="W241" t="inlineStr"/>
    </row>
    <row r="242">
      <c r="A242" t="inlineStr"/>
      <c r="B242" t="inlineStr">
        <is>
          <t>N</t>
        </is>
      </c>
      <c r="C242" t="inlineStr">
        <is>
          <t>Price_BOM_L_Imp_1439</t>
        </is>
      </c>
      <c r="D242" t="n">
        <v>1439</v>
      </c>
      <c r="E242" t="inlineStr"/>
      <c r="F242" t="inlineStr">
        <is>
          <t>:20501-LC:20501-LCV:</t>
        </is>
      </c>
      <c r="G242" s="2" t="inlineStr">
        <is>
          <t>X0</t>
        </is>
      </c>
      <c r="H242" s="2" t="inlineStr">
        <is>
          <t>ImpMatl_NiAl-Bronze_ASTM-B148_C95400</t>
        </is>
      </c>
      <c r="I242" s="4" t="inlineStr">
        <is>
          <t>Nickel Aluminum Bronze ASTM B148 UNS C95400</t>
        </is>
      </c>
      <c r="J242" s="4" t="inlineStr">
        <is>
          <t>B22</t>
        </is>
      </c>
      <c r="K242" s="4" t="inlineStr">
        <is>
          <t>None</t>
        </is>
      </c>
      <c r="L242" s="4" t="inlineStr">
        <is>
          <t>None</t>
        </is>
      </c>
      <c r="M242" s="4" t="inlineStr">
        <is>
          <t>Coating_Scotchkote134_interior_exterior</t>
        </is>
      </c>
      <c r="N242" s="80" t="inlineStr">
        <is>
          <t>RTF</t>
        </is>
      </c>
      <c r="O242" s="4" t="inlineStr"/>
      <c r="P242" s="4" t="inlineStr">
        <is>
          <t>A102223</t>
        </is>
      </c>
      <c r="Q242" t="inlineStr">
        <is>
          <t>LT250</t>
        </is>
      </c>
      <c r="R242" s="4" t="inlineStr"/>
      <c r="S242" t="inlineStr"/>
      <c r="T242" t="inlineStr"/>
      <c r="U242" t="inlineStr"/>
      <c r="V242" t="inlineStr"/>
      <c r="W242" t="inlineStr"/>
    </row>
    <row r="243">
      <c r="A243" t="inlineStr"/>
      <c r="B243" t="inlineStr">
        <is>
          <t>N</t>
        </is>
      </c>
      <c r="C243" t="inlineStr">
        <is>
          <t>Price_BOM_L_Imp_1733</t>
        </is>
      </c>
      <c r="D243" t="n">
        <v>1733</v>
      </c>
      <c r="E243" t="inlineStr"/>
      <c r="F243" t="inlineStr">
        <is>
          <t>:20501-LC:20501-LCV:</t>
        </is>
      </c>
      <c r="G243" s="2" t="inlineStr">
        <is>
          <t>X0</t>
        </is>
      </c>
      <c r="H243" s="2" t="inlineStr">
        <is>
          <t>ImpMatl_NiAl-Bronze_ASTM-B148_C95400</t>
        </is>
      </c>
      <c r="I243" s="4" t="inlineStr">
        <is>
          <t>Nickel Aluminum Bronze ASTM B148 UNS C95400</t>
        </is>
      </c>
      <c r="J243" s="4" t="inlineStr">
        <is>
          <t>B22</t>
        </is>
      </c>
      <c r="K243" s="4" t="inlineStr">
        <is>
          <t>None</t>
        </is>
      </c>
      <c r="L243" s="4" t="inlineStr">
        <is>
          <t>None</t>
        </is>
      </c>
      <c r="M243" s="4" t="inlineStr">
        <is>
          <t>Coating_Special</t>
        </is>
      </c>
      <c r="N243" s="80" t="inlineStr">
        <is>
          <t>RTF</t>
        </is>
      </c>
      <c r="O243" s="4" t="inlineStr"/>
      <c r="P243" s="4" t="inlineStr">
        <is>
          <t>A102223</t>
        </is>
      </c>
      <c r="Q243" t="inlineStr">
        <is>
          <t>LT250</t>
        </is>
      </c>
      <c r="R243" s="4" t="inlineStr"/>
      <c r="S243" t="inlineStr"/>
      <c r="T243" t="inlineStr"/>
      <c r="U243" t="inlineStr"/>
      <c r="V243" t="inlineStr"/>
      <c r="W243" t="inlineStr"/>
    </row>
    <row r="244">
      <c r="A244" t="inlineStr"/>
      <c r="B244" t="inlineStr">
        <is>
          <t>N</t>
        </is>
      </c>
      <c r="C244" t="inlineStr">
        <is>
          <t>Price_BOM_L_Imp_481</t>
        </is>
      </c>
      <c r="D244" t="n">
        <v>481</v>
      </c>
      <c r="E244" t="inlineStr"/>
      <c r="F244" t="inlineStr">
        <is>
          <t>:20501-LC:20501-LCV:</t>
        </is>
      </c>
      <c r="G244" s="2" t="inlineStr">
        <is>
          <t>X3</t>
        </is>
      </c>
      <c r="H244" s="2" t="inlineStr">
        <is>
          <t>ImpMatl_NiAl-Bronze_ASTM-B148_C95400</t>
        </is>
      </c>
      <c r="I244" s="4" t="inlineStr">
        <is>
          <t>Nickel Aluminum Bronze ASTM B148 UNS C95400</t>
        </is>
      </c>
      <c r="J244" s="4" t="inlineStr">
        <is>
          <t>B22</t>
        </is>
      </c>
      <c r="K244" s="4" t="inlineStr">
        <is>
          <t>Stainless Steel, AISI-303</t>
        </is>
      </c>
      <c r="L244" s="4" t="inlineStr">
        <is>
          <t>Steel, Cold Drawn C1018</t>
        </is>
      </c>
      <c r="M244" s="4" t="inlineStr">
        <is>
          <t>Coating_Standard</t>
        </is>
      </c>
      <c r="N244" s="80" t="inlineStr">
        <is>
          <t>97780996</t>
        </is>
      </c>
      <c r="O244" s="4" t="inlineStr"/>
      <c r="P244" s="4" t="inlineStr">
        <is>
          <t>A102271</t>
        </is>
      </c>
      <c r="Q244" t="inlineStr">
        <is>
          <t>LT250</t>
        </is>
      </c>
      <c r="R244" s="4" t="inlineStr"/>
      <c r="S244" t="inlineStr"/>
      <c r="T244" t="inlineStr"/>
      <c r="U244" t="inlineStr"/>
      <c r="V244" t="inlineStr"/>
      <c r="W244" t="inlineStr"/>
    </row>
    <row r="245">
      <c r="A245" t="inlineStr"/>
      <c r="B245" t="inlineStr">
        <is>
          <t>N</t>
        </is>
      </c>
      <c r="C245" t="inlineStr">
        <is>
          <t>Price_BOM_L_Imp_605</t>
        </is>
      </c>
      <c r="D245" t="n">
        <v>605</v>
      </c>
      <c r="E245" t="inlineStr"/>
      <c r="F245" t="inlineStr">
        <is>
          <t>:20501-LC:20501-LCV:</t>
        </is>
      </c>
      <c r="G245" s="2" t="inlineStr">
        <is>
          <t>X3</t>
        </is>
      </c>
      <c r="H245" s="2" t="inlineStr">
        <is>
          <t>ImpMatl_NiAl-Bronze_ASTM-B148_C95400</t>
        </is>
      </c>
      <c r="I245" s="4" t="inlineStr">
        <is>
          <t>Nickel Aluminum Bronze ASTM B148 UNS C95400</t>
        </is>
      </c>
      <c r="J245" s="4" t="inlineStr">
        <is>
          <t>B22</t>
        </is>
      </c>
      <c r="K245" s="4" t="inlineStr">
        <is>
          <t>Stainless Steel, AISI-303</t>
        </is>
      </c>
      <c r="L245" s="4" t="inlineStr">
        <is>
          <t>Steel, Cold Drawn C1018</t>
        </is>
      </c>
      <c r="M245" s="4" t="inlineStr">
        <is>
          <t>Coating_Scotchkote134_interior_exterior_IncludeImpeller</t>
        </is>
      </c>
      <c r="N245" s="80" t="inlineStr">
        <is>
          <t>RTF</t>
        </is>
      </c>
      <c r="O245" s="4" t="inlineStr"/>
      <c r="P245" s="4" t="inlineStr">
        <is>
          <t>A102271</t>
        </is>
      </c>
      <c r="Q245" t="inlineStr">
        <is>
          <t>LT250</t>
        </is>
      </c>
      <c r="R245" s="4" t="inlineStr"/>
      <c r="S245" t="inlineStr"/>
      <c r="T245" t="inlineStr"/>
      <c r="U245" t="inlineStr"/>
      <c r="V245" t="inlineStr"/>
      <c r="W245" t="inlineStr"/>
    </row>
    <row r="246">
      <c r="A246" t="inlineStr"/>
      <c r="B246" t="inlineStr">
        <is>
          <t>N</t>
        </is>
      </c>
      <c r="C246" t="inlineStr">
        <is>
          <t>Price_BOM_L_Imp_899</t>
        </is>
      </c>
      <c r="D246" t="n">
        <v>899</v>
      </c>
      <c r="E246" t="inlineStr"/>
      <c r="F246" t="inlineStr">
        <is>
          <t>:20501-LC:20501-LCV:</t>
        </is>
      </c>
      <c r="G246" s="2" t="inlineStr">
        <is>
          <t>X3</t>
        </is>
      </c>
      <c r="H246" s="2" t="inlineStr">
        <is>
          <t>ImpMatl_NiAl-Bronze_ASTM-B148_C95400</t>
        </is>
      </c>
      <c r="I246" s="4" t="inlineStr">
        <is>
          <t>Nickel Aluminum Bronze ASTM B148 UNS C95400</t>
        </is>
      </c>
      <c r="J246" s="4" t="inlineStr">
        <is>
          <t>B22</t>
        </is>
      </c>
      <c r="K246" s="4" t="inlineStr">
        <is>
          <t>Stainless Steel, AISI-303</t>
        </is>
      </c>
      <c r="L246" s="4" t="inlineStr">
        <is>
          <t>Steel, Cold Drawn C1018</t>
        </is>
      </c>
      <c r="M246" s="4" t="inlineStr">
        <is>
          <t>Coating_Scotchkote134_interior_IncludeImpeller</t>
        </is>
      </c>
      <c r="N246" s="80" t="inlineStr">
        <is>
          <t>RTF</t>
        </is>
      </c>
      <c r="O246" s="4" t="inlineStr"/>
      <c r="P246" s="4" t="inlineStr">
        <is>
          <t>A102271</t>
        </is>
      </c>
      <c r="Q246" t="inlineStr">
        <is>
          <t>LT250</t>
        </is>
      </c>
      <c r="R246" s="4" t="inlineStr"/>
      <c r="S246" t="inlineStr"/>
      <c r="T246" t="inlineStr"/>
      <c r="U246" t="inlineStr"/>
      <c r="V246" t="inlineStr"/>
      <c r="W246" t="inlineStr"/>
    </row>
    <row r="247">
      <c r="A247" t="inlineStr"/>
      <c r="B247" t="inlineStr">
        <is>
          <t>N</t>
        </is>
      </c>
      <c r="C247" t="inlineStr">
        <is>
          <t>Price_BOM_L_Imp_1193</t>
        </is>
      </c>
      <c r="D247" t="n">
        <v>1193</v>
      </c>
      <c r="E247" t="inlineStr"/>
      <c r="F247" t="inlineStr">
        <is>
          <t>:20501-LC:20501-LCV:</t>
        </is>
      </c>
      <c r="G247" s="2" t="inlineStr">
        <is>
          <t>X3</t>
        </is>
      </c>
      <c r="H247" s="2" t="inlineStr">
        <is>
          <t>ImpMatl_NiAl-Bronze_ASTM-B148_C95400</t>
        </is>
      </c>
      <c r="I247" s="4" t="inlineStr">
        <is>
          <t>Nickel Aluminum Bronze ASTM B148 UNS C95400</t>
        </is>
      </c>
      <c r="J247" s="4" t="inlineStr">
        <is>
          <t>B22</t>
        </is>
      </c>
      <c r="K247" s="4" t="inlineStr">
        <is>
          <t>Stainless Steel, AISI-303</t>
        </is>
      </c>
      <c r="L247" s="4" t="inlineStr">
        <is>
          <t>Steel, Cold Drawn C1018</t>
        </is>
      </c>
      <c r="M247" s="4" t="inlineStr">
        <is>
          <t>Coating_Scotchkote134_interior</t>
        </is>
      </c>
      <c r="N247" s="80" t="inlineStr">
        <is>
          <t>97780996</t>
        </is>
      </c>
      <c r="O247" s="4" t="inlineStr"/>
      <c r="P247" s="4" t="inlineStr">
        <is>
          <t>A102271</t>
        </is>
      </c>
      <c r="Q247" t="inlineStr">
        <is>
          <t>LT250</t>
        </is>
      </c>
      <c r="R247" s="4" t="inlineStr"/>
      <c r="S247" t="inlineStr"/>
      <c r="T247" t="inlineStr"/>
      <c r="U247" t="inlineStr"/>
      <c r="V247" t="inlineStr"/>
      <c r="W247" t="inlineStr"/>
    </row>
    <row r="248">
      <c r="A248" t="inlineStr"/>
      <c r="B248" t="inlineStr">
        <is>
          <t>N</t>
        </is>
      </c>
      <c r="C248" t="inlineStr">
        <is>
          <t>Price_BOM_L_Imp_1487</t>
        </is>
      </c>
      <c r="D248" t="n">
        <v>1487</v>
      </c>
      <c r="E248" t="inlineStr"/>
      <c r="F248" t="inlineStr">
        <is>
          <t>:20501-LC:20501-LCV:</t>
        </is>
      </c>
      <c r="G248" s="2" t="inlineStr">
        <is>
          <t>X3</t>
        </is>
      </c>
      <c r="H248" s="2" t="inlineStr">
        <is>
          <t>ImpMatl_NiAl-Bronze_ASTM-B148_C95400</t>
        </is>
      </c>
      <c r="I248" s="4" t="inlineStr">
        <is>
          <t>Nickel Aluminum Bronze ASTM B148 UNS C95400</t>
        </is>
      </c>
      <c r="J248" s="4" t="inlineStr">
        <is>
          <t>B22</t>
        </is>
      </c>
      <c r="K248" s="4" t="inlineStr">
        <is>
          <t>Stainless Steel, AISI-303</t>
        </is>
      </c>
      <c r="L248" s="4" t="inlineStr">
        <is>
          <t>Steel, Cold Drawn C1018</t>
        </is>
      </c>
      <c r="M248" s="4" t="inlineStr">
        <is>
          <t>Coating_Scotchkote134_interior_exterior</t>
        </is>
      </c>
      <c r="N248" s="80" t="inlineStr">
        <is>
          <t>97780996</t>
        </is>
      </c>
      <c r="O248" s="4" t="inlineStr"/>
      <c r="P248" s="4" t="inlineStr">
        <is>
          <t>A102271</t>
        </is>
      </c>
      <c r="Q248" t="inlineStr">
        <is>
          <t>LT250</t>
        </is>
      </c>
      <c r="R248" s="4" t="inlineStr"/>
      <c r="S248" t="inlineStr"/>
      <c r="T248" t="inlineStr"/>
      <c r="U248" t="inlineStr"/>
      <c r="V248" t="inlineStr"/>
      <c r="W248" t="inlineStr"/>
    </row>
    <row r="249">
      <c r="A249" t="inlineStr"/>
      <c r="B249" t="inlineStr">
        <is>
          <t>N</t>
        </is>
      </c>
      <c r="C249" t="inlineStr">
        <is>
          <t>Price_BOM_L_Imp_1781</t>
        </is>
      </c>
      <c r="D249" t="n">
        <v>1781</v>
      </c>
      <c r="E249" t="inlineStr"/>
      <c r="F249" t="inlineStr">
        <is>
          <t>:20501-LC:20501-LCV:</t>
        </is>
      </c>
      <c r="G249" s="2" t="inlineStr">
        <is>
          <t>X3</t>
        </is>
      </c>
      <c r="H249" s="2" t="inlineStr">
        <is>
          <t>ImpMatl_NiAl-Bronze_ASTM-B148_C95400</t>
        </is>
      </c>
      <c r="I249" s="4" t="inlineStr">
        <is>
          <t>Nickel Aluminum Bronze ASTM B148 UNS C95400</t>
        </is>
      </c>
      <c r="J249" s="4" t="inlineStr">
        <is>
          <t>B22</t>
        </is>
      </c>
      <c r="K249" s="4" t="inlineStr">
        <is>
          <t>Stainless Steel, AISI-303</t>
        </is>
      </c>
      <c r="L249" s="4" t="inlineStr">
        <is>
          <t>Steel, Cold Drawn C1018</t>
        </is>
      </c>
      <c r="M249" s="4" t="inlineStr">
        <is>
          <t>Coating_Special</t>
        </is>
      </c>
      <c r="N249" s="80" t="inlineStr">
        <is>
          <t>97780996</t>
        </is>
      </c>
      <c r="O249" s="4" t="inlineStr"/>
      <c r="P249" s="4" t="inlineStr">
        <is>
          <t>A102271</t>
        </is>
      </c>
      <c r="Q249" t="inlineStr">
        <is>
          <t>LT250</t>
        </is>
      </c>
      <c r="R249" s="4" t="inlineStr"/>
      <c r="S249" t="inlineStr"/>
      <c r="T249" t="inlineStr"/>
      <c r="U249" t="inlineStr"/>
      <c r="V249" t="inlineStr"/>
      <c r="W249" t="inlineStr"/>
    </row>
    <row r="250">
      <c r="A250" t="inlineStr"/>
      <c r="B250" t="inlineStr">
        <is>
          <t>N</t>
        </is>
      </c>
      <c r="C250" t="inlineStr">
        <is>
          <t>Price_BOM_L_Imp_85</t>
        </is>
      </c>
      <c r="D250" t="n">
        <v>85</v>
      </c>
      <c r="E250" t="inlineStr"/>
      <c r="F250" t="inlineStr">
        <is>
          <t>:20501-LC:20501-LCV:</t>
        </is>
      </c>
      <c r="G250" s="2" t="inlineStr">
        <is>
          <t>X0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None</t>
        </is>
      </c>
      <c r="L250" s="4" t="inlineStr">
        <is>
          <t>None</t>
        </is>
      </c>
      <c r="M250" s="4" t="inlineStr">
        <is>
          <t>Coating_Standard</t>
        </is>
      </c>
      <c r="N250" s="80" t="inlineStr">
        <is>
          <t>RTF</t>
        </is>
      </c>
      <c r="O250" s="4" t="inlineStr"/>
      <c r="P250" s="4" t="inlineStr">
        <is>
          <t>A102349</t>
        </is>
      </c>
      <c r="Q250" t="inlineStr">
        <is>
          <t>LT027</t>
        </is>
      </c>
      <c r="R250" s="4" t="n">
        <v>0</v>
      </c>
      <c r="S250" t="inlineStr"/>
      <c r="T250" t="inlineStr"/>
      <c r="U250" t="inlineStr"/>
      <c r="V250" t="inlineStr"/>
      <c r="W250" t="inlineStr"/>
    </row>
    <row r="251">
      <c r="A251" t="inlineStr"/>
      <c r="B251" t="inlineStr">
        <is>
          <t>N</t>
        </is>
      </c>
      <c r="C251" t="inlineStr">
        <is>
          <t>Price_BOM_L_Imp_666</t>
        </is>
      </c>
      <c r="D251" t="n">
        <v>666</v>
      </c>
      <c r="E251" t="inlineStr"/>
      <c r="F251" t="inlineStr">
        <is>
          <t>:20501-LC:20501-LCV:</t>
        </is>
      </c>
      <c r="G251" s="2" t="inlineStr">
        <is>
          <t>X0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None</t>
        </is>
      </c>
      <c r="L251" s="4" t="inlineStr">
        <is>
          <t>None</t>
        </is>
      </c>
      <c r="M251" s="4" t="inlineStr">
        <is>
          <t>Coating_Scotchkote134_interior_exterior_IncludeImpeller</t>
        </is>
      </c>
      <c r="N251" s="80" t="inlineStr">
        <is>
          <t>RTF</t>
        </is>
      </c>
      <c r="O251" s="4" t="inlineStr"/>
      <c r="P251" s="4" t="inlineStr">
        <is>
          <t>A102349</t>
        </is>
      </c>
      <c r="Q251" t="inlineStr">
        <is>
          <t>LT250</t>
        </is>
      </c>
      <c r="R251" s="4" t="inlineStr"/>
      <c r="S251" t="inlineStr"/>
      <c r="T251" t="inlineStr"/>
      <c r="U251" t="inlineStr"/>
      <c r="V251" t="inlineStr"/>
      <c r="W251" t="inlineStr"/>
    </row>
    <row r="252">
      <c r="A252" t="inlineStr"/>
      <c r="B252" t="inlineStr">
        <is>
          <t>N</t>
        </is>
      </c>
      <c r="C252" t="inlineStr">
        <is>
          <t>Price_BOM_L_Imp_960</t>
        </is>
      </c>
      <c r="D252" t="n">
        <v>960</v>
      </c>
      <c r="E252" t="inlineStr"/>
      <c r="F252" t="inlineStr">
        <is>
          <t>:20501-LC:20501-LCV:</t>
        </is>
      </c>
      <c r="G252" s="2" t="inlineStr">
        <is>
          <t>X0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None</t>
        </is>
      </c>
      <c r="L252" s="4" t="inlineStr">
        <is>
          <t>None</t>
        </is>
      </c>
      <c r="M252" s="4" t="inlineStr">
        <is>
          <t>Coating_Scotchkote134_interior_IncludeImpeller</t>
        </is>
      </c>
      <c r="N252" s="80" t="inlineStr">
        <is>
          <t>RTF</t>
        </is>
      </c>
      <c r="O252" s="4" t="inlineStr"/>
      <c r="P252" s="4" t="inlineStr">
        <is>
          <t>A102349</t>
        </is>
      </c>
      <c r="Q252" t="inlineStr">
        <is>
          <t>LT250</t>
        </is>
      </c>
      <c r="R252" s="4" t="inlineStr"/>
      <c r="S252" t="inlineStr"/>
      <c r="T252" t="inlineStr"/>
      <c r="U252" t="inlineStr"/>
      <c r="V252" t="inlineStr"/>
      <c r="W252" t="inlineStr"/>
    </row>
    <row r="253">
      <c r="A253" t="inlineStr"/>
      <c r="B253" t="inlineStr">
        <is>
          <t>N</t>
        </is>
      </c>
      <c r="C253" t="inlineStr">
        <is>
          <t>Price_BOM_L_Imp_1254</t>
        </is>
      </c>
      <c r="D253" t="n">
        <v>1254</v>
      </c>
      <c r="E253" t="inlineStr"/>
      <c r="F253" t="inlineStr">
        <is>
          <t>:20501-LC:20501-LCV:</t>
        </is>
      </c>
      <c r="G253" s="2" t="inlineStr">
        <is>
          <t>X0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None</t>
        </is>
      </c>
      <c r="L253" s="4" t="inlineStr">
        <is>
          <t>None</t>
        </is>
      </c>
      <c r="M253" s="4" t="inlineStr">
        <is>
          <t>Coating_Scotchkote134_interior</t>
        </is>
      </c>
      <c r="N253" s="80" t="inlineStr">
        <is>
          <t>RTF</t>
        </is>
      </c>
      <c r="O253" s="4" t="inlineStr"/>
      <c r="P253" s="4" t="inlineStr">
        <is>
          <t>A102349</t>
        </is>
      </c>
      <c r="Q253" t="inlineStr">
        <is>
          <t>LT250</t>
        </is>
      </c>
      <c r="R253" s="4" t="n">
        <v>126</v>
      </c>
      <c r="S253" t="inlineStr"/>
      <c r="T253" t="inlineStr"/>
      <c r="U253" t="inlineStr"/>
      <c r="V253" t="inlineStr"/>
      <c r="W253" t="inlineStr"/>
    </row>
    <row r="254">
      <c r="A254" t="inlineStr"/>
      <c r="B254" t="inlineStr">
        <is>
          <t>N</t>
        </is>
      </c>
      <c r="C254" t="inlineStr">
        <is>
          <t>Price_BOM_L_Imp_1548</t>
        </is>
      </c>
      <c r="D254" t="n">
        <v>1548</v>
      </c>
      <c r="E254" t="inlineStr"/>
      <c r="F254" t="inlineStr">
        <is>
          <t>:20501-LC:20501-LCV:</t>
        </is>
      </c>
      <c r="G254" s="2" t="inlineStr">
        <is>
          <t>X0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None</t>
        </is>
      </c>
      <c r="L254" s="4" t="inlineStr">
        <is>
          <t>None</t>
        </is>
      </c>
      <c r="M254" s="4" t="inlineStr">
        <is>
          <t>Coating_Scotchkote134_interior_exterior</t>
        </is>
      </c>
      <c r="N254" s="80" t="inlineStr">
        <is>
          <t>RTF</t>
        </is>
      </c>
      <c r="O254" s="4" t="inlineStr"/>
      <c r="P254" s="4" t="inlineStr">
        <is>
          <t>A102349</t>
        </is>
      </c>
      <c r="Q254" t="inlineStr">
        <is>
          <t>LT250</t>
        </is>
      </c>
      <c r="R254" s="4" t="n">
        <v>126</v>
      </c>
      <c r="S254" t="inlineStr"/>
      <c r="T254" t="inlineStr"/>
      <c r="U254" t="inlineStr"/>
      <c r="V254" t="inlineStr"/>
      <c r="W254" t="inlineStr"/>
    </row>
    <row r="255">
      <c r="A255" t="inlineStr"/>
      <c r="B255" t="inlineStr">
        <is>
          <t>N</t>
        </is>
      </c>
      <c r="C255" t="inlineStr">
        <is>
          <t>Price_BOM_L_Imp_418</t>
        </is>
      </c>
      <c r="D255" t="n">
        <v>418</v>
      </c>
      <c r="E255" t="inlineStr"/>
      <c r="F255" t="inlineStr">
        <is>
          <t>:20501-LC:20501-LCV:</t>
        </is>
      </c>
      <c r="G255" s="2" t="inlineStr">
        <is>
          <t>X3</t>
        </is>
      </c>
      <c r="H255" t="inlineStr">
        <is>
          <t>ImpMatl_SS_AISI-304</t>
        </is>
      </c>
      <c r="I255" s="4" t="inlineStr">
        <is>
          <t>Stainless Steel, AISI-304</t>
        </is>
      </c>
      <c r="J255" s="4" t="inlineStr">
        <is>
          <t>H304</t>
        </is>
      </c>
      <c r="K255" s="4" t="inlineStr">
        <is>
          <t>Stainless Steel, AISI-303</t>
        </is>
      </c>
      <c r="L255" s="4" t="inlineStr">
        <is>
          <t>Stainless Steel, AISI 316</t>
        </is>
      </c>
      <c r="M255" s="4" t="inlineStr">
        <is>
          <t>Coating_Standard</t>
        </is>
      </c>
      <c r="N255" s="80" t="inlineStr">
        <is>
          <t>RTF</t>
        </is>
      </c>
      <c r="O255" s="4" t="inlineStr"/>
      <c r="P255" t="inlineStr">
        <is>
          <t>A102446</t>
        </is>
      </c>
      <c r="Q255" t="inlineStr">
        <is>
          <t>LT027</t>
        </is>
      </c>
      <c r="R255" t="n">
        <v>0</v>
      </c>
      <c r="S255" t="inlineStr"/>
      <c r="T255" t="inlineStr"/>
      <c r="U255" t="inlineStr"/>
      <c r="V255" t="inlineStr"/>
      <c r="W255" t="inlineStr"/>
    </row>
    <row r="256">
      <c r="A256" t="inlineStr"/>
      <c r="B256" t="inlineStr">
        <is>
          <t>N</t>
        </is>
      </c>
      <c r="C256" t="inlineStr">
        <is>
          <t>Price_BOM_L_Imp_714</t>
        </is>
      </c>
      <c r="D256" t="n">
        <v>714</v>
      </c>
      <c r="E256" t="inlineStr"/>
      <c r="F256" t="inlineStr">
        <is>
          <t>:20501-LC:20501-LCV:</t>
        </is>
      </c>
      <c r="G256" s="2" t="inlineStr">
        <is>
          <t>X3</t>
        </is>
      </c>
      <c r="H256" t="inlineStr">
        <is>
          <t>ImpMatl_SS_AISI-304</t>
        </is>
      </c>
      <c r="I256" s="4" t="inlineStr">
        <is>
          <t>Stainless Steel, AISI-304</t>
        </is>
      </c>
      <c r="J256" s="4" t="inlineStr">
        <is>
          <t>H304</t>
        </is>
      </c>
      <c r="K256" s="4" t="inlineStr">
        <is>
          <t>Stainless Steel, AISI-303</t>
        </is>
      </c>
      <c r="L256" s="4" t="inlineStr">
        <is>
          <t>Stainless Steel, AISI 316</t>
        </is>
      </c>
      <c r="M256" s="4" t="inlineStr">
        <is>
          <t>Coating_Scotchkote134_interior_exterior_IncludeImpeller</t>
        </is>
      </c>
      <c r="N256" s="80" t="inlineStr">
        <is>
          <t>RTF</t>
        </is>
      </c>
      <c r="O256" s="4" t="inlineStr"/>
      <c r="P256" t="inlineStr">
        <is>
          <t>A102446</t>
        </is>
      </c>
      <c r="Q256" t="inlineStr">
        <is>
          <t>LT250</t>
        </is>
      </c>
      <c r="R256" t="inlineStr"/>
      <c r="S256" t="inlineStr"/>
      <c r="T256" t="inlineStr"/>
      <c r="U256" t="inlineStr"/>
      <c r="V256" t="inlineStr"/>
      <c r="W256" t="inlineStr"/>
    </row>
    <row r="257">
      <c r="A257" t="inlineStr"/>
      <c r="B257" t="inlineStr">
        <is>
          <t>N</t>
        </is>
      </c>
      <c r="C257" t="inlineStr">
        <is>
          <t>Price_BOM_L_Imp_1008</t>
        </is>
      </c>
      <c r="D257" t="n">
        <v>1008</v>
      </c>
      <c r="E257" t="inlineStr"/>
      <c r="F257" t="inlineStr">
        <is>
          <t>:20501-LC:20501-LCV:</t>
        </is>
      </c>
      <c r="G257" s="2" t="inlineStr">
        <is>
          <t>X3</t>
        </is>
      </c>
      <c r="H257" t="inlineStr">
        <is>
          <t>ImpMatl_SS_AISI-304</t>
        </is>
      </c>
      <c r="I257" s="4" t="inlineStr">
        <is>
          <t>Stainless Steel, AISI-304</t>
        </is>
      </c>
      <c r="J257" s="4" t="inlineStr">
        <is>
          <t>H304</t>
        </is>
      </c>
      <c r="K257" s="4" t="inlineStr">
        <is>
          <t>Stainless Steel, AISI-303</t>
        </is>
      </c>
      <c r="L257" s="4" t="inlineStr">
        <is>
          <t>Stainless Steel, AISI 316</t>
        </is>
      </c>
      <c r="M257" s="4" t="inlineStr">
        <is>
          <t>Coating_Scotchkote134_interior_IncludeImpeller</t>
        </is>
      </c>
      <c r="N257" s="80" t="inlineStr">
        <is>
          <t>RTF</t>
        </is>
      </c>
      <c r="O257" s="4" t="inlineStr"/>
      <c r="P257" t="inlineStr">
        <is>
          <t>A102446</t>
        </is>
      </c>
      <c r="Q257" t="inlineStr">
        <is>
          <t>LT250</t>
        </is>
      </c>
      <c r="R257" t="inlineStr"/>
      <c r="S257" t="inlineStr"/>
      <c r="T257" t="inlineStr"/>
      <c r="U257" t="inlineStr"/>
      <c r="V257" t="inlineStr"/>
      <c r="W257" t="inlineStr"/>
    </row>
    <row r="258">
      <c r="A258" t="inlineStr"/>
      <c r="B258" t="inlineStr">
        <is>
          <t>N</t>
        </is>
      </c>
      <c r="C258" t="inlineStr">
        <is>
          <t>Price_BOM_L_Imp_1302</t>
        </is>
      </c>
      <c r="D258" t="n">
        <v>1302</v>
      </c>
      <c r="E258" t="inlineStr"/>
      <c r="F258" t="inlineStr">
        <is>
          <t>:20501-LC:20501-LCV:</t>
        </is>
      </c>
      <c r="G258" s="2" t="inlineStr">
        <is>
          <t>X3</t>
        </is>
      </c>
      <c r="H258" t="inlineStr">
        <is>
          <t>ImpMatl_SS_AISI-304</t>
        </is>
      </c>
      <c r="I258" s="4" t="inlineStr">
        <is>
          <t>Stainless Steel, AISI-304</t>
        </is>
      </c>
      <c r="J258" s="4" t="inlineStr">
        <is>
          <t>H304</t>
        </is>
      </c>
      <c r="K258" s="4" t="inlineStr">
        <is>
          <t>Stainless Steel, AISI-303</t>
        </is>
      </c>
      <c r="L258" s="4" t="inlineStr">
        <is>
          <t>Stainless Steel, AISI 316</t>
        </is>
      </c>
      <c r="M258" s="4" t="inlineStr">
        <is>
          <t>Coating_Scotchkote134_interior</t>
        </is>
      </c>
      <c r="N258" s="80" t="inlineStr">
        <is>
          <t>RTF</t>
        </is>
      </c>
      <c r="O258" s="4" t="inlineStr"/>
      <c r="P258" t="inlineStr">
        <is>
          <t>A102446</t>
        </is>
      </c>
      <c r="Q258" t="inlineStr">
        <is>
          <t>LT250</t>
        </is>
      </c>
      <c r="R258" t="n">
        <v>126</v>
      </c>
      <c r="S258" t="inlineStr"/>
      <c r="T258" t="inlineStr"/>
      <c r="U258" t="inlineStr"/>
      <c r="V258" t="inlineStr"/>
      <c r="W258" t="inlineStr"/>
    </row>
    <row r="259">
      <c r="A259" t="inlineStr"/>
      <c r="B259" t="inlineStr">
        <is>
          <t>N</t>
        </is>
      </c>
      <c r="C259" t="inlineStr">
        <is>
          <t>Price_BOM_L_Imp_1596</t>
        </is>
      </c>
      <c r="D259" t="n">
        <v>1596</v>
      </c>
      <c r="E259" t="inlineStr"/>
      <c r="F259" t="inlineStr">
        <is>
          <t>:20501-LC:20501-LCV:</t>
        </is>
      </c>
      <c r="G259" s="2" t="inlineStr">
        <is>
          <t>X3</t>
        </is>
      </c>
      <c r="H259" t="inlineStr">
        <is>
          <t>ImpMatl_SS_AISI-304</t>
        </is>
      </c>
      <c r="I259" s="4" t="inlineStr">
        <is>
          <t>Stainless Steel, AISI-304</t>
        </is>
      </c>
      <c r="J259" s="4" t="inlineStr">
        <is>
          <t>H304</t>
        </is>
      </c>
      <c r="K259" s="4" t="inlineStr">
        <is>
          <t>Stainless Steel, AISI-303</t>
        </is>
      </c>
      <c r="L259" s="4" t="inlineStr">
        <is>
          <t>Stainless Steel, AISI 316</t>
        </is>
      </c>
      <c r="M259" s="4" t="inlineStr">
        <is>
          <t>Coating_Scotchkote134_interior_exterior</t>
        </is>
      </c>
      <c r="N259" s="80" t="inlineStr">
        <is>
          <t>RTF</t>
        </is>
      </c>
      <c r="O259" s="4" t="inlineStr"/>
      <c r="P259" t="inlineStr">
        <is>
          <t>A102446</t>
        </is>
      </c>
      <c r="Q259" t="inlineStr">
        <is>
          <t>LT250</t>
        </is>
      </c>
      <c r="R259" t="n">
        <v>126</v>
      </c>
      <c r="S259" t="inlineStr"/>
      <c r="T259" t="inlineStr"/>
      <c r="U259" t="inlineStr"/>
      <c r="V259" t="inlineStr"/>
      <c r="W259" t="inlineStr"/>
    </row>
    <row r="260">
      <c r="A260" t="inlineStr"/>
      <c r="B260" t="inlineStr">
        <is>
          <t>N</t>
        </is>
      </c>
      <c r="C260" t="inlineStr">
        <is>
          <t>Price_BOM_L_Imp_1843</t>
        </is>
      </c>
      <c r="D260" t="n">
        <v>1843</v>
      </c>
      <c r="E260" t="inlineStr"/>
      <c r="F260" t="inlineStr">
        <is>
          <t>:20709-LC:20709-LCV:20709-LF:</t>
        </is>
      </c>
      <c r="G260" s="2" t="inlineStr">
        <is>
          <t>X3</t>
        </is>
      </c>
      <c r="H260" t="inlineStr">
        <is>
          <t>ImpMatl_SS_AISI-304</t>
        </is>
      </c>
      <c r="I260" s="4" t="inlineStr">
        <is>
          <t>Stainless Steel, AISI-304</t>
        </is>
      </c>
      <c r="J260" s="4" t="inlineStr">
        <is>
          <t>H304</t>
        </is>
      </c>
      <c r="K260" s="4" t="inlineStr">
        <is>
          <t>Stainless Steel, AISI-303</t>
        </is>
      </c>
      <c r="L260" s="4" t="inlineStr">
        <is>
          <t>Stainless Steel, AISI 316</t>
        </is>
      </c>
      <c r="M260" s="4" t="inlineStr">
        <is>
          <t>Coating_Special</t>
        </is>
      </c>
      <c r="N260" s="80" t="inlineStr">
        <is>
          <t>RTF</t>
        </is>
      </c>
      <c r="O260" s="4" t="inlineStr"/>
      <c r="P260" t="inlineStr">
        <is>
          <t>A101768</t>
        </is>
      </c>
      <c r="Q260" t="inlineStr">
        <is>
          <t>LT250</t>
        </is>
      </c>
      <c r="R260" t="n">
        <v>126</v>
      </c>
      <c r="S260" t="inlineStr"/>
      <c r="T260" t="inlineStr"/>
      <c r="U260" t="inlineStr"/>
      <c r="V260" t="inlineStr"/>
      <c r="W260" t="inlineStr"/>
    </row>
    <row r="261">
      <c r="A261" t="inlineStr"/>
      <c r="B261" t="inlineStr">
        <is>
          <t>N</t>
        </is>
      </c>
      <c r="C261" t="inlineStr">
        <is>
          <t>Price_BOM_L_Imp_1844</t>
        </is>
      </c>
      <c r="D261" t="n">
        <v>1844</v>
      </c>
      <c r="E261" t="inlineStr"/>
      <c r="F261" t="inlineStr">
        <is>
          <t>:20709-LC:20709-LCV:20709-LF:</t>
        </is>
      </c>
      <c r="G261" s="2" t="inlineStr">
        <is>
          <t>X4</t>
        </is>
      </c>
      <c r="H261" t="inlineStr">
        <is>
          <t>ImpMatl_SS_AISI-304</t>
        </is>
      </c>
      <c r="I261" s="4" t="inlineStr">
        <is>
          <t>Stainless Steel, AISI-304</t>
        </is>
      </c>
      <c r="J261" s="4" t="inlineStr">
        <is>
          <t>H304</t>
        </is>
      </c>
      <c r="K261" s="4" t="inlineStr">
        <is>
          <t>Stainless Steel, AISI-303</t>
        </is>
      </c>
      <c r="L261" s="4" t="inlineStr">
        <is>
          <t>Stainless Steel, AISI 316</t>
        </is>
      </c>
      <c r="M261" s="4" t="inlineStr">
        <is>
          <t>Coating_Special</t>
        </is>
      </c>
      <c r="N261" s="80" t="inlineStr">
        <is>
          <t>RTF</t>
        </is>
      </c>
      <c r="O261" s="4" t="inlineStr"/>
      <c r="P261" t="inlineStr">
        <is>
          <t>A101775</t>
        </is>
      </c>
      <c r="Q261" t="inlineStr">
        <is>
          <t>LT250</t>
        </is>
      </c>
      <c r="R261" t="n">
        <v>126</v>
      </c>
      <c r="S261" t="inlineStr"/>
      <c r="T261" t="inlineStr"/>
      <c r="U261" t="inlineStr"/>
      <c r="V261" t="inlineStr"/>
      <c r="W261" t="inlineStr"/>
    </row>
    <row r="262">
      <c r="A262" t="inlineStr"/>
      <c r="B262" t="inlineStr">
        <is>
          <t>N</t>
        </is>
      </c>
      <c r="C262" t="inlineStr">
        <is>
          <t>Price_BOM_L_Imp_434</t>
        </is>
      </c>
      <c r="D262" t="n">
        <v>434</v>
      </c>
      <c r="E262" t="inlineStr"/>
      <c r="F262" t="inlineStr">
        <is>
          <t>:20709-LC:20709-LCV:20709-LF:</t>
        </is>
      </c>
      <c r="G262" s="2" t="inlineStr">
        <is>
          <t>X3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Stainless Steel, AISI-303</t>
        </is>
      </c>
      <c r="L262" s="4" t="inlineStr">
        <is>
          <t>Steel, Cold Drawn C1018</t>
        </is>
      </c>
      <c r="M262" s="4" t="inlineStr">
        <is>
          <t>Coating_Standard</t>
        </is>
      </c>
      <c r="N262" s="80" t="inlineStr">
        <is>
          <t>97778013</t>
        </is>
      </c>
      <c r="O262" s="4" t="inlineStr"/>
      <c r="P262" t="inlineStr">
        <is>
          <t>A102224</t>
        </is>
      </c>
      <c r="Q262" t="inlineStr">
        <is>
          <t>LT250</t>
        </is>
      </c>
      <c r="R262" t="inlineStr"/>
      <c r="S262" t="inlineStr"/>
      <c r="T262" t="inlineStr"/>
      <c r="U262" t="inlineStr"/>
      <c r="V262" t="inlineStr"/>
      <c r="W262" t="inlineStr"/>
    </row>
    <row r="263">
      <c r="A263" t="inlineStr"/>
      <c r="B263" t="inlineStr">
        <is>
          <t>N</t>
        </is>
      </c>
      <c r="C263" t="inlineStr">
        <is>
          <t>Price_BOM_L_Imp_558</t>
        </is>
      </c>
      <c r="D263" t="n">
        <v>558</v>
      </c>
      <c r="E263" t="inlineStr"/>
      <c r="F263" t="inlineStr">
        <is>
          <t>:20709-LC:20709-LCV:20709-LF:</t>
        </is>
      </c>
      <c r="G263" s="2" t="inlineStr">
        <is>
          <t>X3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Stainless Steel, AISI-303</t>
        </is>
      </c>
      <c r="L263" s="4" t="inlineStr">
        <is>
          <t>Steel, Cold Drawn C1018</t>
        </is>
      </c>
      <c r="M263" s="4" t="inlineStr">
        <is>
          <t>Coating_Scotchkote134_interior_exterior_IncludeImpeller</t>
        </is>
      </c>
      <c r="N263" s="80" t="inlineStr">
        <is>
          <t>RTF</t>
        </is>
      </c>
      <c r="O263" s="4" t="inlineStr"/>
      <c r="P263" t="inlineStr">
        <is>
          <t>A102224</t>
        </is>
      </c>
      <c r="Q263" t="inlineStr">
        <is>
          <t>LT250</t>
        </is>
      </c>
      <c r="R263" t="inlineStr"/>
      <c r="S263" t="inlineStr"/>
      <c r="T263" t="inlineStr"/>
      <c r="U263" t="inlineStr"/>
      <c r="V263" t="inlineStr"/>
      <c r="W263" t="inlineStr"/>
    </row>
    <row r="264">
      <c r="A264" t="inlineStr"/>
      <c r="B264" t="inlineStr">
        <is>
          <t>N</t>
        </is>
      </c>
      <c r="C264" t="inlineStr">
        <is>
          <t>Price_BOM_L_Imp_852</t>
        </is>
      </c>
      <c r="D264" t="n">
        <v>852</v>
      </c>
      <c r="E264" t="inlineStr"/>
      <c r="F264" t="inlineStr">
        <is>
          <t>:20709-LC:20709-LCV:20709-LF:</t>
        </is>
      </c>
      <c r="G264" s="2" t="inlineStr">
        <is>
          <t>X3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Stainless Steel, AISI-303</t>
        </is>
      </c>
      <c r="L264" s="4" t="inlineStr">
        <is>
          <t>Steel, Cold Drawn C1018</t>
        </is>
      </c>
      <c r="M264" s="4" t="inlineStr">
        <is>
          <t>Coating_Scotchkote134_interior_IncludeImpeller</t>
        </is>
      </c>
      <c r="N264" s="80" t="inlineStr">
        <is>
          <t>RTF</t>
        </is>
      </c>
      <c r="O264" s="4" t="inlineStr"/>
      <c r="P264" t="inlineStr">
        <is>
          <t>A102224</t>
        </is>
      </c>
      <c r="Q264" t="inlineStr">
        <is>
          <t>LT250</t>
        </is>
      </c>
      <c r="R264" t="inlineStr"/>
      <c r="S264" t="inlineStr"/>
      <c r="T264" t="inlineStr"/>
      <c r="U264" t="inlineStr"/>
      <c r="V264" t="inlineStr"/>
      <c r="W264" t="inlineStr"/>
    </row>
    <row r="265">
      <c r="A265" t="inlineStr"/>
      <c r="B265" t="inlineStr">
        <is>
          <t>N</t>
        </is>
      </c>
      <c r="C265" t="inlineStr">
        <is>
          <t>Price_BOM_L_Imp_1146</t>
        </is>
      </c>
      <c r="D265" t="n">
        <v>1146</v>
      </c>
      <c r="E265" t="inlineStr"/>
      <c r="F265" t="inlineStr">
        <is>
          <t>:20709-LC:20709-LCV:20709-LF:</t>
        </is>
      </c>
      <c r="G265" s="2" t="inlineStr">
        <is>
          <t>X3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Coating_Scotchkote134_interior</t>
        </is>
      </c>
      <c r="N265" s="80" t="inlineStr">
        <is>
          <t>97778013</t>
        </is>
      </c>
      <c r="O265" s="4" t="inlineStr"/>
      <c r="P265" t="inlineStr">
        <is>
          <t>A102224</t>
        </is>
      </c>
      <c r="Q265" t="inlineStr">
        <is>
          <t>LT250</t>
        </is>
      </c>
      <c r="R265" t="inlineStr"/>
      <c r="S265" t="inlineStr"/>
      <c r="T265" t="inlineStr"/>
      <c r="U265" t="inlineStr"/>
      <c r="V265" t="inlineStr"/>
      <c r="W265" t="inlineStr"/>
    </row>
    <row r="266">
      <c r="A266" t="inlineStr"/>
      <c r="B266" t="inlineStr">
        <is>
          <t>N</t>
        </is>
      </c>
      <c r="C266" t="inlineStr">
        <is>
          <t>Price_BOM_L_Imp_1440</t>
        </is>
      </c>
      <c r="D266" t="n">
        <v>1440</v>
      </c>
      <c r="E266" t="inlineStr"/>
      <c r="F266" t="inlineStr">
        <is>
          <t>:20709-LC:20709-LCV:20709-LF: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Coating_Scotchkote134_interior_exterior</t>
        </is>
      </c>
      <c r="N266" s="80" t="inlineStr">
        <is>
          <t>97778013</t>
        </is>
      </c>
      <c r="O266" s="4" t="inlineStr"/>
      <c r="P266" t="inlineStr">
        <is>
          <t>A102224</t>
        </is>
      </c>
      <c r="Q266" t="inlineStr">
        <is>
          <t>LT250</t>
        </is>
      </c>
      <c r="R266" t="inlineStr"/>
      <c r="S266" t="inlineStr"/>
      <c r="T266" t="inlineStr"/>
      <c r="U266" t="inlineStr"/>
      <c r="V266" t="inlineStr"/>
      <c r="W266" t="inlineStr"/>
    </row>
    <row r="267">
      <c r="A267" t="inlineStr"/>
      <c r="B267" t="inlineStr">
        <is>
          <t>N</t>
        </is>
      </c>
      <c r="C267" t="inlineStr">
        <is>
          <t>Price_BOM_L_Imp_1734</t>
        </is>
      </c>
      <c r="D267" t="n">
        <v>1734</v>
      </c>
      <c r="E267" t="inlineStr"/>
      <c r="F267" t="inlineStr">
        <is>
          <t>:20709-LC:20709-LCV:20709-LF:</t>
        </is>
      </c>
      <c r="G267" s="2" t="inlineStr">
        <is>
          <t>X3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Coating_Special</t>
        </is>
      </c>
      <c r="N267" s="80" t="inlineStr">
        <is>
          <t>97778013</t>
        </is>
      </c>
      <c r="O267" s="4" t="inlineStr"/>
      <c r="P267" t="inlineStr">
        <is>
          <t>A102224</t>
        </is>
      </c>
      <c r="Q267" t="inlineStr">
        <is>
          <t>LT250</t>
        </is>
      </c>
      <c r="R267" t="inlineStr"/>
      <c r="S267" t="inlineStr"/>
      <c r="T267" t="inlineStr"/>
      <c r="U267" t="inlineStr"/>
      <c r="V267" t="inlineStr"/>
      <c r="W267" t="inlineStr"/>
    </row>
    <row r="268">
      <c r="A268" t="inlineStr"/>
      <c r="B268" t="inlineStr">
        <is>
          <t>N</t>
        </is>
      </c>
      <c r="C268" t="inlineStr">
        <is>
          <t>Price_BOM_L_Imp_435</t>
        </is>
      </c>
      <c r="D268" t="n">
        <v>435</v>
      </c>
      <c r="E268" t="inlineStr"/>
      <c r="F268" t="inlineStr">
        <is>
          <t>:20709-LC:20709-LCV:20709-LF:</t>
        </is>
      </c>
      <c r="G268" s="2" t="inlineStr">
        <is>
          <t>X4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Stainless Steel, AISI-303</t>
        </is>
      </c>
      <c r="L268" s="4" t="inlineStr">
        <is>
          <t>Steel, Cold Drawn C1018</t>
        </is>
      </c>
      <c r="M268" s="4" t="inlineStr">
        <is>
          <t>Coating_Standard</t>
        </is>
      </c>
      <c r="N268" s="80" t="inlineStr">
        <is>
          <t>97775275</t>
        </is>
      </c>
      <c r="O268" s="4" t="inlineStr"/>
      <c r="P268" t="inlineStr">
        <is>
          <t>A102225</t>
        </is>
      </c>
      <c r="Q268" t="inlineStr">
        <is>
          <t>LT250</t>
        </is>
      </c>
      <c r="R268" t="inlineStr"/>
      <c r="S268" t="inlineStr"/>
      <c r="T268" t="inlineStr"/>
      <c r="U268" t="inlineStr"/>
      <c r="V268" t="inlineStr"/>
      <c r="W268" t="inlineStr"/>
    </row>
    <row r="269">
      <c r="A269" t="inlineStr"/>
      <c r="B269" t="inlineStr">
        <is>
          <t>N</t>
        </is>
      </c>
      <c r="C269" t="inlineStr">
        <is>
          <t>Price_BOM_L_Imp_559</t>
        </is>
      </c>
      <c r="D269" t="n">
        <v>559</v>
      </c>
      <c r="E269" t="inlineStr"/>
      <c r="F269" t="inlineStr">
        <is>
          <t>:20709-LC:20709-LCV:20709-LF:</t>
        </is>
      </c>
      <c r="G269" s="2" t="inlineStr">
        <is>
          <t>X4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Coating_Scotchkote134_interior_exterior_IncludeImpeller</t>
        </is>
      </c>
      <c r="N269" s="80" t="inlineStr">
        <is>
          <t>RTF</t>
        </is>
      </c>
      <c r="O269" s="4" t="inlineStr"/>
      <c r="P269" t="inlineStr">
        <is>
          <t>A102225</t>
        </is>
      </c>
      <c r="Q269" t="inlineStr">
        <is>
          <t>LT250</t>
        </is>
      </c>
      <c r="R269" t="inlineStr"/>
      <c r="S269" t="inlineStr"/>
      <c r="T269" t="inlineStr"/>
      <c r="U269" t="inlineStr"/>
      <c r="V269" t="inlineStr"/>
      <c r="W269" t="inlineStr"/>
    </row>
    <row r="270">
      <c r="A270" t="inlineStr"/>
      <c r="B270" t="inlineStr">
        <is>
          <t>N</t>
        </is>
      </c>
      <c r="C270" t="inlineStr">
        <is>
          <t>Price_BOM_L_Imp_853</t>
        </is>
      </c>
      <c r="D270" t="n">
        <v>853</v>
      </c>
      <c r="E270" t="inlineStr"/>
      <c r="F270" t="inlineStr">
        <is>
          <t>:20709-LC:20709-LCV:20709-LF:</t>
        </is>
      </c>
      <c r="G270" s="2" t="inlineStr">
        <is>
          <t>X4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Coating_Scotchkote134_interior_IncludeImpeller</t>
        </is>
      </c>
      <c r="N270" s="80" t="inlineStr">
        <is>
          <t>RTF</t>
        </is>
      </c>
      <c r="O270" s="4" t="inlineStr"/>
      <c r="P270" t="inlineStr">
        <is>
          <t>A102225</t>
        </is>
      </c>
      <c r="Q270" t="inlineStr">
        <is>
          <t>LT250</t>
        </is>
      </c>
      <c r="R270" t="inlineStr"/>
      <c r="S270" t="inlineStr"/>
      <c r="T270" t="inlineStr"/>
      <c r="U270" t="inlineStr"/>
      <c r="V270" t="inlineStr"/>
      <c r="W270" t="inlineStr"/>
    </row>
    <row r="271">
      <c r="A271" t="inlineStr"/>
      <c r="B271" t="inlineStr">
        <is>
          <t>N</t>
        </is>
      </c>
      <c r="C271" t="inlineStr">
        <is>
          <t>Price_BOM_L_Imp_1147</t>
        </is>
      </c>
      <c r="D271" t="n">
        <v>1147</v>
      </c>
      <c r="E271" t="inlineStr"/>
      <c r="F271" t="inlineStr">
        <is>
          <t>:20709-LC:20709-LCV:20709-LF:</t>
        </is>
      </c>
      <c r="G271" s="2" t="inlineStr">
        <is>
          <t>X4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Coating_Scotchkote134_interior</t>
        </is>
      </c>
      <c r="N271" s="80" t="inlineStr">
        <is>
          <t>97775275</t>
        </is>
      </c>
      <c r="O271" s="4" t="inlineStr"/>
      <c r="P271" t="inlineStr">
        <is>
          <t>A102225</t>
        </is>
      </c>
      <c r="Q271" t="inlineStr">
        <is>
          <t>LT250</t>
        </is>
      </c>
      <c r="R271" t="inlineStr"/>
      <c r="S271" t="inlineStr"/>
      <c r="T271" t="inlineStr"/>
      <c r="U271" t="inlineStr"/>
      <c r="V271" t="inlineStr"/>
      <c r="W271" t="inlineStr"/>
    </row>
    <row r="272">
      <c r="A272" t="inlineStr"/>
      <c r="B272" t="inlineStr">
        <is>
          <t>N</t>
        </is>
      </c>
      <c r="C272" t="inlineStr">
        <is>
          <t>Price_BOM_L_Imp_1441</t>
        </is>
      </c>
      <c r="D272" t="n">
        <v>1441</v>
      </c>
      <c r="E272" t="inlineStr"/>
      <c r="F272" t="inlineStr">
        <is>
          <t>:20709-LC:20709-LCV:20709-LF:</t>
        </is>
      </c>
      <c r="G272" s="2" t="inlineStr">
        <is>
          <t>X4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Stainless Steel, AISI-303</t>
        </is>
      </c>
      <c r="L272" s="4" t="inlineStr">
        <is>
          <t>Steel, Cold Drawn C1018</t>
        </is>
      </c>
      <c r="M272" s="4" t="inlineStr">
        <is>
          <t>Coating_Scotchkote134_interior_exterior</t>
        </is>
      </c>
      <c r="N272" s="80" t="inlineStr">
        <is>
          <t>97775275</t>
        </is>
      </c>
      <c r="O272" s="4" t="inlineStr"/>
      <c r="P272" t="inlineStr">
        <is>
          <t>A102225</t>
        </is>
      </c>
      <c r="Q272" t="inlineStr">
        <is>
          <t>LT250</t>
        </is>
      </c>
      <c r="R272" t="inlineStr"/>
      <c r="S272" t="inlineStr"/>
      <c r="T272" t="inlineStr"/>
      <c r="U272" t="inlineStr"/>
      <c r="V272" t="inlineStr"/>
      <c r="W272" t="inlineStr"/>
    </row>
    <row r="273">
      <c r="A273" t="inlineStr"/>
      <c r="B273" t="inlineStr">
        <is>
          <t>N</t>
        </is>
      </c>
      <c r="C273" t="inlineStr">
        <is>
          <t>Price_BOM_L_Imp_1735</t>
        </is>
      </c>
      <c r="D273" t="n">
        <v>1735</v>
      </c>
      <c r="E273" t="inlineStr"/>
      <c r="F273" t="inlineStr">
        <is>
          <t>:20709-LC:20709-LCV:20709-LF:</t>
        </is>
      </c>
      <c r="G273" s="2" t="inlineStr">
        <is>
          <t>X4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Coating_Special</t>
        </is>
      </c>
      <c r="N273" s="80" t="inlineStr">
        <is>
          <t>97775275</t>
        </is>
      </c>
      <c r="O273" s="4" t="inlineStr"/>
      <c r="P273" t="inlineStr">
        <is>
          <t>A102225</t>
        </is>
      </c>
      <c r="Q273" t="inlineStr">
        <is>
          <t>LT250</t>
        </is>
      </c>
      <c r="R273" t="inlineStr"/>
      <c r="S273" t="inlineStr"/>
      <c r="T273" t="inlineStr"/>
      <c r="U273" t="inlineStr"/>
      <c r="V273" t="inlineStr"/>
      <c r="W273" t="inlineStr"/>
    </row>
    <row r="274">
      <c r="A274" t="inlineStr"/>
      <c r="B274" t="inlineStr">
        <is>
          <t>N</t>
        </is>
      </c>
      <c r="C274" t="inlineStr">
        <is>
          <t>Price_BOM_L_Imp_91</t>
        </is>
      </c>
      <c r="D274" t="n">
        <v>91</v>
      </c>
      <c r="E274" t="inlineStr"/>
      <c r="F274" t="inlineStr">
        <is>
          <t>:20709-LC:20709-LCV:20709-LF:</t>
        </is>
      </c>
      <c r="G274" s="2" t="inlineStr">
        <is>
          <t>X3</t>
        </is>
      </c>
      <c r="H274" t="inlineStr">
        <is>
          <t>ImpMatl_SS_AISI-304</t>
        </is>
      </c>
      <c r="I274" s="4" t="inlineStr">
        <is>
          <t>Stainless Steel, AISI-304</t>
        </is>
      </c>
      <c r="J274" s="4" t="inlineStr">
        <is>
          <t>H304</t>
        </is>
      </c>
      <c r="K274" s="4" t="inlineStr">
        <is>
          <t>Stainless Steel, AISI-303</t>
        </is>
      </c>
      <c r="L274" s="4" t="inlineStr">
        <is>
          <t>Stainless Steel, AISI 316</t>
        </is>
      </c>
      <c r="M274" s="4" t="inlineStr">
        <is>
          <t>Coating_Standard</t>
        </is>
      </c>
      <c r="N274" s="80" t="inlineStr">
        <is>
          <t>98876064</t>
        </is>
      </c>
      <c r="O274" s="4" t="inlineStr"/>
      <c r="P274" t="inlineStr">
        <is>
          <t>A102351</t>
        </is>
      </c>
      <c r="Q274" t="inlineStr">
        <is>
          <t>LT027</t>
        </is>
      </c>
      <c r="R274" t="n">
        <v>0</v>
      </c>
      <c r="S274" t="inlineStr"/>
      <c r="T274" t="inlineStr"/>
      <c r="U274" t="inlineStr"/>
      <c r="V274" t="inlineStr"/>
      <c r="W274" t="inlineStr"/>
    </row>
    <row r="275">
      <c r="A275" t="inlineStr"/>
      <c r="B275" t="inlineStr">
        <is>
          <t>N</t>
        </is>
      </c>
      <c r="C275" t="inlineStr">
        <is>
          <t>Price_BOM_L_Imp_667</t>
        </is>
      </c>
      <c r="D275" t="n">
        <v>667</v>
      </c>
      <c r="E275" t="inlineStr"/>
      <c r="F275" t="inlineStr">
        <is>
          <t>:20709-LC:20709-LCV:20709-LF:</t>
        </is>
      </c>
      <c r="G275" s="2" t="inlineStr">
        <is>
          <t>X3</t>
        </is>
      </c>
      <c r="H275" t="inlineStr">
        <is>
          <t>ImpMatl_SS_AISI-304</t>
        </is>
      </c>
      <c r="I275" s="4" t="inlineStr">
        <is>
          <t>Stainless Steel, AISI-304</t>
        </is>
      </c>
      <c r="J275" s="4" t="inlineStr">
        <is>
          <t>H304</t>
        </is>
      </c>
      <c r="K275" s="4" t="inlineStr">
        <is>
          <t>Stainless Steel, AISI-303</t>
        </is>
      </c>
      <c r="L275" s="4" t="inlineStr">
        <is>
          <t>Stainless Steel, AISI 316</t>
        </is>
      </c>
      <c r="M275" s="4" t="inlineStr">
        <is>
          <t>Coating_Scotchkote134_interior_exterior_IncludeImpeller</t>
        </is>
      </c>
      <c r="N275" s="80" t="inlineStr">
        <is>
          <t>RTF</t>
        </is>
      </c>
      <c r="O275" s="4" t="inlineStr"/>
      <c r="P275" t="inlineStr">
        <is>
          <t>A102351</t>
        </is>
      </c>
      <c r="Q275" t="inlineStr">
        <is>
          <t>LT250</t>
        </is>
      </c>
      <c r="R275" t="inlineStr"/>
      <c r="S275" t="inlineStr"/>
      <c r="T275" t="inlineStr"/>
      <c r="U275" t="inlineStr"/>
      <c r="V275" t="inlineStr"/>
      <c r="W275" t="inlineStr"/>
    </row>
    <row r="276">
      <c r="A276" t="inlineStr"/>
      <c r="B276" t="inlineStr">
        <is>
          <t>N</t>
        </is>
      </c>
      <c r="C276" t="inlineStr">
        <is>
          <t>Price_BOM_L_Imp_961</t>
        </is>
      </c>
      <c r="D276" t="n">
        <v>961</v>
      </c>
      <c r="E276" t="inlineStr"/>
      <c r="F276" t="inlineStr">
        <is>
          <t>:20709-LC:20709-LCV:20709-LF:</t>
        </is>
      </c>
      <c r="G276" s="2" t="inlineStr">
        <is>
          <t>X3</t>
        </is>
      </c>
      <c r="H276" t="inlineStr">
        <is>
          <t>ImpMatl_SS_AISI-304</t>
        </is>
      </c>
      <c r="I276" s="4" t="inlineStr">
        <is>
          <t>Stainless Steel, AISI-304</t>
        </is>
      </c>
      <c r="J276" s="4" t="inlineStr">
        <is>
          <t>H304</t>
        </is>
      </c>
      <c r="K276" s="4" t="inlineStr">
        <is>
          <t>Stainless Steel, AISI-303</t>
        </is>
      </c>
      <c r="L276" s="4" t="inlineStr">
        <is>
          <t>Stainless Steel, AISI 316</t>
        </is>
      </c>
      <c r="M276" s="4" t="inlineStr">
        <is>
          <t>Coating_Scotchkote134_interior_IncludeImpeller</t>
        </is>
      </c>
      <c r="N276" s="80" t="inlineStr">
        <is>
          <t>RTF</t>
        </is>
      </c>
      <c r="O276" s="4" t="inlineStr"/>
      <c r="P276" t="inlineStr">
        <is>
          <t>A102351</t>
        </is>
      </c>
      <c r="Q276" t="inlineStr">
        <is>
          <t>LT250</t>
        </is>
      </c>
      <c r="R276" t="inlineStr"/>
      <c r="S276" t="inlineStr"/>
      <c r="T276" t="inlineStr"/>
      <c r="U276" t="inlineStr"/>
      <c r="V276" t="inlineStr"/>
      <c r="W276" t="inlineStr"/>
    </row>
    <row r="277">
      <c r="A277" t="inlineStr"/>
      <c r="B277" t="inlineStr">
        <is>
          <t>N</t>
        </is>
      </c>
      <c r="C277" t="inlineStr">
        <is>
          <t>Price_BOM_L_Imp_1255</t>
        </is>
      </c>
      <c r="D277" t="n">
        <v>1255</v>
      </c>
      <c r="E277" t="inlineStr"/>
      <c r="F277" t="inlineStr">
        <is>
          <t>:20709-LC:20709-LCV:20709-LF:</t>
        </is>
      </c>
      <c r="G277" s="2" t="inlineStr">
        <is>
          <t>X3</t>
        </is>
      </c>
      <c r="H277" t="inlineStr">
        <is>
          <t>ImpMatl_SS_AISI-304</t>
        </is>
      </c>
      <c r="I277" s="4" t="inlineStr">
        <is>
          <t>Stainless Steel, AISI-304</t>
        </is>
      </c>
      <c r="J277" s="4" t="inlineStr">
        <is>
          <t>H304</t>
        </is>
      </c>
      <c r="K277" s="4" t="inlineStr">
        <is>
          <t>Stainless Steel, AISI-303</t>
        </is>
      </c>
      <c r="L277" s="4" t="inlineStr">
        <is>
          <t>Stainless Steel, AISI 316</t>
        </is>
      </c>
      <c r="M277" s="4" t="inlineStr">
        <is>
          <t>Coating_Scotchkote134_interior</t>
        </is>
      </c>
      <c r="N277" s="80" t="inlineStr">
        <is>
          <t>RTF</t>
        </is>
      </c>
      <c r="O277" s="4" t="inlineStr"/>
      <c r="P277" t="inlineStr">
        <is>
          <t>A102351</t>
        </is>
      </c>
      <c r="Q277" t="inlineStr">
        <is>
          <t>LT250</t>
        </is>
      </c>
      <c r="R277" t="n">
        <v>126</v>
      </c>
      <c r="S277" t="inlineStr"/>
      <c r="T277" t="inlineStr"/>
      <c r="U277" t="inlineStr"/>
      <c r="V277" t="inlineStr"/>
      <c r="W277" t="inlineStr"/>
    </row>
    <row r="278">
      <c r="A278" t="inlineStr"/>
      <c r="B278" t="inlineStr">
        <is>
          <t>N</t>
        </is>
      </c>
      <c r="C278" t="inlineStr">
        <is>
          <t>Price_BOM_L_Imp_1549</t>
        </is>
      </c>
      <c r="D278" t="n">
        <v>1549</v>
      </c>
      <c r="E278" t="inlineStr"/>
      <c r="F278" t="inlineStr">
        <is>
          <t>:20709-LC:20709-LCV:20709-LF:</t>
        </is>
      </c>
      <c r="G278" s="2" t="inlineStr">
        <is>
          <t>X3</t>
        </is>
      </c>
      <c r="H278" t="inlineStr">
        <is>
          <t>ImpMatl_SS_AISI-304</t>
        </is>
      </c>
      <c r="I278" s="4" t="inlineStr">
        <is>
          <t>Stainless Steel, AISI-304</t>
        </is>
      </c>
      <c r="J278" s="4" t="inlineStr">
        <is>
          <t>H304</t>
        </is>
      </c>
      <c r="K278" s="4" t="inlineStr">
        <is>
          <t>Stainless Steel, AISI-303</t>
        </is>
      </c>
      <c r="L278" s="4" t="inlineStr">
        <is>
          <t>Stainless Steel, AISI 316</t>
        </is>
      </c>
      <c r="M278" s="4" t="inlineStr">
        <is>
          <t>Coating_Scotchkote134_interior_exterior</t>
        </is>
      </c>
      <c r="N278" s="80" t="inlineStr">
        <is>
          <t>RTF</t>
        </is>
      </c>
      <c r="O278" s="4" t="inlineStr"/>
      <c r="P278" t="inlineStr">
        <is>
          <t>A102351</t>
        </is>
      </c>
      <c r="Q278" t="inlineStr">
        <is>
          <t>LT250</t>
        </is>
      </c>
      <c r="R278" t="n">
        <v>126</v>
      </c>
      <c r="S278" t="inlineStr"/>
      <c r="T278" t="inlineStr"/>
      <c r="U278" t="inlineStr"/>
      <c r="V278" t="inlineStr"/>
      <c r="W278" t="inlineStr"/>
    </row>
    <row r="279">
      <c r="A279" t="inlineStr"/>
      <c r="B279" t="inlineStr">
        <is>
          <t>N</t>
        </is>
      </c>
      <c r="C279" t="inlineStr">
        <is>
          <t>Price_BOM_L_Imp_98</t>
        </is>
      </c>
      <c r="D279" t="n">
        <v>98</v>
      </c>
      <c r="E279" t="inlineStr"/>
      <c r="F279" t="inlineStr">
        <is>
          <t>:20709-LC:20709-LCV:20709-LF:</t>
        </is>
      </c>
      <c r="G279" s="2" t="inlineStr">
        <is>
          <t>X4</t>
        </is>
      </c>
      <c r="H279" t="inlineStr">
        <is>
          <t>ImpMatl_SS_AISI-304</t>
        </is>
      </c>
      <c r="I279" s="4" t="inlineStr">
        <is>
          <t>Stainless Steel, AISI-304</t>
        </is>
      </c>
      <c r="J279" s="4" t="inlineStr">
        <is>
          <t>H304</t>
        </is>
      </c>
      <c r="K279" s="4" t="inlineStr">
        <is>
          <t>Stainless Steel, AISI-303</t>
        </is>
      </c>
      <c r="L279" s="4" t="inlineStr">
        <is>
          <t>Stainless Steel, AISI 316</t>
        </is>
      </c>
      <c r="M279" s="4" t="inlineStr">
        <is>
          <t>Coating_Standard</t>
        </is>
      </c>
      <c r="N279" s="80" t="inlineStr">
        <is>
          <t>98876066</t>
        </is>
      </c>
      <c r="O279" s="4" t="inlineStr"/>
      <c r="P279" t="inlineStr">
        <is>
          <t>A102353</t>
        </is>
      </c>
      <c r="Q279" t="inlineStr">
        <is>
          <t>LT027</t>
        </is>
      </c>
      <c r="R279" t="n">
        <v>0</v>
      </c>
      <c r="S279" t="inlineStr"/>
      <c r="T279" t="inlineStr"/>
      <c r="U279" t="inlineStr"/>
      <c r="V279" t="inlineStr"/>
      <c r="W279" t="inlineStr"/>
    </row>
    <row r="280">
      <c r="A280" t="inlineStr"/>
      <c r="B280" t="inlineStr">
        <is>
          <t>N</t>
        </is>
      </c>
      <c r="C280" t="inlineStr">
        <is>
          <t>Price_BOM_L_Imp_668</t>
        </is>
      </c>
      <c r="D280" t="n">
        <v>668</v>
      </c>
      <c r="E280" t="inlineStr"/>
      <c r="F280" t="inlineStr">
        <is>
          <t>:20709-LC:20709-LCV:20709-LF:</t>
        </is>
      </c>
      <c r="G280" s="2" t="inlineStr">
        <is>
          <t>X4</t>
        </is>
      </c>
      <c r="H280" t="inlineStr">
        <is>
          <t>ImpMatl_SS_AISI-304</t>
        </is>
      </c>
      <c r="I280" s="4" t="inlineStr">
        <is>
          <t>Stainless Steel, AISI-304</t>
        </is>
      </c>
      <c r="J280" s="4" t="inlineStr">
        <is>
          <t>H304</t>
        </is>
      </c>
      <c r="K280" s="4" t="inlineStr">
        <is>
          <t>Stainless Steel, AISI-303</t>
        </is>
      </c>
      <c r="L280" s="4" t="inlineStr">
        <is>
          <t>Stainless Steel, AISI 316</t>
        </is>
      </c>
      <c r="M280" s="4" t="inlineStr">
        <is>
          <t>Coating_Scotchkote134_interior_exterior_IncludeImpeller</t>
        </is>
      </c>
      <c r="N280" s="80" t="inlineStr">
        <is>
          <t>RTF</t>
        </is>
      </c>
      <c r="O280" s="4" t="inlineStr"/>
      <c r="P280" t="inlineStr">
        <is>
          <t>A102353</t>
        </is>
      </c>
      <c r="Q280" t="inlineStr">
        <is>
          <t>LT250</t>
        </is>
      </c>
      <c r="R280" t="inlineStr"/>
      <c r="S280" t="inlineStr"/>
      <c r="T280" t="inlineStr"/>
      <c r="U280" t="inlineStr"/>
      <c r="V280" t="inlineStr"/>
      <c r="W280" t="inlineStr"/>
    </row>
    <row r="281">
      <c r="A281" t="inlineStr"/>
      <c r="B281" t="inlineStr">
        <is>
          <t>N</t>
        </is>
      </c>
      <c r="C281" t="inlineStr">
        <is>
          <t>Price_BOM_L_Imp_962</t>
        </is>
      </c>
      <c r="D281" t="n">
        <v>962</v>
      </c>
      <c r="E281" t="inlineStr"/>
      <c r="F281" t="inlineStr">
        <is>
          <t>:20709-LC:20709-LCV:20709-LF:</t>
        </is>
      </c>
      <c r="G281" s="2" t="inlineStr">
        <is>
          <t>X4</t>
        </is>
      </c>
      <c r="H281" t="inlineStr">
        <is>
          <t>ImpMatl_SS_AISI-304</t>
        </is>
      </c>
      <c r="I281" s="4" t="inlineStr">
        <is>
          <t>Stainless Steel, AISI-304</t>
        </is>
      </c>
      <c r="J281" s="4" t="inlineStr">
        <is>
          <t>H304</t>
        </is>
      </c>
      <c r="K281" s="4" t="inlineStr">
        <is>
          <t>Stainless Steel, AISI-303</t>
        </is>
      </c>
      <c r="L281" s="4" t="inlineStr">
        <is>
          <t>Stainless Steel, AISI 316</t>
        </is>
      </c>
      <c r="M281" s="4" t="inlineStr">
        <is>
          <t>Coating_Scotchkote134_interior_IncludeImpeller</t>
        </is>
      </c>
      <c r="N281" s="80" t="inlineStr">
        <is>
          <t>RTF</t>
        </is>
      </c>
      <c r="O281" s="4" t="inlineStr"/>
      <c r="P281" t="inlineStr">
        <is>
          <t>A102353</t>
        </is>
      </c>
      <c r="Q281" t="inlineStr">
        <is>
          <t>LT250</t>
        </is>
      </c>
      <c r="R281" t="inlineStr"/>
      <c r="S281" t="inlineStr"/>
      <c r="T281" t="inlineStr"/>
      <c r="U281" t="inlineStr"/>
      <c r="V281" t="inlineStr"/>
      <c r="W281" t="inlineStr"/>
    </row>
    <row r="282">
      <c r="A282" t="inlineStr"/>
      <c r="B282" t="inlineStr">
        <is>
          <t>N</t>
        </is>
      </c>
      <c r="C282" t="inlineStr">
        <is>
          <t>Price_BOM_L_Imp_1256</t>
        </is>
      </c>
      <c r="D282" t="n">
        <v>1256</v>
      </c>
      <c r="E282" t="inlineStr"/>
      <c r="F282" t="inlineStr">
        <is>
          <t>:20709-LC:20709-LCV:20709-LF:</t>
        </is>
      </c>
      <c r="G282" s="2" t="inlineStr">
        <is>
          <t>X4</t>
        </is>
      </c>
      <c r="H282" t="inlineStr">
        <is>
          <t>ImpMatl_SS_AISI-304</t>
        </is>
      </c>
      <c r="I282" s="4" t="inlineStr">
        <is>
          <t>Stainless Steel, AISI-304</t>
        </is>
      </c>
      <c r="J282" s="4" t="inlineStr">
        <is>
          <t>H304</t>
        </is>
      </c>
      <c r="K282" s="4" t="inlineStr">
        <is>
          <t>Stainless Steel, AISI-303</t>
        </is>
      </c>
      <c r="L282" s="4" t="inlineStr">
        <is>
          <t>Stainless Steel, AISI 316</t>
        </is>
      </c>
      <c r="M282" s="4" t="inlineStr">
        <is>
          <t>Coating_Scotchkote134_interior</t>
        </is>
      </c>
      <c r="N282" s="80" t="inlineStr">
        <is>
          <t>RTF</t>
        </is>
      </c>
      <c r="O282" s="4" t="inlineStr"/>
      <c r="P282" t="inlineStr">
        <is>
          <t>A102353</t>
        </is>
      </c>
      <c r="Q282" t="inlineStr">
        <is>
          <t>LT250</t>
        </is>
      </c>
      <c r="R282" t="n">
        <v>126</v>
      </c>
      <c r="S282" t="inlineStr"/>
      <c r="T282" t="inlineStr"/>
      <c r="U282" t="inlineStr"/>
      <c r="V282" t="inlineStr"/>
      <c r="W282" t="inlineStr"/>
    </row>
    <row r="283">
      <c r="A283" t="inlineStr"/>
      <c r="B283" t="inlineStr">
        <is>
          <t>N</t>
        </is>
      </c>
      <c r="C283" t="inlineStr">
        <is>
          <t>Price_BOM_L_Imp_1550</t>
        </is>
      </c>
      <c r="D283" t="n">
        <v>1550</v>
      </c>
      <c r="E283" t="inlineStr"/>
      <c r="F283" t="inlineStr">
        <is>
          <t>:20709-LC:20709-LCV:20709-LF:</t>
        </is>
      </c>
      <c r="G283" s="2" t="inlineStr">
        <is>
          <t>X4</t>
        </is>
      </c>
      <c r="H283" t="inlineStr">
        <is>
          <t>ImpMatl_SS_AISI-304</t>
        </is>
      </c>
      <c r="I283" s="4" t="inlineStr">
        <is>
          <t>Stainless Steel, AISI-304</t>
        </is>
      </c>
      <c r="J283" s="4" t="inlineStr">
        <is>
          <t>H304</t>
        </is>
      </c>
      <c r="K283" s="4" t="inlineStr">
        <is>
          <t>Stainless Steel, AISI-303</t>
        </is>
      </c>
      <c r="L283" s="4" t="inlineStr">
        <is>
          <t>Stainless Steel, AISI 316</t>
        </is>
      </c>
      <c r="M283" s="4" t="inlineStr">
        <is>
          <t>Coating_Scotchkote134_interior_exterior</t>
        </is>
      </c>
      <c r="N283" s="80" t="inlineStr">
        <is>
          <t>RTF</t>
        </is>
      </c>
      <c r="O283" s="4" t="inlineStr"/>
      <c r="P283" t="inlineStr">
        <is>
          <t>A102353</t>
        </is>
      </c>
      <c r="Q283" t="inlineStr">
        <is>
          <t>LT250</t>
        </is>
      </c>
      <c r="R283" t="n">
        <v>126</v>
      </c>
      <c r="S283" t="inlineStr"/>
      <c r="T283" t="inlineStr"/>
      <c r="U283" t="inlineStr"/>
      <c r="V283" t="inlineStr"/>
      <c r="W283" t="inlineStr"/>
    </row>
    <row r="284">
      <c r="A284" t="inlineStr"/>
      <c r="B284" t="inlineStr">
        <is>
          <t>N</t>
        </is>
      </c>
      <c r="C284" t="inlineStr">
        <is>
          <t>Price_BOM_L_Imp_1845</t>
        </is>
      </c>
      <c r="D284" t="n">
        <v>1845</v>
      </c>
      <c r="E284" t="inlineStr"/>
      <c r="F284" t="inlineStr">
        <is>
          <t>:20953-LC:20953-LCV:20953-LF:</t>
        </is>
      </c>
      <c r="G284" s="2" t="inlineStr">
        <is>
          <t>X3</t>
        </is>
      </c>
      <c r="H284" t="inlineStr">
        <is>
          <t>ImpMatl_SS_AISI-304</t>
        </is>
      </c>
      <c r="I284" s="4" t="inlineStr">
        <is>
          <t>Stainless Steel, AISI-304</t>
        </is>
      </c>
      <c r="J284" s="4" t="inlineStr">
        <is>
          <t>H304</t>
        </is>
      </c>
      <c r="K284" s="4" t="inlineStr">
        <is>
          <t>Stainless Steel, AISI-303</t>
        </is>
      </c>
      <c r="L284" s="4" t="inlineStr">
        <is>
          <t>Stainless Steel, AISI 316</t>
        </is>
      </c>
      <c r="M284" s="4" t="inlineStr">
        <is>
          <t>Coating_Special</t>
        </is>
      </c>
      <c r="N284" s="80" t="inlineStr">
        <is>
          <t>RTF</t>
        </is>
      </c>
      <c r="O284" s="4" t="inlineStr"/>
      <c r="P284" t="inlineStr">
        <is>
          <t>A101782</t>
        </is>
      </c>
      <c r="Q284" t="inlineStr">
        <is>
          <t>LT250</t>
        </is>
      </c>
      <c r="R284" t="n">
        <v>126</v>
      </c>
      <c r="S284" t="inlineStr"/>
      <c r="T284" t="inlineStr"/>
      <c r="U284" t="inlineStr"/>
      <c r="V284" t="inlineStr"/>
      <c r="W284" t="inlineStr"/>
    </row>
    <row r="285">
      <c r="A285" t="inlineStr"/>
      <c r="B285" t="inlineStr">
        <is>
          <t>N</t>
        </is>
      </c>
      <c r="C285" t="inlineStr">
        <is>
          <t>Price_BOM_L_Imp_1846</t>
        </is>
      </c>
      <c r="D285" t="n">
        <v>1846</v>
      </c>
      <c r="E285" t="inlineStr"/>
      <c r="F285" t="inlineStr">
        <is>
          <t>:20953-LC:20953-LCV:20953-LF:</t>
        </is>
      </c>
      <c r="G285" s="2" t="inlineStr">
        <is>
          <t>X4</t>
        </is>
      </c>
      <c r="H285" t="inlineStr">
        <is>
          <t>ImpMatl_SS_AISI-304</t>
        </is>
      </c>
      <c r="I285" s="4" t="inlineStr">
        <is>
          <t>Stainless Steel, AISI-304</t>
        </is>
      </c>
      <c r="J285" s="4" t="inlineStr">
        <is>
          <t>H304</t>
        </is>
      </c>
      <c r="K285" s="4" t="inlineStr">
        <is>
          <t>Stainless Steel, AISI-303</t>
        </is>
      </c>
      <c r="L285" s="4" t="inlineStr">
        <is>
          <t>Stainless Steel, AISI 316</t>
        </is>
      </c>
      <c r="M285" s="4" t="inlineStr">
        <is>
          <t>Coating_Special</t>
        </is>
      </c>
      <c r="N285" s="80" t="inlineStr">
        <is>
          <t>RTF</t>
        </is>
      </c>
      <c r="O285" s="4" t="inlineStr"/>
      <c r="P285" t="inlineStr">
        <is>
          <t>A101789</t>
        </is>
      </c>
      <c r="Q285" t="inlineStr">
        <is>
          <t>LT250</t>
        </is>
      </c>
      <c r="R285" t="n">
        <v>126</v>
      </c>
      <c r="S285" t="inlineStr"/>
      <c r="T285" t="inlineStr"/>
      <c r="U285" t="inlineStr"/>
      <c r="V285" t="inlineStr"/>
      <c r="W285" t="inlineStr"/>
    </row>
    <row r="286">
      <c r="A286" t="inlineStr"/>
      <c r="B286" t="inlineStr">
        <is>
          <t>N</t>
        </is>
      </c>
      <c r="C286" t="inlineStr">
        <is>
          <t>Price_BOM_L_Imp_436</t>
        </is>
      </c>
      <c r="D286" t="n">
        <v>436</v>
      </c>
      <c r="E286" t="inlineStr"/>
      <c r="F286" t="inlineStr">
        <is>
          <t>:20953-LC:20953-LCV:20953-LF:</t>
        </is>
      </c>
      <c r="G286" s="2" t="inlineStr">
        <is>
          <t>X3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Coating_Standard</t>
        </is>
      </c>
      <c r="N286" s="80" t="inlineStr">
        <is>
          <t>97775276</t>
        </is>
      </c>
      <c r="O286" s="4" t="inlineStr"/>
      <c r="P286" t="inlineStr">
        <is>
          <t>A102226</t>
        </is>
      </c>
      <c r="Q286" t="inlineStr">
        <is>
          <t>LT250</t>
        </is>
      </c>
      <c r="R286" t="inlineStr"/>
      <c r="S286" t="inlineStr"/>
      <c r="T286" t="inlineStr"/>
      <c r="U286" t="inlineStr"/>
      <c r="V286" t="inlineStr"/>
      <c r="W286" t="inlineStr"/>
    </row>
    <row r="287">
      <c r="A287" t="inlineStr"/>
      <c r="B287" t="inlineStr">
        <is>
          <t>N</t>
        </is>
      </c>
      <c r="C287" t="inlineStr">
        <is>
          <t>Price_BOM_L_Imp_560</t>
        </is>
      </c>
      <c r="D287" t="n">
        <v>560</v>
      </c>
      <c r="E287" t="inlineStr"/>
      <c r="F287" t="inlineStr">
        <is>
          <t>:20953-LC:20953-LCV:20953-LF:</t>
        </is>
      </c>
      <c r="G287" s="2" t="inlineStr">
        <is>
          <t>X3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Coating_Scotchkote134_interior_exterior_IncludeImpeller</t>
        </is>
      </c>
      <c r="N287" s="80" t="inlineStr">
        <is>
          <t>RTF</t>
        </is>
      </c>
      <c r="O287" s="4" t="inlineStr"/>
      <c r="P287" t="inlineStr">
        <is>
          <t>A102226</t>
        </is>
      </c>
      <c r="Q287" t="inlineStr">
        <is>
          <t>LT250</t>
        </is>
      </c>
      <c r="R287" t="inlineStr"/>
      <c r="S287" t="inlineStr"/>
      <c r="T287" t="inlineStr"/>
      <c r="U287" t="inlineStr"/>
      <c r="V287" t="inlineStr"/>
      <c r="W287" t="inlineStr"/>
    </row>
    <row r="288">
      <c r="A288" t="inlineStr"/>
      <c r="B288" t="inlineStr">
        <is>
          <t>N</t>
        </is>
      </c>
      <c r="C288" t="inlineStr">
        <is>
          <t>Price_BOM_L_Imp_854</t>
        </is>
      </c>
      <c r="D288" t="n">
        <v>854</v>
      </c>
      <c r="E288" t="inlineStr"/>
      <c r="F288" t="inlineStr">
        <is>
          <t>:20953-LC:20953-LCV:20953-LF:</t>
        </is>
      </c>
      <c r="G288" s="2" t="inlineStr">
        <is>
          <t>X3</t>
        </is>
      </c>
      <c r="H288" t="inlineStr">
        <is>
          <t>ImpMatl_NiAl-Bronze_ASTM-B148_C95400</t>
        </is>
      </c>
      <c r="I288" s="4" t="inlineStr">
        <is>
          <t>Nickel Aluminum Bronze ASTM B148 UNS C95400</t>
        </is>
      </c>
      <c r="J288" s="4" t="inlineStr">
        <is>
          <t>B22</t>
        </is>
      </c>
      <c r="K288" s="4" t="inlineStr">
        <is>
          <t>Stainless Steel, AISI-303</t>
        </is>
      </c>
      <c r="L288" s="4" t="inlineStr">
        <is>
          <t>Steel, Cold Drawn C1018</t>
        </is>
      </c>
      <c r="M288" s="4" t="inlineStr">
        <is>
          <t>Coating_Scotchkote134_interior_IncludeImpeller</t>
        </is>
      </c>
      <c r="N288" s="80" t="inlineStr">
        <is>
          <t>RTF</t>
        </is>
      </c>
      <c r="O288" s="4" t="inlineStr"/>
      <c r="P288" t="inlineStr">
        <is>
          <t>A102226</t>
        </is>
      </c>
      <c r="Q288" t="inlineStr">
        <is>
          <t>LT250</t>
        </is>
      </c>
      <c r="R288" t="inlineStr"/>
      <c r="S288" t="inlineStr"/>
      <c r="T288" t="inlineStr"/>
      <c r="U288" t="inlineStr"/>
      <c r="V288" t="inlineStr"/>
      <c r="W288" t="inlineStr"/>
    </row>
    <row r="289">
      <c r="A289" t="inlineStr"/>
      <c r="B289" t="inlineStr">
        <is>
          <t>N</t>
        </is>
      </c>
      <c r="C289" t="inlineStr">
        <is>
          <t>Price_BOM_L_Imp_1148</t>
        </is>
      </c>
      <c r="D289" t="n">
        <v>1148</v>
      </c>
      <c r="E289" t="inlineStr"/>
      <c r="F289" t="inlineStr">
        <is>
          <t>:20953-LC:20953-LCV:20953-LF:</t>
        </is>
      </c>
      <c r="G289" s="2" t="inlineStr">
        <is>
          <t>X3</t>
        </is>
      </c>
      <c r="H289" t="inlineStr">
        <is>
          <t>ImpMatl_NiAl-Bronze_ASTM-B148_C95400</t>
        </is>
      </c>
      <c r="I289" s="4" t="inlineStr">
        <is>
          <t>Nickel Aluminum Bronze ASTM B148 UNS C95400</t>
        </is>
      </c>
      <c r="J289" s="4" t="inlineStr">
        <is>
          <t>B22</t>
        </is>
      </c>
      <c r="K289" s="4" t="inlineStr">
        <is>
          <t>Stainless Steel, AISI-303</t>
        </is>
      </c>
      <c r="L289" s="4" t="inlineStr">
        <is>
          <t>Steel, Cold Drawn C1018</t>
        </is>
      </c>
      <c r="M289" s="4" t="inlineStr">
        <is>
          <t>Coating_Scotchkote134_interior</t>
        </is>
      </c>
      <c r="N289" s="80" t="inlineStr">
        <is>
          <t>97775276</t>
        </is>
      </c>
      <c r="O289" s="4" t="inlineStr"/>
      <c r="P289" t="inlineStr">
        <is>
          <t>A102226</t>
        </is>
      </c>
      <c r="Q289" t="inlineStr">
        <is>
          <t>LT250</t>
        </is>
      </c>
      <c r="R289" t="inlineStr"/>
      <c r="S289" t="inlineStr"/>
      <c r="T289" t="inlineStr"/>
      <c r="U289" t="inlineStr"/>
      <c r="V289" t="inlineStr"/>
      <c r="W289" t="inlineStr"/>
    </row>
    <row r="290">
      <c r="A290" t="inlineStr"/>
      <c r="B290" t="inlineStr">
        <is>
          <t>N</t>
        </is>
      </c>
      <c r="C290" t="inlineStr">
        <is>
          <t>Price_BOM_L_Imp_1442</t>
        </is>
      </c>
      <c r="D290" t="n">
        <v>1442</v>
      </c>
      <c r="E290" t="inlineStr"/>
      <c r="F290" t="inlineStr">
        <is>
          <t>:20953-LC:20953-LCV:20953-LF:</t>
        </is>
      </c>
      <c r="G290" s="2" t="inlineStr">
        <is>
          <t>X3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Coating_Scotchkote134_interior_exterior</t>
        </is>
      </c>
      <c r="N290" s="80" t="inlineStr">
        <is>
          <t>97775276</t>
        </is>
      </c>
      <c r="O290" s="4" t="inlineStr"/>
      <c r="P290" t="inlineStr">
        <is>
          <t>A102226</t>
        </is>
      </c>
      <c r="Q290" t="inlineStr">
        <is>
          <t>LT250</t>
        </is>
      </c>
      <c r="R290" t="inlineStr"/>
      <c r="S290" t="inlineStr"/>
      <c r="T290" t="inlineStr"/>
      <c r="U290" t="inlineStr"/>
      <c r="V290" t="inlineStr"/>
      <c r="W290" t="inlineStr"/>
    </row>
    <row r="291">
      <c r="A291" t="inlineStr"/>
      <c r="B291" t="inlineStr">
        <is>
          <t>N</t>
        </is>
      </c>
      <c r="C291" t="inlineStr">
        <is>
          <t>Price_BOM_L_Imp_1736</t>
        </is>
      </c>
      <c r="D291" t="n">
        <v>1736</v>
      </c>
      <c r="E291" t="inlineStr"/>
      <c r="F291" t="inlineStr">
        <is>
          <t>:20953-LC:20953-LCV:20953-LF:</t>
        </is>
      </c>
      <c r="G291" s="2" t="inlineStr">
        <is>
          <t>X3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Coating_Special</t>
        </is>
      </c>
      <c r="N291" s="80" t="inlineStr">
        <is>
          <t>97775276</t>
        </is>
      </c>
      <c r="O291" s="4" t="inlineStr"/>
      <c r="P291" t="inlineStr">
        <is>
          <t>A102226</t>
        </is>
      </c>
      <c r="Q291" t="inlineStr">
        <is>
          <t>LT250</t>
        </is>
      </c>
      <c r="R291" t="inlineStr"/>
      <c r="S291" t="inlineStr"/>
      <c r="T291" t="inlineStr"/>
      <c r="U291" t="inlineStr"/>
      <c r="V291" t="inlineStr"/>
      <c r="W291" t="inlineStr"/>
    </row>
    <row r="292">
      <c r="A292" t="inlineStr"/>
      <c r="B292" t="inlineStr">
        <is>
          <t>N</t>
        </is>
      </c>
      <c r="C292" t="inlineStr">
        <is>
          <t>Price_BOM_L_Imp_437</t>
        </is>
      </c>
      <c r="D292" t="n">
        <v>437</v>
      </c>
      <c r="E292" t="inlineStr"/>
      <c r="F292" t="inlineStr">
        <is>
          <t>:20953-LC:20953-LCV:20953-LF:</t>
        </is>
      </c>
      <c r="G292" s="2" t="inlineStr">
        <is>
          <t>X4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Coating_Standard</t>
        </is>
      </c>
      <c r="N292" s="80" t="inlineStr">
        <is>
          <t>97775278</t>
        </is>
      </c>
      <c r="O292" s="4" t="inlineStr"/>
      <c r="P292" t="inlineStr">
        <is>
          <t>A102227</t>
        </is>
      </c>
      <c r="Q292" t="inlineStr">
        <is>
          <t>LT250</t>
        </is>
      </c>
      <c r="R292" t="inlineStr"/>
      <c r="S292" t="inlineStr"/>
      <c r="T292" t="inlineStr"/>
      <c r="U292" t="inlineStr"/>
      <c r="V292" t="inlineStr"/>
      <c r="W292" t="inlineStr"/>
    </row>
    <row r="293">
      <c r="A293" t="inlineStr"/>
      <c r="B293" t="inlineStr">
        <is>
          <t>N</t>
        </is>
      </c>
      <c r="C293" t="inlineStr">
        <is>
          <t>Price_BOM_L_Imp_561</t>
        </is>
      </c>
      <c r="D293" t="n">
        <v>561</v>
      </c>
      <c r="E293" t="inlineStr"/>
      <c r="F293" t="inlineStr">
        <is>
          <t>:20953-LC:20953-LCV:20953-LF:</t>
        </is>
      </c>
      <c r="G293" s="2" t="inlineStr">
        <is>
          <t>X4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Coating_Scotchkote134_interior_exterior_IncludeImpeller</t>
        </is>
      </c>
      <c r="N293" s="80" t="inlineStr">
        <is>
          <t>RTF</t>
        </is>
      </c>
      <c r="O293" s="4" t="inlineStr"/>
      <c r="P293" t="inlineStr">
        <is>
          <t>A102227</t>
        </is>
      </c>
      <c r="Q293" t="inlineStr">
        <is>
          <t>LT250</t>
        </is>
      </c>
      <c r="R293" t="inlineStr"/>
      <c r="S293" t="inlineStr"/>
      <c r="T293" t="inlineStr"/>
      <c r="U293" t="inlineStr"/>
      <c r="V293" t="inlineStr"/>
      <c r="W293" t="inlineStr"/>
    </row>
    <row r="294">
      <c r="A294" t="inlineStr"/>
      <c r="B294" t="inlineStr">
        <is>
          <t>N</t>
        </is>
      </c>
      <c r="C294" t="inlineStr">
        <is>
          <t>Price_BOM_L_Imp_855</t>
        </is>
      </c>
      <c r="D294" t="n">
        <v>855</v>
      </c>
      <c r="E294" t="inlineStr"/>
      <c r="F294" t="inlineStr">
        <is>
          <t>:20953-LC:20953-LCV:20953-LF:</t>
        </is>
      </c>
      <c r="G294" s="2" t="inlineStr">
        <is>
          <t>X4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Coating_Scotchkote134_interior_IncludeImpeller</t>
        </is>
      </c>
      <c r="N294" s="80" t="inlineStr">
        <is>
          <t>RTF</t>
        </is>
      </c>
      <c r="O294" s="4" t="inlineStr"/>
      <c r="P294" t="inlineStr">
        <is>
          <t>A102227</t>
        </is>
      </c>
      <c r="Q294" t="inlineStr">
        <is>
          <t>LT250</t>
        </is>
      </c>
      <c r="R294" t="inlineStr"/>
      <c r="S294" t="inlineStr"/>
      <c r="T294" t="inlineStr"/>
      <c r="U294" t="inlineStr"/>
      <c r="V294" t="inlineStr"/>
      <c r="W294" t="inlineStr"/>
    </row>
    <row r="295">
      <c r="A295" t="inlineStr"/>
      <c r="B295" t="inlineStr">
        <is>
          <t>N</t>
        </is>
      </c>
      <c r="C295" t="inlineStr">
        <is>
          <t>Price_BOM_L_Imp_1149</t>
        </is>
      </c>
      <c r="D295" t="n">
        <v>1149</v>
      </c>
      <c r="E295" t="inlineStr"/>
      <c r="F295" t="inlineStr">
        <is>
          <t>:20953-LC:20953-LCV:20953-LF:</t>
        </is>
      </c>
      <c r="G295" s="2" t="inlineStr">
        <is>
          <t>X4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Coating_Scotchkote134_interior</t>
        </is>
      </c>
      <c r="N295" s="80" t="inlineStr">
        <is>
          <t>97775278</t>
        </is>
      </c>
      <c r="O295" s="4" t="inlineStr"/>
      <c r="P295" t="inlineStr">
        <is>
          <t>A102227</t>
        </is>
      </c>
      <c r="Q295" t="inlineStr">
        <is>
          <t>LT250</t>
        </is>
      </c>
      <c r="R295" t="inlineStr"/>
      <c r="S295" t="inlineStr"/>
      <c r="T295" t="inlineStr"/>
      <c r="U295" t="inlineStr"/>
      <c r="V295" t="inlineStr"/>
      <c r="W295" t="inlineStr"/>
    </row>
    <row r="296">
      <c r="A296" t="inlineStr"/>
      <c r="B296" t="inlineStr">
        <is>
          <t>N</t>
        </is>
      </c>
      <c r="C296" t="inlineStr">
        <is>
          <t>Price_BOM_L_Imp_1443</t>
        </is>
      </c>
      <c r="D296" t="n">
        <v>1443</v>
      </c>
      <c r="E296" t="inlineStr"/>
      <c r="F296" t="inlineStr">
        <is>
          <t>:20953-LC:20953-LCV:20953-LF:</t>
        </is>
      </c>
      <c r="G296" s="2" t="inlineStr">
        <is>
          <t>X4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Coating_Scotchkote134_interior_exterior</t>
        </is>
      </c>
      <c r="N296" s="80" t="inlineStr">
        <is>
          <t>97775278</t>
        </is>
      </c>
      <c r="O296" s="4" t="inlineStr"/>
      <c r="P296" t="inlineStr">
        <is>
          <t>A102227</t>
        </is>
      </c>
      <c r="Q296" t="inlineStr">
        <is>
          <t>LT250</t>
        </is>
      </c>
      <c r="R296" t="inlineStr"/>
      <c r="S296" t="inlineStr"/>
      <c r="T296" t="inlineStr"/>
      <c r="U296" t="inlineStr"/>
      <c r="V296" t="inlineStr"/>
      <c r="W296" t="inlineStr"/>
    </row>
    <row r="297">
      <c r="A297" t="inlineStr"/>
      <c r="B297" t="inlineStr">
        <is>
          <t>N</t>
        </is>
      </c>
      <c r="C297" t="inlineStr">
        <is>
          <t>Price_BOM_L_Imp_1737</t>
        </is>
      </c>
      <c r="D297" t="n">
        <v>1737</v>
      </c>
      <c r="E297" t="inlineStr"/>
      <c r="F297" t="inlineStr">
        <is>
          <t>:20953-LC:20953-LCV:20953-LF:</t>
        </is>
      </c>
      <c r="G297" s="2" t="inlineStr">
        <is>
          <t>X4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Stainless Steel, AISI-303</t>
        </is>
      </c>
      <c r="L297" s="4" t="inlineStr">
        <is>
          <t>Steel, Cold Drawn C1018</t>
        </is>
      </c>
      <c r="M297" s="4" t="inlineStr">
        <is>
          <t>Coating_Special</t>
        </is>
      </c>
      <c r="N297" s="80" t="inlineStr">
        <is>
          <t>97775278</t>
        </is>
      </c>
      <c r="O297" s="4" t="inlineStr"/>
      <c r="P297" t="inlineStr">
        <is>
          <t>A102227</t>
        </is>
      </c>
      <c r="Q297" t="inlineStr">
        <is>
          <t>LT250</t>
        </is>
      </c>
      <c r="R297" t="inlineStr"/>
      <c r="S297" t="inlineStr"/>
      <c r="T297" t="inlineStr"/>
      <c r="U297" t="inlineStr"/>
      <c r="V297" t="inlineStr"/>
      <c r="W297" t="inlineStr"/>
    </row>
    <row r="298">
      <c r="A298" t="inlineStr"/>
      <c r="B298" t="inlineStr">
        <is>
          <t>N</t>
        </is>
      </c>
      <c r="C298" t="inlineStr">
        <is>
          <t>Price_BOM_L_Imp_105</t>
        </is>
      </c>
      <c r="D298" t="n">
        <v>105</v>
      </c>
      <c r="E298" t="inlineStr"/>
      <c r="F298" t="inlineStr">
        <is>
          <t>:20953-LC:20953-LCV:20953-LF:</t>
        </is>
      </c>
      <c r="G298" s="2" t="inlineStr">
        <is>
          <t>X3</t>
        </is>
      </c>
      <c r="H298" t="inlineStr">
        <is>
          <t>ImpMatl_SS_AISI-304</t>
        </is>
      </c>
      <c r="I298" s="4" t="inlineStr">
        <is>
          <t>Stainless Steel, AISI-304</t>
        </is>
      </c>
      <c r="J298" s="4" t="inlineStr">
        <is>
          <t>H304</t>
        </is>
      </c>
      <c r="K298" s="4" t="inlineStr">
        <is>
          <t>Stainless Steel, AISI-303</t>
        </is>
      </c>
      <c r="L298" s="4" t="inlineStr">
        <is>
          <t>Stainless Steel, AISI 316</t>
        </is>
      </c>
      <c r="M298" s="4" t="inlineStr">
        <is>
          <t>Coating_Standard</t>
        </is>
      </c>
      <c r="N298" s="80" t="inlineStr">
        <is>
          <t>98876067</t>
        </is>
      </c>
      <c r="O298" s="4" t="inlineStr"/>
      <c r="P298" t="inlineStr">
        <is>
          <t>A102355</t>
        </is>
      </c>
      <c r="Q298" t="inlineStr">
        <is>
          <t>LT027</t>
        </is>
      </c>
      <c r="R298" t="n">
        <v>0</v>
      </c>
      <c r="S298" t="inlineStr"/>
      <c r="T298" t="inlineStr"/>
      <c r="U298" t="inlineStr"/>
      <c r="V298" t="inlineStr"/>
      <c r="W298" t="inlineStr"/>
    </row>
    <row r="299">
      <c r="A299" t="inlineStr"/>
      <c r="B299" t="inlineStr">
        <is>
          <t>N</t>
        </is>
      </c>
      <c r="C299" t="inlineStr">
        <is>
          <t>Price_BOM_L_Imp_669</t>
        </is>
      </c>
      <c r="D299" t="n">
        <v>669</v>
      </c>
      <c r="E299" t="inlineStr"/>
      <c r="F299" t="inlineStr">
        <is>
          <t>:20953-LC:20953-LCV:20953-LF:</t>
        </is>
      </c>
      <c r="G299" s="2" t="inlineStr">
        <is>
          <t>X3</t>
        </is>
      </c>
      <c r="H299" t="inlineStr">
        <is>
          <t>ImpMatl_SS_AISI-304</t>
        </is>
      </c>
      <c r="I299" s="4" t="inlineStr">
        <is>
          <t>Stainless Steel, AISI-304</t>
        </is>
      </c>
      <c r="J299" s="4" t="inlineStr">
        <is>
          <t>H304</t>
        </is>
      </c>
      <c r="K299" s="4" t="inlineStr">
        <is>
          <t>Stainless Steel, AISI-303</t>
        </is>
      </c>
      <c r="L299" s="4" t="inlineStr">
        <is>
          <t>Stainless Steel, AISI 316</t>
        </is>
      </c>
      <c r="M299" s="4" t="inlineStr">
        <is>
          <t>Coating_Scotchkote134_interior_exterior_IncludeImpeller</t>
        </is>
      </c>
      <c r="N299" s="80" t="inlineStr">
        <is>
          <t>RTF</t>
        </is>
      </c>
      <c r="O299" s="4" t="inlineStr"/>
      <c r="P299" t="inlineStr">
        <is>
          <t>A102355</t>
        </is>
      </c>
      <c r="Q299" t="inlineStr">
        <is>
          <t>LT250</t>
        </is>
      </c>
      <c r="R299" t="inlineStr"/>
      <c r="S299" t="inlineStr"/>
      <c r="T299" t="inlineStr"/>
      <c r="U299" t="inlineStr"/>
      <c r="V299" t="inlineStr"/>
      <c r="W299" t="inlineStr"/>
    </row>
    <row r="300">
      <c r="A300" t="inlineStr"/>
      <c r="B300" t="inlineStr">
        <is>
          <t>N</t>
        </is>
      </c>
      <c r="C300" t="inlineStr">
        <is>
          <t>Price_BOM_L_Imp_963</t>
        </is>
      </c>
      <c r="D300" t="n">
        <v>963</v>
      </c>
      <c r="E300" t="inlineStr"/>
      <c r="F300" t="inlineStr">
        <is>
          <t>:20953-LC:20953-LCV:20953-LF:</t>
        </is>
      </c>
      <c r="G300" s="2" t="inlineStr">
        <is>
          <t>X3</t>
        </is>
      </c>
      <c r="H300" t="inlineStr">
        <is>
          <t>ImpMatl_SS_AISI-304</t>
        </is>
      </c>
      <c r="I300" s="4" t="inlineStr">
        <is>
          <t>Stainless Steel, AISI-304</t>
        </is>
      </c>
      <c r="J300" s="4" t="inlineStr">
        <is>
          <t>H304</t>
        </is>
      </c>
      <c r="K300" s="4" t="inlineStr">
        <is>
          <t>Stainless Steel, AISI-303</t>
        </is>
      </c>
      <c r="L300" s="4" t="inlineStr">
        <is>
          <t>Stainless Steel, AISI 316</t>
        </is>
      </c>
      <c r="M300" s="4" t="inlineStr">
        <is>
          <t>Coating_Scotchkote134_interior_IncludeImpeller</t>
        </is>
      </c>
      <c r="N300" s="80" t="inlineStr">
        <is>
          <t>RTF</t>
        </is>
      </c>
      <c r="O300" s="4" t="inlineStr"/>
      <c r="P300" t="inlineStr">
        <is>
          <t>A102355</t>
        </is>
      </c>
      <c r="Q300" t="inlineStr">
        <is>
          <t>LT250</t>
        </is>
      </c>
      <c r="R300" t="inlineStr"/>
      <c r="S300" t="inlineStr"/>
      <c r="T300" t="inlineStr"/>
      <c r="U300" t="inlineStr"/>
      <c r="V300" t="inlineStr"/>
      <c r="W300" t="inlineStr"/>
    </row>
    <row r="301">
      <c r="A301" t="inlineStr"/>
      <c r="B301" t="inlineStr">
        <is>
          <t>N</t>
        </is>
      </c>
      <c r="C301" t="inlineStr">
        <is>
          <t>Price_BOM_L_Imp_1257</t>
        </is>
      </c>
      <c r="D301" t="n">
        <v>1257</v>
      </c>
      <c r="E301" t="inlineStr"/>
      <c r="F301" t="inlineStr">
        <is>
          <t>:20953-LC:20953-LCV:20953-LF:</t>
        </is>
      </c>
      <c r="G301" s="2" t="inlineStr">
        <is>
          <t>X3</t>
        </is>
      </c>
      <c r="H301" t="inlineStr">
        <is>
          <t>ImpMatl_SS_AISI-304</t>
        </is>
      </c>
      <c r="I301" s="4" t="inlineStr">
        <is>
          <t>Stainless Steel, AISI-304</t>
        </is>
      </c>
      <c r="J301" s="4" t="inlineStr">
        <is>
          <t>H304</t>
        </is>
      </c>
      <c r="K301" s="4" t="inlineStr">
        <is>
          <t>Stainless Steel, AISI-303</t>
        </is>
      </c>
      <c r="L301" s="4" t="inlineStr">
        <is>
          <t>Stainless Steel, AISI 316</t>
        </is>
      </c>
      <c r="M301" s="4" t="inlineStr">
        <is>
          <t>Coating_Scotchkote134_interior</t>
        </is>
      </c>
      <c r="N301" s="80" t="inlineStr">
        <is>
          <t>RTF</t>
        </is>
      </c>
      <c r="O301" s="4" t="inlineStr"/>
      <c r="P301" t="inlineStr">
        <is>
          <t>A102355</t>
        </is>
      </c>
      <c r="Q301" t="inlineStr">
        <is>
          <t>LT250</t>
        </is>
      </c>
      <c r="R301" t="n">
        <v>126</v>
      </c>
      <c r="S301" t="inlineStr"/>
      <c r="T301" t="inlineStr"/>
      <c r="U301" t="inlineStr"/>
      <c r="V301" t="inlineStr"/>
      <c r="W301" t="inlineStr"/>
    </row>
    <row r="302">
      <c r="A302" t="inlineStr"/>
      <c r="B302" t="inlineStr">
        <is>
          <t>N</t>
        </is>
      </c>
      <c r="C302" t="inlineStr">
        <is>
          <t>Price_BOM_L_Imp_1551</t>
        </is>
      </c>
      <c r="D302" t="n">
        <v>1551</v>
      </c>
      <c r="E302" t="inlineStr"/>
      <c r="F302" t="inlineStr">
        <is>
          <t>:20953-LC:20953-LCV:20953-LF:</t>
        </is>
      </c>
      <c r="G302" s="2" t="inlineStr">
        <is>
          <t>X3</t>
        </is>
      </c>
      <c r="H302" t="inlineStr">
        <is>
          <t>ImpMatl_SS_AISI-304</t>
        </is>
      </c>
      <c r="I302" s="4" t="inlineStr">
        <is>
          <t>Stainless Steel, AISI-304</t>
        </is>
      </c>
      <c r="J302" s="4" t="inlineStr">
        <is>
          <t>H304</t>
        </is>
      </c>
      <c r="K302" s="4" t="inlineStr">
        <is>
          <t>Stainless Steel, AISI-303</t>
        </is>
      </c>
      <c r="L302" s="4" t="inlineStr">
        <is>
          <t>Stainless Steel, AISI 316</t>
        </is>
      </c>
      <c r="M302" s="4" t="inlineStr">
        <is>
          <t>Coating_Scotchkote134_interior_exterior</t>
        </is>
      </c>
      <c r="N302" s="80" t="inlineStr">
        <is>
          <t>RTF</t>
        </is>
      </c>
      <c r="O302" s="4" t="inlineStr"/>
      <c r="P302" t="inlineStr">
        <is>
          <t>A102355</t>
        </is>
      </c>
      <c r="Q302" t="inlineStr">
        <is>
          <t>LT250</t>
        </is>
      </c>
      <c r="R302" t="n">
        <v>126</v>
      </c>
      <c r="S302" t="inlineStr"/>
      <c r="T302" t="inlineStr"/>
      <c r="U302" t="inlineStr"/>
      <c r="V302" t="inlineStr"/>
      <c r="W302" t="inlineStr"/>
    </row>
    <row r="303">
      <c r="A303" t="inlineStr"/>
      <c r="B303" t="inlineStr">
        <is>
          <t>N</t>
        </is>
      </c>
      <c r="C303" t="inlineStr">
        <is>
          <t>Price_BOM_L_Imp_112</t>
        </is>
      </c>
      <c r="D303" t="n">
        <v>112</v>
      </c>
      <c r="E303" t="inlineStr"/>
      <c r="F303" t="inlineStr">
        <is>
          <t>:20953-LC:20953-LCV:20953-LF:</t>
        </is>
      </c>
      <c r="G303" s="2" t="inlineStr">
        <is>
          <t>X4</t>
        </is>
      </c>
      <c r="H303" t="inlineStr">
        <is>
          <t>ImpMatl_SS_AISI-304</t>
        </is>
      </c>
      <c r="I303" s="4" t="inlineStr">
        <is>
          <t>Stainless Steel, AISI-304</t>
        </is>
      </c>
      <c r="J303" s="4" t="inlineStr">
        <is>
          <t>H304</t>
        </is>
      </c>
      <c r="K303" s="4" t="inlineStr">
        <is>
          <t>Stainless Steel, AISI-303</t>
        </is>
      </c>
      <c r="L303" s="4" t="inlineStr">
        <is>
          <t>Stainless Steel, AISI 316</t>
        </is>
      </c>
      <c r="M303" s="4" t="inlineStr">
        <is>
          <t>Coating_Standard</t>
        </is>
      </c>
      <c r="N303" s="80" t="inlineStr">
        <is>
          <t>98876069</t>
        </is>
      </c>
      <c r="O303" s="4" t="inlineStr"/>
      <c r="P303" t="inlineStr">
        <is>
          <t>A102357</t>
        </is>
      </c>
      <c r="Q303" t="inlineStr">
        <is>
          <t>LT027</t>
        </is>
      </c>
      <c r="R303" t="n">
        <v>0</v>
      </c>
      <c r="S303" t="inlineStr"/>
      <c r="T303" t="inlineStr"/>
      <c r="U303" t="inlineStr"/>
      <c r="V303" t="inlineStr"/>
      <c r="W303" t="inlineStr"/>
    </row>
    <row r="304">
      <c r="A304" t="inlineStr"/>
      <c r="B304" t="inlineStr">
        <is>
          <t>N</t>
        </is>
      </c>
      <c r="C304" t="inlineStr">
        <is>
          <t>Price_BOM_L_Imp_670</t>
        </is>
      </c>
      <c r="D304" t="n">
        <v>670</v>
      </c>
      <c r="E304" t="inlineStr"/>
      <c r="F304" t="inlineStr">
        <is>
          <t>:20953-LC:20953-LCV:20953-LF:</t>
        </is>
      </c>
      <c r="G304" s="2" t="inlineStr">
        <is>
          <t>X4</t>
        </is>
      </c>
      <c r="H304" t="inlineStr">
        <is>
          <t>ImpMatl_SS_AISI-304</t>
        </is>
      </c>
      <c r="I304" s="4" t="inlineStr">
        <is>
          <t>Stainless Steel, AISI-304</t>
        </is>
      </c>
      <c r="J304" s="4" t="inlineStr">
        <is>
          <t>H304</t>
        </is>
      </c>
      <c r="K304" s="4" t="inlineStr">
        <is>
          <t>Stainless Steel, AISI-303</t>
        </is>
      </c>
      <c r="L304" s="4" t="inlineStr">
        <is>
          <t>Stainless Steel, AISI 316</t>
        </is>
      </c>
      <c r="M304" s="4" t="inlineStr">
        <is>
          <t>Coating_Scotchkote134_interior_exterior_IncludeImpeller</t>
        </is>
      </c>
      <c r="N304" s="80" t="inlineStr">
        <is>
          <t>RTF</t>
        </is>
      </c>
      <c r="O304" s="4" t="inlineStr"/>
      <c r="P304" t="inlineStr">
        <is>
          <t>A102357</t>
        </is>
      </c>
      <c r="Q304" t="inlineStr">
        <is>
          <t>LT250</t>
        </is>
      </c>
      <c r="R304" t="inlineStr"/>
      <c r="S304" t="inlineStr"/>
      <c r="T304" t="inlineStr"/>
      <c r="U304" t="inlineStr"/>
      <c r="V304" t="inlineStr"/>
      <c r="W304" t="inlineStr"/>
    </row>
    <row r="305">
      <c r="A305" t="inlineStr"/>
      <c r="B305" t="inlineStr">
        <is>
          <t>N</t>
        </is>
      </c>
      <c r="C305" t="inlineStr">
        <is>
          <t>Price_BOM_L_Imp_964</t>
        </is>
      </c>
      <c r="D305" t="n">
        <v>964</v>
      </c>
      <c r="E305" t="inlineStr"/>
      <c r="F305" t="inlineStr">
        <is>
          <t>:20953-LC:20953-LCV:20953-LF:</t>
        </is>
      </c>
      <c r="G305" s="2" t="inlineStr">
        <is>
          <t>X4</t>
        </is>
      </c>
      <c r="H305" t="inlineStr">
        <is>
          <t>ImpMatl_SS_AISI-304</t>
        </is>
      </c>
      <c r="I305" s="4" t="inlineStr">
        <is>
          <t>Stainless Steel, AISI-304</t>
        </is>
      </c>
      <c r="J305" s="4" t="inlineStr">
        <is>
          <t>H304</t>
        </is>
      </c>
      <c r="K305" s="4" t="inlineStr">
        <is>
          <t>Stainless Steel, AISI-303</t>
        </is>
      </c>
      <c r="L305" s="4" t="inlineStr">
        <is>
          <t>Stainless Steel, AISI 316</t>
        </is>
      </c>
      <c r="M305" s="4" t="inlineStr">
        <is>
          <t>Coating_Scotchkote134_interior_IncludeImpeller</t>
        </is>
      </c>
      <c r="N305" s="80" t="inlineStr">
        <is>
          <t>RTF</t>
        </is>
      </c>
      <c r="O305" s="4" t="inlineStr"/>
      <c r="P305" t="inlineStr">
        <is>
          <t>A102357</t>
        </is>
      </c>
      <c r="Q305" t="inlineStr">
        <is>
          <t>LT250</t>
        </is>
      </c>
      <c r="R305" t="inlineStr"/>
      <c r="S305" t="inlineStr"/>
      <c r="T305" t="inlineStr"/>
      <c r="U305" t="inlineStr"/>
      <c r="V305" t="inlineStr"/>
      <c r="W305" t="inlineStr"/>
    </row>
    <row r="306">
      <c r="A306" t="inlineStr"/>
      <c r="B306" t="inlineStr">
        <is>
          <t>N</t>
        </is>
      </c>
      <c r="C306" t="inlineStr">
        <is>
          <t>Price_BOM_L_Imp_1258</t>
        </is>
      </c>
      <c r="D306" t="n">
        <v>1258</v>
      </c>
      <c r="E306" t="inlineStr"/>
      <c r="F306" t="inlineStr">
        <is>
          <t>:20953-LC:20953-LCV:20953-LF:</t>
        </is>
      </c>
      <c r="G306" s="2" t="inlineStr">
        <is>
          <t>X4</t>
        </is>
      </c>
      <c r="H306" t="inlineStr">
        <is>
          <t>ImpMatl_SS_AISI-304</t>
        </is>
      </c>
      <c r="I306" s="4" t="inlineStr">
        <is>
          <t>Stainless Steel, AISI-304</t>
        </is>
      </c>
      <c r="J306" s="4" t="inlineStr">
        <is>
          <t>H304</t>
        </is>
      </c>
      <c r="K306" s="4" t="inlineStr">
        <is>
          <t>Stainless Steel, AISI-303</t>
        </is>
      </c>
      <c r="L306" s="4" t="inlineStr">
        <is>
          <t>Stainless Steel, AISI 316</t>
        </is>
      </c>
      <c r="M306" s="4" t="inlineStr">
        <is>
          <t>Coating_Scotchkote134_interior</t>
        </is>
      </c>
      <c r="N306" s="80" t="inlineStr">
        <is>
          <t>RTF</t>
        </is>
      </c>
      <c r="O306" s="4" t="inlineStr"/>
      <c r="P306" t="inlineStr">
        <is>
          <t>A102357</t>
        </is>
      </c>
      <c r="Q306" t="inlineStr">
        <is>
          <t>LT250</t>
        </is>
      </c>
      <c r="R306" t="n">
        <v>126</v>
      </c>
      <c r="S306" t="inlineStr"/>
      <c r="T306" t="inlineStr"/>
      <c r="U306" t="inlineStr"/>
      <c r="V306" t="inlineStr"/>
      <c r="W306" t="inlineStr"/>
    </row>
    <row r="307">
      <c r="A307" t="inlineStr"/>
      <c r="B307" t="inlineStr">
        <is>
          <t>N</t>
        </is>
      </c>
      <c r="C307" t="inlineStr">
        <is>
          <t>Price_BOM_L_Imp_1552</t>
        </is>
      </c>
      <c r="D307" t="n">
        <v>1552</v>
      </c>
      <c r="E307" t="inlineStr"/>
      <c r="F307" t="inlineStr">
        <is>
          <t>:20953-LC:20953-LCV:20953-LF:</t>
        </is>
      </c>
      <c r="G307" s="2" t="inlineStr">
        <is>
          <t>X4</t>
        </is>
      </c>
      <c r="H307" t="inlineStr">
        <is>
          <t>ImpMatl_SS_AISI-304</t>
        </is>
      </c>
      <c r="I307" s="4" t="inlineStr">
        <is>
          <t>Stainless Steel, AISI-304</t>
        </is>
      </c>
      <c r="J307" s="4" t="inlineStr">
        <is>
          <t>H304</t>
        </is>
      </c>
      <c r="K307" s="4" t="inlineStr">
        <is>
          <t>Stainless Steel, AISI-303</t>
        </is>
      </c>
      <c r="L307" s="4" t="inlineStr">
        <is>
          <t>Stainless Steel, AISI 316</t>
        </is>
      </c>
      <c r="M307" s="4" t="inlineStr">
        <is>
          <t>Coating_Scotchkote134_interior_exterior</t>
        </is>
      </c>
      <c r="N307" s="80" t="inlineStr">
        <is>
          <t>RTF</t>
        </is>
      </c>
      <c r="O307" s="4" t="inlineStr"/>
      <c r="P307" t="inlineStr">
        <is>
          <t>A102357</t>
        </is>
      </c>
      <c r="Q307" t="inlineStr">
        <is>
          <t>LT250</t>
        </is>
      </c>
      <c r="R307" t="n">
        <v>126</v>
      </c>
      <c r="S307" t="inlineStr"/>
      <c r="T307" t="inlineStr"/>
      <c r="U307" t="inlineStr"/>
      <c r="V307" t="inlineStr"/>
      <c r="W307" t="inlineStr"/>
    </row>
    <row r="308">
      <c r="A308" t="inlineStr"/>
      <c r="B308" t="inlineStr">
        <is>
          <t>N</t>
        </is>
      </c>
      <c r="C308" t="inlineStr">
        <is>
          <t>Price_BOM_L_Imp_1853</t>
        </is>
      </c>
      <c r="D308" t="n">
        <v>1853</v>
      </c>
      <c r="E308" t="inlineStr"/>
      <c r="F308" t="inlineStr">
        <is>
          <t>:25123-LC:25123-LCV:25123-LF:</t>
        </is>
      </c>
      <c r="G308" s="2" t="inlineStr">
        <is>
          <t>X3</t>
        </is>
      </c>
      <c r="H308" t="inlineStr">
        <is>
          <t>ImpMatl_SS_AISI-304</t>
        </is>
      </c>
      <c r="I308" s="4" t="inlineStr">
        <is>
          <t>Stainless Steel, AISI-304</t>
        </is>
      </c>
      <c r="J308" s="4" t="inlineStr">
        <is>
          <t>H304</t>
        </is>
      </c>
      <c r="K308" s="4" t="inlineStr">
        <is>
          <t>Stainless Steel, AISI-303</t>
        </is>
      </c>
      <c r="L308" s="4" t="inlineStr">
        <is>
          <t>Stainless Steel, AISI 316</t>
        </is>
      </c>
      <c r="M308" s="4" t="inlineStr">
        <is>
          <t>Coating_Special</t>
        </is>
      </c>
      <c r="N308" s="80" t="inlineStr">
        <is>
          <t>RTF</t>
        </is>
      </c>
      <c r="O308" s="4" t="inlineStr"/>
      <c r="P308" t="inlineStr">
        <is>
          <t>A101838</t>
        </is>
      </c>
      <c r="Q308" t="inlineStr">
        <is>
          <t>LT250</t>
        </is>
      </c>
      <c r="R308" t="n">
        <v>126</v>
      </c>
      <c r="S308" t="inlineStr"/>
      <c r="T308" t="inlineStr"/>
      <c r="U308" t="inlineStr"/>
      <c r="V308" t="inlineStr"/>
      <c r="W308" t="inlineStr"/>
    </row>
    <row r="309">
      <c r="A309" t="inlineStr"/>
      <c r="B309" t="inlineStr">
        <is>
          <t>N</t>
        </is>
      </c>
      <c r="C309" t="inlineStr">
        <is>
          <t>Price_BOM_L_Imp_1854</t>
        </is>
      </c>
      <c r="D309" t="n">
        <v>1854</v>
      </c>
      <c r="E309" t="inlineStr"/>
      <c r="F309" t="inlineStr">
        <is>
          <t>:25123-LC:25123-LCV:25123-LF:</t>
        </is>
      </c>
      <c r="G309" s="2" t="inlineStr">
        <is>
          <t>XA</t>
        </is>
      </c>
      <c r="H309" t="inlineStr">
        <is>
          <t>ImpMatl_SS_AISI-304</t>
        </is>
      </c>
      <c r="I309" s="4" t="inlineStr">
        <is>
          <t>Stainless Steel, AISI-304</t>
        </is>
      </c>
      <c r="J309" s="4" t="inlineStr">
        <is>
          <t>H304</t>
        </is>
      </c>
      <c r="K309" s="4" t="inlineStr">
        <is>
          <t>Stainless Steel, AISI-303</t>
        </is>
      </c>
      <c r="L309" s="4" t="inlineStr">
        <is>
          <t>Stainless Steel, AISI 316</t>
        </is>
      </c>
      <c r="M309" s="4" t="inlineStr">
        <is>
          <t>Coating_Special</t>
        </is>
      </c>
      <c r="N309" s="80" t="inlineStr">
        <is>
          <t>RTF</t>
        </is>
      </c>
      <c r="O309" s="4" t="inlineStr"/>
      <c r="P309" t="inlineStr">
        <is>
          <t>A101845</t>
        </is>
      </c>
      <c r="Q309" t="inlineStr">
        <is>
          <t>LT250</t>
        </is>
      </c>
      <c r="R309" t="n">
        <v>126</v>
      </c>
      <c r="S309" t="inlineStr"/>
      <c r="T309" t="inlineStr"/>
      <c r="U309" t="inlineStr"/>
      <c r="V309" t="inlineStr"/>
      <c r="W309" t="inlineStr"/>
    </row>
    <row r="310">
      <c r="A310" t="inlineStr"/>
      <c r="B310" t="inlineStr">
        <is>
          <t>N</t>
        </is>
      </c>
      <c r="C310" t="inlineStr">
        <is>
          <t>Price_BOM_L_Imp_444</t>
        </is>
      </c>
      <c r="D310" t="n">
        <v>444</v>
      </c>
      <c r="E310" t="inlineStr"/>
      <c r="F310" t="inlineStr">
        <is>
          <t>:25123-LC:25123-LCV:25123-LF:</t>
        </is>
      </c>
      <c r="G310" s="2" t="inlineStr">
        <is>
          <t>X3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Stainless Steel, AISI-303</t>
        </is>
      </c>
      <c r="L310" s="4" t="inlineStr">
        <is>
          <t>Steel, Cold Drawn C1018</t>
        </is>
      </c>
      <c r="M310" s="4" t="inlineStr">
        <is>
          <t>Coating_Standard</t>
        </is>
      </c>
      <c r="N310" s="80" t="inlineStr">
        <is>
          <t>97778037</t>
        </is>
      </c>
      <c r="O310" s="4" t="inlineStr"/>
      <c r="P310" t="inlineStr">
        <is>
          <t>A102234</t>
        </is>
      </c>
      <c r="Q310" t="inlineStr">
        <is>
          <t>LT250</t>
        </is>
      </c>
      <c r="R310" t="inlineStr"/>
      <c r="S310" t="inlineStr"/>
      <c r="T310" t="inlineStr"/>
      <c r="U310" t="inlineStr"/>
      <c r="V310" t="inlineStr"/>
      <c r="W310" t="inlineStr"/>
    </row>
    <row r="311">
      <c r="A311" t="inlineStr"/>
      <c r="B311" t="inlineStr">
        <is>
          <t>N</t>
        </is>
      </c>
      <c r="C311" t="inlineStr">
        <is>
          <t>Price_BOM_L_Imp_568</t>
        </is>
      </c>
      <c r="D311" t="n">
        <v>568</v>
      </c>
      <c r="E311" t="inlineStr"/>
      <c r="F311" t="inlineStr">
        <is>
          <t>:25123-LC:25123-LCV:25123-LF:</t>
        </is>
      </c>
      <c r="G311" s="2" t="inlineStr">
        <is>
          <t>X3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Stainless Steel, AISI-303</t>
        </is>
      </c>
      <c r="L311" s="4" t="inlineStr">
        <is>
          <t>Steel, Cold Drawn C1018</t>
        </is>
      </c>
      <c r="M311" s="4" t="inlineStr">
        <is>
          <t>Coating_Scotchkote134_interior_exterior_IncludeImpeller</t>
        </is>
      </c>
      <c r="N311" s="80" t="inlineStr">
        <is>
          <t>RTF</t>
        </is>
      </c>
      <c r="O311" s="4" t="inlineStr"/>
      <c r="P311" t="inlineStr">
        <is>
          <t>A102234</t>
        </is>
      </c>
      <c r="Q311" t="inlineStr">
        <is>
          <t>LT250</t>
        </is>
      </c>
      <c r="R311" t="inlineStr"/>
      <c r="S311" t="inlineStr"/>
      <c r="T311" t="inlineStr"/>
      <c r="U311" t="inlineStr"/>
      <c r="V311" t="inlineStr"/>
      <c r="W311" t="inlineStr"/>
    </row>
    <row r="312">
      <c r="A312" t="inlineStr"/>
      <c r="B312" t="inlineStr">
        <is>
          <t>N</t>
        </is>
      </c>
      <c r="C312" t="inlineStr">
        <is>
          <t>Price_BOM_L_Imp_862</t>
        </is>
      </c>
      <c r="D312" t="n">
        <v>862</v>
      </c>
      <c r="E312" t="inlineStr"/>
      <c r="F312" t="inlineStr">
        <is>
          <t>:25123-LC:25123-LCV:25123-LF:</t>
        </is>
      </c>
      <c r="G312" s="2" t="inlineStr">
        <is>
          <t>X3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Stainless Steel, AISI-303</t>
        </is>
      </c>
      <c r="L312" s="4" t="inlineStr">
        <is>
          <t>Steel, Cold Drawn C1018</t>
        </is>
      </c>
      <c r="M312" s="4" t="inlineStr">
        <is>
          <t>Coating_Scotchkote134_interior_IncludeImpeller</t>
        </is>
      </c>
      <c r="N312" s="80" t="inlineStr">
        <is>
          <t>RTF</t>
        </is>
      </c>
      <c r="O312" s="4" t="inlineStr"/>
      <c r="P312" t="inlineStr">
        <is>
          <t>A102234</t>
        </is>
      </c>
      <c r="Q312" t="inlineStr">
        <is>
          <t>LT250</t>
        </is>
      </c>
      <c r="R312" t="inlineStr"/>
      <c r="S312" t="inlineStr"/>
      <c r="T312" t="inlineStr"/>
      <c r="U312" t="inlineStr"/>
      <c r="V312" t="inlineStr"/>
      <c r="W312" t="inlineStr"/>
    </row>
    <row r="313">
      <c r="A313" t="inlineStr"/>
      <c r="B313" t="inlineStr">
        <is>
          <t>N</t>
        </is>
      </c>
      <c r="C313" t="inlineStr">
        <is>
          <t>Price_BOM_L_Imp_1156</t>
        </is>
      </c>
      <c r="D313" t="n">
        <v>1156</v>
      </c>
      <c r="E313" t="inlineStr"/>
      <c r="F313" t="inlineStr">
        <is>
          <t>:25123-LC:25123-LCV:25123-LF:</t>
        </is>
      </c>
      <c r="G313" s="2" t="inlineStr">
        <is>
          <t>X3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Stainless Steel, AISI-303</t>
        </is>
      </c>
      <c r="L313" s="4" t="inlineStr">
        <is>
          <t>Steel, Cold Drawn C1018</t>
        </is>
      </c>
      <c r="M313" s="4" t="inlineStr">
        <is>
          <t>Coating_Scotchkote134_interior</t>
        </is>
      </c>
      <c r="N313" s="80" t="inlineStr">
        <is>
          <t>97778037</t>
        </is>
      </c>
      <c r="O313" s="4" t="inlineStr"/>
      <c r="P313" t="inlineStr">
        <is>
          <t>A102234</t>
        </is>
      </c>
      <c r="Q313" t="inlineStr">
        <is>
          <t>LT250</t>
        </is>
      </c>
      <c r="R313" t="inlineStr"/>
      <c r="S313" t="inlineStr"/>
      <c r="T313" t="inlineStr"/>
      <c r="U313" t="inlineStr"/>
      <c r="V313" t="inlineStr"/>
      <c r="W313" t="inlineStr"/>
    </row>
    <row r="314">
      <c r="A314" t="inlineStr"/>
      <c r="B314" t="inlineStr">
        <is>
          <t>N</t>
        </is>
      </c>
      <c r="C314" t="inlineStr">
        <is>
          <t>Price_BOM_L_Imp_1450</t>
        </is>
      </c>
      <c r="D314" t="n">
        <v>1450</v>
      </c>
      <c r="E314" t="inlineStr"/>
      <c r="F314" t="inlineStr">
        <is>
          <t>:25123-LC:25123-LCV:25123-LF:</t>
        </is>
      </c>
      <c r="G314" s="2" t="inlineStr">
        <is>
          <t>X3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Stainless Steel, AISI-303</t>
        </is>
      </c>
      <c r="L314" s="4" t="inlineStr">
        <is>
          <t>Steel, Cold Drawn C1018</t>
        </is>
      </c>
      <c r="M314" s="4" t="inlineStr">
        <is>
          <t>Coating_Scotchkote134_interior_exterior</t>
        </is>
      </c>
      <c r="N314" s="80" t="inlineStr">
        <is>
          <t>97778037</t>
        </is>
      </c>
      <c r="O314" s="4" t="inlineStr"/>
      <c r="P314" t="inlineStr">
        <is>
          <t>A102234</t>
        </is>
      </c>
      <c r="Q314" t="inlineStr">
        <is>
          <t>LT250</t>
        </is>
      </c>
      <c r="R314" t="inlineStr"/>
      <c r="S314" t="inlineStr"/>
      <c r="T314" t="inlineStr"/>
      <c r="U314" t="inlineStr"/>
      <c r="V314" t="inlineStr"/>
      <c r="W314" t="inlineStr"/>
    </row>
    <row r="315">
      <c r="A315" t="inlineStr"/>
      <c r="B315" t="inlineStr">
        <is>
          <t>N</t>
        </is>
      </c>
      <c r="C315" t="inlineStr">
        <is>
          <t>Price_BOM_L_Imp_1744</t>
        </is>
      </c>
      <c r="D315" t="n">
        <v>1744</v>
      </c>
      <c r="E315" t="inlineStr"/>
      <c r="F315" t="inlineStr">
        <is>
          <t>:25123-LC:25123-LCV:25123-LF: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Coating_Special</t>
        </is>
      </c>
      <c r="N315" s="80" t="inlineStr">
        <is>
          <t>97778037</t>
        </is>
      </c>
      <c r="O315" s="4" t="inlineStr"/>
      <c r="P315" t="inlineStr">
        <is>
          <t>A102234</t>
        </is>
      </c>
      <c r="Q315" t="inlineStr">
        <is>
          <t>LT250</t>
        </is>
      </c>
      <c r="R315" t="inlineStr"/>
      <c r="S315" t="inlineStr"/>
      <c r="T315" t="inlineStr"/>
      <c r="U315" t="inlineStr"/>
      <c r="V315" t="inlineStr"/>
      <c r="W315" t="inlineStr"/>
    </row>
    <row r="316">
      <c r="A316" t="inlineStr"/>
      <c r="B316" t="inlineStr">
        <is>
          <t>N</t>
        </is>
      </c>
      <c r="C316" t="inlineStr">
        <is>
          <t>Price_BOM_L_Imp_445</t>
        </is>
      </c>
      <c r="D316" t="n">
        <v>445</v>
      </c>
      <c r="E316" t="inlineStr"/>
      <c r="F316" t="inlineStr">
        <is>
          <t>:25123-LC:25123-LCV:25123-LF:</t>
        </is>
      </c>
      <c r="G316" s="2" t="inlineStr">
        <is>
          <t>XA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Coating_Standard</t>
        </is>
      </c>
      <c r="N316" s="80" t="inlineStr">
        <is>
          <t>97778038</t>
        </is>
      </c>
      <c r="O316" s="4" t="inlineStr"/>
      <c r="P316" t="inlineStr">
        <is>
          <t>A102235</t>
        </is>
      </c>
      <c r="Q316" t="inlineStr">
        <is>
          <t>LT250</t>
        </is>
      </c>
      <c r="R316" t="inlineStr"/>
      <c r="S316" t="inlineStr"/>
      <c r="T316" t="inlineStr"/>
      <c r="U316" t="inlineStr"/>
      <c r="V316" t="inlineStr"/>
      <c r="W316" t="inlineStr"/>
    </row>
    <row r="317">
      <c r="A317" t="inlineStr"/>
      <c r="B317" t="inlineStr">
        <is>
          <t>N</t>
        </is>
      </c>
      <c r="C317" t="inlineStr">
        <is>
          <t>Price_BOM_L_Imp_569</t>
        </is>
      </c>
      <c r="D317" t="n">
        <v>569</v>
      </c>
      <c r="E317" t="inlineStr"/>
      <c r="F317" t="inlineStr">
        <is>
          <t>:25123-LC:25123-LCV:25123-LF:</t>
        </is>
      </c>
      <c r="G317" s="2" t="inlineStr">
        <is>
          <t>XA</t>
        </is>
      </c>
      <c r="H317" s="2" t="inlineStr">
        <is>
          <t>ImpMatl_NiAl-Bronze_ASTM-B148_C95400</t>
        </is>
      </c>
      <c r="I317" s="4" t="inlineStr">
        <is>
          <t>Nickel Aluminum Bronze ASTM B148 UNS C95400</t>
        </is>
      </c>
      <c r="J317" s="4" t="inlineStr">
        <is>
          <t>B22</t>
        </is>
      </c>
      <c r="K317" s="4" t="inlineStr">
        <is>
          <t>Stainless Steel, AISI-303</t>
        </is>
      </c>
      <c r="L317" s="4" t="inlineStr">
        <is>
          <t>Steel, Cold Drawn C1018</t>
        </is>
      </c>
      <c r="M317" s="4" t="inlineStr">
        <is>
          <t>Coating_Scotchkote134_interior_exterior_IncludeImpeller</t>
        </is>
      </c>
      <c r="N317" s="80" t="inlineStr">
        <is>
          <t>RTF</t>
        </is>
      </c>
      <c r="O317" s="4" t="inlineStr"/>
      <c r="P317" s="4" t="inlineStr">
        <is>
          <t>A102235</t>
        </is>
      </c>
      <c r="Q317" t="inlineStr">
        <is>
          <t>LT250</t>
        </is>
      </c>
      <c r="R317" s="4" t="inlineStr"/>
      <c r="S317" t="inlineStr"/>
      <c r="T317" t="inlineStr"/>
      <c r="U317" t="inlineStr"/>
      <c r="V317" t="inlineStr"/>
      <c r="W317" t="inlineStr"/>
    </row>
    <row r="318">
      <c r="A318" t="inlineStr"/>
      <c r="B318" t="inlineStr">
        <is>
          <t>N</t>
        </is>
      </c>
      <c r="C318" t="inlineStr">
        <is>
          <t>Price_BOM_L_Imp_863</t>
        </is>
      </c>
      <c r="D318" t="n">
        <v>863</v>
      </c>
      <c r="E318" t="inlineStr"/>
      <c r="F318" t="inlineStr">
        <is>
          <t>:25123-LC:25123-LCV:25123-LF:</t>
        </is>
      </c>
      <c r="G318" s="2" t="inlineStr">
        <is>
          <t>XA</t>
        </is>
      </c>
      <c r="H318" s="2" t="inlineStr">
        <is>
          <t>ImpMatl_NiAl-Bronze_ASTM-B148_C95400</t>
        </is>
      </c>
      <c r="I318" s="4" t="inlineStr">
        <is>
          <t>Nickel Aluminum Bronze ASTM B148 UNS C95400</t>
        </is>
      </c>
      <c r="J318" s="4" t="inlineStr">
        <is>
          <t>B22</t>
        </is>
      </c>
      <c r="K318" s="4" t="inlineStr">
        <is>
          <t>Stainless Steel, AISI-303</t>
        </is>
      </c>
      <c r="L318" s="4" t="inlineStr">
        <is>
          <t>Steel, Cold Drawn C1018</t>
        </is>
      </c>
      <c r="M318" s="4" t="inlineStr">
        <is>
          <t>Coating_Scotchkote134_interior_IncludeImpeller</t>
        </is>
      </c>
      <c r="N318" s="80" t="inlineStr">
        <is>
          <t>RTF</t>
        </is>
      </c>
      <c r="O318" s="4" t="inlineStr"/>
      <c r="P318" s="4" t="inlineStr">
        <is>
          <t>A102235</t>
        </is>
      </c>
      <c r="Q318" t="inlineStr">
        <is>
          <t>LT250</t>
        </is>
      </c>
      <c r="R318" s="4" t="inlineStr"/>
      <c r="S318" t="inlineStr"/>
      <c r="T318" t="inlineStr"/>
      <c r="U318" t="inlineStr"/>
      <c r="V318" t="inlineStr"/>
      <c r="W318" t="inlineStr"/>
    </row>
    <row r="319">
      <c r="A319" t="inlineStr"/>
      <c r="B319" t="inlineStr">
        <is>
          <t>N</t>
        </is>
      </c>
      <c r="C319" t="inlineStr">
        <is>
          <t>Price_BOM_L_Imp_1157</t>
        </is>
      </c>
      <c r="D319" t="n">
        <v>1157</v>
      </c>
      <c r="E319" t="inlineStr"/>
      <c r="F319" t="inlineStr">
        <is>
          <t>:25123-LC:25123-LCV:25123-LF:</t>
        </is>
      </c>
      <c r="G319" s="2" t="inlineStr">
        <is>
          <t>XA</t>
        </is>
      </c>
      <c r="H319" s="2" t="inlineStr">
        <is>
          <t>ImpMatl_NiAl-Bronze_ASTM-B148_C95400</t>
        </is>
      </c>
      <c r="I319" s="4" t="inlineStr">
        <is>
          <t>Nickel Aluminum Bronze ASTM B148 UNS C95400</t>
        </is>
      </c>
      <c r="J319" s="4" t="inlineStr">
        <is>
          <t>B22</t>
        </is>
      </c>
      <c r="K319" s="4" t="inlineStr">
        <is>
          <t>Stainless Steel, AISI-303</t>
        </is>
      </c>
      <c r="L319" s="4" t="inlineStr">
        <is>
          <t>Steel, Cold Drawn C1018</t>
        </is>
      </c>
      <c r="M319" s="4" t="inlineStr">
        <is>
          <t>Coating_Scotchkote134_interior</t>
        </is>
      </c>
      <c r="N319" s="80" t="inlineStr">
        <is>
          <t>97778038</t>
        </is>
      </c>
      <c r="O319" s="4" t="inlineStr"/>
      <c r="P319" s="4" t="inlineStr">
        <is>
          <t>A102235</t>
        </is>
      </c>
      <c r="Q319" t="inlineStr">
        <is>
          <t>LT250</t>
        </is>
      </c>
      <c r="R319" s="4" t="inlineStr"/>
      <c r="S319" t="inlineStr"/>
      <c r="T319" t="inlineStr"/>
      <c r="U319" t="inlineStr"/>
      <c r="V319" t="inlineStr"/>
      <c r="W319" t="inlineStr"/>
    </row>
    <row r="320">
      <c r="A320" t="inlineStr"/>
      <c r="B320" t="inlineStr">
        <is>
          <t>N</t>
        </is>
      </c>
      <c r="C320" t="inlineStr">
        <is>
          <t>Price_BOM_L_Imp_1451</t>
        </is>
      </c>
      <c r="D320" t="n">
        <v>1451</v>
      </c>
      <c r="E320" t="inlineStr"/>
      <c r="F320" t="inlineStr">
        <is>
          <t>:25123-LC:25123-LCV:25123-LF:</t>
        </is>
      </c>
      <c r="G320" s="2" t="inlineStr">
        <is>
          <t>XA</t>
        </is>
      </c>
      <c r="H320" s="2" t="inlineStr">
        <is>
          <t>ImpMatl_NiAl-Bronze_ASTM-B148_C95400</t>
        </is>
      </c>
      <c r="I320" s="4" t="inlineStr">
        <is>
          <t>Nickel Aluminum Bronze ASTM B148 UNS C95400</t>
        </is>
      </c>
      <c r="J320" s="4" t="inlineStr">
        <is>
          <t>B22</t>
        </is>
      </c>
      <c r="K320" s="4" t="inlineStr">
        <is>
          <t>Stainless Steel, AISI-303</t>
        </is>
      </c>
      <c r="L320" s="4" t="inlineStr">
        <is>
          <t>Steel, Cold Drawn C1018</t>
        </is>
      </c>
      <c r="M320" s="4" t="inlineStr">
        <is>
          <t>Coating_Scotchkote134_interior_exterior</t>
        </is>
      </c>
      <c r="N320" s="80" t="inlineStr">
        <is>
          <t>97778038</t>
        </is>
      </c>
      <c r="O320" s="4" t="inlineStr"/>
      <c r="P320" s="4" t="inlineStr">
        <is>
          <t>A102235</t>
        </is>
      </c>
      <c r="Q320" t="inlineStr">
        <is>
          <t>LT250</t>
        </is>
      </c>
      <c r="R320" s="4" t="inlineStr"/>
      <c r="S320" t="inlineStr"/>
      <c r="T320" t="inlineStr"/>
      <c r="U320" t="inlineStr"/>
      <c r="V320" t="inlineStr"/>
      <c r="W320" t="inlineStr"/>
    </row>
    <row r="321">
      <c r="A321" t="inlineStr"/>
      <c r="B321" t="inlineStr">
        <is>
          <t>N</t>
        </is>
      </c>
      <c r="C321" t="inlineStr">
        <is>
          <t>Price_BOM_L_Imp_1745</t>
        </is>
      </c>
      <c r="D321" t="n">
        <v>1745</v>
      </c>
      <c r="E321" t="inlineStr"/>
      <c r="F321" t="inlineStr">
        <is>
          <t>:25123-LC:25123-LCV:25123-LF:</t>
        </is>
      </c>
      <c r="G321" s="2" t="inlineStr">
        <is>
          <t>XA</t>
        </is>
      </c>
      <c r="H321" s="2" t="inlineStr">
        <is>
          <t>ImpMatl_NiAl-Bronze_ASTM-B148_C95400</t>
        </is>
      </c>
      <c r="I321" s="4" t="inlineStr">
        <is>
          <t>Nickel Aluminum Bronze ASTM B148 UNS C95400</t>
        </is>
      </c>
      <c r="J321" s="4" t="inlineStr">
        <is>
          <t>B22</t>
        </is>
      </c>
      <c r="K321" s="4" t="inlineStr">
        <is>
          <t>Stainless Steel, AISI-303</t>
        </is>
      </c>
      <c r="L321" s="4" t="inlineStr">
        <is>
          <t>Steel, Cold Drawn C1018</t>
        </is>
      </c>
      <c r="M321" s="4" t="inlineStr">
        <is>
          <t>Coating_Special</t>
        </is>
      </c>
      <c r="N321" s="80" t="inlineStr">
        <is>
          <t>97778038</t>
        </is>
      </c>
      <c r="O321" s="4" t="inlineStr"/>
      <c r="P321" s="4" t="inlineStr">
        <is>
          <t>A102235</t>
        </is>
      </c>
      <c r="Q321" t="inlineStr">
        <is>
          <t>LT250</t>
        </is>
      </c>
      <c r="R321" s="4" t="inlineStr"/>
      <c r="S321" t="inlineStr"/>
      <c r="T321" t="inlineStr"/>
      <c r="U321" t="inlineStr"/>
      <c r="V321" t="inlineStr"/>
      <c r="W321" t="inlineStr"/>
    </row>
    <row r="322">
      <c r="A322" t="inlineStr"/>
      <c r="B322" t="inlineStr">
        <is>
          <t>N</t>
        </is>
      </c>
      <c r="C322" t="inlineStr">
        <is>
          <t>Price_BOM_L_Imp_161</t>
        </is>
      </c>
      <c r="D322" t="n">
        <v>161</v>
      </c>
      <c r="E322" t="inlineStr"/>
      <c r="F322" t="inlineStr">
        <is>
          <t>:25123-LC:25123-LCV:25123-LF:</t>
        </is>
      </c>
      <c r="G322" s="2" t="inlineStr">
        <is>
          <t>X3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Stainless Steel, AISI-303</t>
        </is>
      </c>
      <c r="L322" s="4" t="inlineStr">
        <is>
          <t>Stainless Steel, AISI 316</t>
        </is>
      </c>
      <c r="M322" s="4" t="inlineStr">
        <is>
          <t>Coating_Standard</t>
        </is>
      </c>
      <c r="N322" s="80" t="inlineStr">
        <is>
          <t>98876151</t>
        </is>
      </c>
      <c r="O322" s="4" t="inlineStr"/>
      <c r="P322" s="4" t="inlineStr">
        <is>
          <t>A102371</t>
        </is>
      </c>
      <c r="Q322" t="inlineStr">
        <is>
          <t>LT027</t>
        </is>
      </c>
      <c r="R322" s="4" t="n">
        <v>0</v>
      </c>
      <c r="S322" t="inlineStr"/>
      <c r="T322" t="inlineStr"/>
      <c r="U322" t="inlineStr"/>
      <c r="V322" t="inlineStr"/>
      <c r="W322" t="inlineStr"/>
    </row>
    <row r="323">
      <c r="A323" t="inlineStr"/>
      <c r="B323" t="inlineStr">
        <is>
          <t>N</t>
        </is>
      </c>
      <c r="C323" t="inlineStr">
        <is>
          <t>Price_BOM_L_Imp_677</t>
        </is>
      </c>
      <c r="D323" t="n">
        <v>677</v>
      </c>
      <c r="E323" t="inlineStr"/>
      <c r="F323" t="inlineStr">
        <is>
          <t>:25123-LC:25123-LCV:25123-LF:</t>
        </is>
      </c>
      <c r="G323" s="2" t="inlineStr">
        <is>
          <t>X3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Stainless Steel, AISI-303</t>
        </is>
      </c>
      <c r="L323" s="4" t="inlineStr">
        <is>
          <t>Stainless Steel, AISI 316</t>
        </is>
      </c>
      <c r="M323" s="4" t="inlineStr">
        <is>
          <t>Coating_Scotchkote134_interior_exterior_IncludeImpeller</t>
        </is>
      </c>
      <c r="N323" s="80" t="inlineStr">
        <is>
          <t>RTF</t>
        </is>
      </c>
      <c r="O323" s="4" t="inlineStr"/>
      <c r="P323" s="4" t="inlineStr">
        <is>
          <t>A102371</t>
        </is>
      </c>
      <c r="Q323" t="inlineStr">
        <is>
          <t>LT250</t>
        </is>
      </c>
      <c r="R323" s="4" t="inlineStr"/>
      <c r="S323" t="inlineStr"/>
      <c r="T323" t="inlineStr"/>
      <c r="U323" t="inlineStr"/>
      <c r="V323" t="inlineStr"/>
      <c r="W323" t="inlineStr"/>
    </row>
    <row r="324">
      <c r="A324" t="inlineStr"/>
      <c r="B324" t="inlineStr">
        <is>
          <t>N</t>
        </is>
      </c>
      <c r="C324" t="inlineStr">
        <is>
          <t>Price_BOM_L_Imp_971</t>
        </is>
      </c>
      <c r="D324" t="n">
        <v>971</v>
      </c>
      <c r="E324" t="inlineStr"/>
      <c r="F324" t="inlineStr">
        <is>
          <t>:25123-LC:25123-LCV:25123-LF:</t>
        </is>
      </c>
      <c r="G324" s="2" t="inlineStr">
        <is>
          <t>X3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Stainless Steel, AISI-303</t>
        </is>
      </c>
      <c r="L324" s="4" t="inlineStr">
        <is>
          <t>Stainless Steel, AISI 316</t>
        </is>
      </c>
      <c r="M324" s="4" t="inlineStr">
        <is>
          <t>Coating_Scotchkote134_interior_IncludeImpeller</t>
        </is>
      </c>
      <c r="N324" s="80" t="inlineStr">
        <is>
          <t>RTF</t>
        </is>
      </c>
      <c r="O324" s="4" t="inlineStr"/>
      <c r="P324" s="4" t="inlineStr">
        <is>
          <t>A102371</t>
        </is>
      </c>
      <c r="Q324" t="inlineStr">
        <is>
          <t>LT250</t>
        </is>
      </c>
      <c r="R324" s="4" t="inlineStr"/>
      <c r="S324" t="inlineStr"/>
      <c r="T324" t="inlineStr"/>
      <c r="U324" t="inlineStr"/>
      <c r="V324" t="inlineStr"/>
      <c r="W324" t="inlineStr"/>
    </row>
    <row r="325">
      <c r="A325" t="inlineStr"/>
      <c r="B325" t="inlineStr">
        <is>
          <t>N</t>
        </is>
      </c>
      <c r="C325" t="inlineStr">
        <is>
          <t>Price_BOM_L_Imp_1265</t>
        </is>
      </c>
      <c r="D325" t="n">
        <v>1265</v>
      </c>
      <c r="E325" t="inlineStr"/>
      <c r="F325" t="inlineStr">
        <is>
          <t>:25123-LC:25123-LCV:25123-LF: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Coating_Scotchkote134_interior</t>
        </is>
      </c>
      <c r="N325" s="80" t="inlineStr">
        <is>
          <t>RTF</t>
        </is>
      </c>
      <c r="O325" s="4" t="inlineStr"/>
      <c r="P325" s="4" t="inlineStr">
        <is>
          <t>A102371</t>
        </is>
      </c>
      <c r="Q325" t="inlineStr">
        <is>
          <t>LT250</t>
        </is>
      </c>
      <c r="R325" s="4" t="n">
        <v>126</v>
      </c>
      <c r="S325" t="inlineStr"/>
      <c r="T325" t="inlineStr"/>
      <c r="U325" t="inlineStr"/>
      <c r="V325" t="inlineStr"/>
      <c r="W325" t="inlineStr"/>
    </row>
    <row r="326">
      <c r="A326" t="inlineStr"/>
      <c r="B326" t="inlineStr">
        <is>
          <t>N</t>
        </is>
      </c>
      <c r="C326" t="inlineStr">
        <is>
          <t>Price_BOM_L_Imp_1559</t>
        </is>
      </c>
      <c r="D326" t="n">
        <v>1559</v>
      </c>
      <c r="E326" t="inlineStr"/>
      <c r="F326" t="inlineStr">
        <is>
          <t>:25123-LC:25123-LCV:25123-LF:</t>
        </is>
      </c>
      <c r="G326" s="2" t="inlineStr">
        <is>
          <t>X3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Coating_Scotchkote134_interior_exterior</t>
        </is>
      </c>
      <c r="N326" s="80" t="inlineStr">
        <is>
          <t>RTF</t>
        </is>
      </c>
      <c r="O326" s="4" t="inlineStr"/>
      <c r="P326" s="4" t="inlineStr">
        <is>
          <t>A102371</t>
        </is>
      </c>
      <c r="Q326" t="inlineStr">
        <is>
          <t>LT250</t>
        </is>
      </c>
      <c r="R326" s="4" t="n">
        <v>126</v>
      </c>
      <c r="S326" t="inlineStr"/>
      <c r="T326" t="inlineStr"/>
      <c r="U326" t="inlineStr"/>
      <c r="V326" t="inlineStr"/>
      <c r="W326" t="inlineStr"/>
    </row>
    <row r="327">
      <c r="A327" t="inlineStr"/>
      <c r="B327" t="inlineStr">
        <is>
          <t>N</t>
        </is>
      </c>
      <c r="C327" t="inlineStr">
        <is>
          <t>Price_BOM_L_Imp_168</t>
        </is>
      </c>
      <c r="D327" t="n">
        <v>168</v>
      </c>
      <c r="E327" t="inlineStr"/>
      <c r="F327" t="inlineStr">
        <is>
          <t>:25123-LC:25123-LCV:25123-LF:</t>
        </is>
      </c>
      <c r="G327" s="2" t="inlineStr">
        <is>
          <t>XA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Coating_Standard</t>
        </is>
      </c>
      <c r="N327" s="80" t="inlineStr">
        <is>
          <t>98876140</t>
        </is>
      </c>
      <c r="O327" s="4" t="inlineStr"/>
      <c r="P327" s="4" t="inlineStr">
        <is>
          <t>A102373</t>
        </is>
      </c>
      <c r="Q327" t="inlineStr">
        <is>
          <t>LT027</t>
        </is>
      </c>
      <c r="R327" s="4" t="n">
        <v>0</v>
      </c>
      <c r="S327" t="inlineStr"/>
      <c r="T327" t="inlineStr"/>
      <c r="U327" t="inlineStr"/>
      <c r="V327" t="inlineStr"/>
      <c r="W327" t="inlineStr"/>
    </row>
    <row r="328">
      <c r="A328" t="inlineStr"/>
      <c r="B328" t="inlineStr">
        <is>
          <t>N</t>
        </is>
      </c>
      <c r="C328" t="inlineStr">
        <is>
          <t>Price_BOM_L_Imp_678</t>
        </is>
      </c>
      <c r="D328" t="n">
        <v>678</v>
      </c>
      <c r="E328" t="inlineStr"/>
      <c r="F328" t="inlineStr">
        <is>
          <t>:25123-LC:25123-LCV:25123-LF:</t>
        </is>
      </c>
      <c r="G328" s="2" t="inlineStr">
        <is>
          <t>XA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Coating_Scotchkote134_interior_exterior_IncludeImpeller</t>
        </is>
      </c>
      <c r="N328" s="80" t="inlineStr">
        <is>
          <t>RTF</t>
        </is>
      </c>
      <c r="O328" s="4" t="inlineStr"/>
      <c r="P328" s="4" t="inlineStr">
        <is>
          <t>A102373</t>
        </is>
      </c>
      <c r="Q328" t="inlineStr">
        <is>
          <t>LT250</t>
        </is>
      </c>
      <c r="R328" s="4" t="inlineStr"/>
      <c r="S328" t="inlineStr"/>
      <c r="T328" t="inlineStr"/>
      <c r="U328" t="inlineStr"/>
      <c r="V328" t="inlineStr"/>
      <c r="W328" t="inlineStr"/>
    </row>
    <row r="329">
      <c r="A329" t="inlineStr"/>
      <c r="B329" t="inlineStr">
        <is>
          <t>N</t>
        </is>
      </c>
      <c r="C329" t="inlineStr">
        <is>
          <t>Price_BOM_L_Imp_972</t>
        </is>
      </c>
      <c r="D329" t="n">
        <v>972</v>
      </c>
      <c r="E329" t="inlineStr"/>
      <c r="F329" t="inlineStr">
        <is>
          <t>:25123-LC:25123-LCV:25123-LF:</t>
        </is>
      </c>
      <c r="G329" s="2" t="inlineStr">
        <is>
          <t>XA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Stainless Steel, AISI-303</t>
        </is>
      </c>
      <c r="L329" s="4" t="inlineStr">
        <is>
          <t>Stainless Steel, AISI 316</t>
        </is>
      </c>
      <c r="M329" s="4" t="inlineStr">
        <is>
          <t>Coating_Scotchkote134_interior_IncludeImpeller</t>
        </is>
      </c>
      <c r="N329" s="80" t="inlineStr">
        <is>
          <t>RTF</t>
        </is>
      </c>
      <c r="O329" s="4" t="inlineStr"/>
      <c r="P329" s="4" t="inlineStr">
        <is>
          <t>A102373</t>
        </is>
      </c>
      <c r="Q329" t="inlineStr">
        <is>
          <t>LT250</t>
        </is>
      </c>
      <c r="R329" s="4" t="inlineStr"/>
      <c r="S329" t="inlineStr"/>
      <c r="T329" t="inlineStr"/>
      <c r="U329" t="inlineStr"/>
      <c r="V329" t="inlineStr"/>
      <c r="W329" t="inlineStr"/>
    </row>
    <row r="330">
      <c r="A330" t="inlineStr"/>
      <c r="B330" t="inlineStr">
        <is>
          <t>N</t>
        </is>
      </c>
      <c r="C330" t="inlineStr">
        <is>
          <t>Price_BOM_L_Imp_1266</t>
        </is>
      </c>
      <c r="D330" t="n">
        <v>1266</v>
      </c>
      <c r="E330" t="inlineStr"/>
      <c r="F330" t="inlineStr">
        <is>
          <t>:25123-LC:25123-LCV:25123-LF:</t>
        </is>
      </c>
      <c r="G330" s="2" t="inlineStr">
        <is>
          <t>XA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Coating_Scotchkote134_interior</t>
        </is>
      </c>
      <c r="N330" s="80" t="inlineStr">
        <is>
          <t>RTF</t>
        </is>
      </c>
      <c r="O330" s="4" t="inlineStr"/>
      <c r="P330" s="4" t="inlineStr">
        <is>
          <t>A102373</t>
        </is>
      </c>
      <c r="Q330" t="inlineStr">
        <is>
          <t>LT250</t>
        </is>
      </c>
      <c r="R330" s="4" t="n">
        <v>126</v>
      </c>
      <c r="S330" t="inlineStr"/>
      <c r="T330" t="inlineStr"/>
      <c r="U330" t="inlineStr"/>
      <c r="V330" t="inlineStr"/>
      <c r="W330" t="inlineStr"/>
    </row>
    <row r="331">
      <c r="A331" t="inlineStr"/>
      <c r="B331" t="inlineStr">
        <is>
          <t>N</t>
        </is>
      </c>
      <c r="C331" t="inlineStr">
        <is>
          <t>Price_BOM_L_Imp_1560</t>
        </is>
      </c>
      <c r="D331" t="n">
        <v>1560</v>
      </c>
      <c r="E331" t="inlineStr"/>
      <c r="F331" t="inlineStr">
        <is>
          <t>:25123-LC:25123-LCV:25123-LF:</t>
        </is>
      </c>
      <c r="G331" s="2" t="inlineStr">
        <is>
          <t>XA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Coating_Scotchkote134_interior_exterior</t>
        </is>
      </c>
      <c r="N331" s="80" t="inlineStr">
        <is>
          <t>RTF</t>
        </is>
      </c>
      <c r="O331" s="4" t="inlineStr"/>
      <c r="P331" s="4" t="inlineStr">
        <is>
          <t>A102373</t>
        </is>
      </c>
      <c r="Q331" t="inlineStr">
        <is>
          <t>LT250</t>
        </is>
      </c>
      <c r="R331" s="4" t="n">
        <v>126</v>
      </c>
      <c r="S331" t="inlineStr"/>
      <c r="T331" t="inlineStr"/>
      <c r="U331" t="inlineStr"/>
      <c r="V331" t="inlineStr"/>
      <c r="W331" t="inlineStr"/>
    </row>
    <row r="332">
      <c r="A332" t="inlineStr"/>
      <c r="B332" t="inlineStr">
        <is>
          <t>N</t>
        </is>
      </c>
      <c r="C332" t="inlineStr">
        <is>
          <t>Price_BOM_L_Imp_1849</t>
        </is>
      </c>
      <c r="D332" t="n">
        <v>1849</v>
      </c>
      <c r="E332" t="inlineStr"/>
      <c r="F332" t="inlineStr">
        <is>
          <t>:25707-LC:25707-LCV:25707-LF:</t>
        </is>
      </c>
      <c r="G332" s="2" t="inlineStr">
        <is>
          <t>X3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Stainless Steel, AISI-303</t>
        </is>
      </c>
      <c r="L332" s="4" t="inlineStr">
        <is>
          <t>Stainless Steel, AISI 316</t>
        </is>
      </c>
      <c r="M332" s="4" t="inlineStr">
        <is>
          <t>Coating_Special</t>
        </is>
      </c>
      <c r="N332" s="80" t="inlineStr">
        <is>
          <t>RTF</t>
        </is>
      </c>
      <c r="O332" s="4" t="inlineStr"/>
      <c r="P332" s="4" t="inlineStr">
        <is>
          <t>A101810</t>
        </is>
      </c>
      <c r="Q332" t="inlineStr">
        <is>
          <t>LT250</t>
        </is>
      </c>
      <c r="R332" s="4" t="n">
        <v>126</v>
      </c>
      <c r="S332" t="inlineStr"/>
      <c r="T332" t="inlineStr"/>
      <c r="U332" t="inlineStr"/>
      <c r="V332" t="inlineStr"/>
      <c r="W332" t="inlineStr"/>
    </row>
    <row r="333">
      <c r="A333" t="inlineStr"/>
      <c r="B333" t="inlineStr">
        <is>
          <t>N</t>
        </is>
      </c>
      <c r="C333" t="inlineStr">
        <is>
          <t>Price_BOM_L_Imp_1850</t>
        </is>
      </c>
      <c r="D333" t="n">
        <v>1850</v>
      </c>
      <c r="E333" t="inlineStr"/>
      <c r="F333" t="inlineStr">
        <is>
          <t>:25707-LC:25707-LCV:25707-LF:</t>
        </is>
      </c>
      <c r="G333" s="2" t="inlineStr">
        <is>
          <t>X4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Coating_Special</t>
        </is>
      </c>
      <c r="N333" s="80" t="inlineStr">
        <is>
          <t>RTF</t>
        </is>
      </c>
      <c r="O333" s="4" t="inlineStr"/>
      <c r="P333" s="4" t="inlineStr">
        <is>
          <t>A101817</t>
        </is>
      </c>
      <c r="Q333" t="inlineStr">
        <is>
          <t>LT250</t>
        </is>
      </c>
      <c r="R333" s="4" t="n">
        <v>126</v>
      </c>
      <c r="S333" t="inlineStr"/>
      <c r="T333" t="inlineStr"/>
      <c r="U333" t="inlineStr"/>
      <c r="V333" t="inlineStr"/>
      <c r="W333" t="inlineStr"/>
    </row>
    <row r="334">
      <c r="A334" t="inlineStr"/>
      <c r="B334" t="inlineStr">
        <is>
          <t>N</t>
        </is>
      </c>
      <c r="C334" t="inlineStr">
        <is>
          <t>Price_BOM_L_Imp_441</t>
        </is>
      </c>
      <c r="D334" t="n">
        <v>441</v>
      </c>
      <c r="E334" t="inlineStr"/>
      <c r="F334" t="inlineStr">
        <is>
          <t>:25707-LC:25707-LCV:25707-LF:</t>
        </is>
      </c>
      <c r="G334" s="2" t="inlineStr">
        <is>
          <t>X4</t>
        </is>
      </c>
      <c r="H334" s="2" t="inlineStr">
        <is>
          <t>ImpMatl_NiAl-Bronze_ASTM-B148_C95400</t>
        </is>
      </c>
      <c r="I334" s="4" t="inlineStr">
        <is>
          <t>Nickel Aluminum Bronze ASTM B148 UNS C95400</t>
        </is>
      </c>
      <c r="J334" s="4" t="inlineStr">
        <is>
          <t>B22</t>
        </is>
      </c>
      <c r="K334" s="4" t="inlineStr">
        <is>
          <t>Stainless Steel, AISI-303</t>
        </is>
      </c>
      <c r="L334" s="4" t="inlineStr">
        <is>
          <t>Steel, Cold Drawn C1018</t>
        </is>
      </c>
      <c r="M334" s="4" t="inlineStr">
        <is>
          <t>Coating_Standard</t>
        </is>
      </c>
      <c r="N334" s="80" t="inlineStr">
        <is>
          <t>97778034</t>
        </is>
      </c>
      <c r="O334" s="4" t="inlineStr"/>
      <c r="P334" s="4" t="inlineStr">
        <is>
          <t>A102231</t>
        </is>
      </c>
      <c r="Q334" t="inlineStr">
        <is>
          <t>LT250</t>
        </is>
      </c>
      <c r="R334" s="4" t="inlineStr"/>
      <c r="S334" t="inlineStr"/>
      <c r="T334" t="inlineStr"/>
      <c r="U334" t="inlineStr"/>
      <c r="V334" t="inlineStr"/>
      <c r="W334" t="inlineStr"/>
    </row>
    <row r="335">
      <c r="A335" t="inlineStr"/>
      <c r="B335" t="inlineStr">
        <is>
          <t>N</t>
        </is>
      </c>
      <c r="C335" t="inlineStr">
        <is>
          <t>Price_BOM_L_Imp_565</t>
        </is>
      </c>
      <c r="D335" t="n">
        <v>565</v>
      </c>
      <c r="E335" t="inlineStr"/>
      <c r="F335" t="inlineStr">
        <is>
          <t>:25707-LC:25707-LCV:25707-LF:</t>
        </is>
      </c>
      <c r="G335" s="2" t="inlineStr">
        <is>
          <t>X4</t>
        </is>
      </c>
      <c r="H335" s="2" t="inlineStr">
        <is>
          <t>ImpMatl_NiAl-Bronze_ASTM-B148_C95400</t>
        </is>
      </c>
      <c r="I335" s="4" t="inlineStr">
        <is>
          <t>Nickel Aluminum Bronze ASTM B148 UNS C95400</t>
        </is>
      </c>
      <c r="J335" s="4" t="inlineStr">
        <is>
          <t>B22</t>
        </is>
      </c>
      <c r="K335" s="4" t="inlineStr">
        <is>
          <t>Stainless Steel, AISI-303</t>
        </is>
      </c>
      <c r="L335" s="4" t="inlineStr">
        <is>
          <t>Steel, Cold Drawn C1018</t>
        </is>
      </c>
      <c r="M335" s="4" t="inlineStr">
        <is>
          <t>Coating_Scotchkote134_interior_exterior_IncludeImpeller</t>
        </is>
      </c>
      <c r="N335" s="80" t="inlineStr">
        <is>
          <t>RTF</t>
        </is>
      </c>
      <c r="O335" s="4" t="inlineStr"/>
      <c r="P335" s="4" t="inlineStr">
        <is>
          <t>A102231</t>
        </is>
      </c>
      <c r="Q335" t="inlineStr">
        <is>
          <t>LT250</t>
        </is>
      </c>
      <c r="R335" s="4" t="inlineStr"/>
      <c r="S335" t="inlineStr"/>
      <c r="T335" t="inlineStr"/>
      <c r="U335" t="inlineStr"/>
      <c r="V335" t="inlineStr"/>
      <c r="W335" t="inlineStr"/>
    </row>
    <row r="336">
      <c r="A336" t="inlineStr"/>
      <c r="B336" t="inlineStr">
        <is>
          <t>N</t>
        </is>
      </c>
      <c r="C336" t="inlineStr">
        <is>
          <t>Price_BOM_L_Imp_859</t>
        </is>
      </c>
      <c r="D336" t="n">
        <v>859</v>
      </c>
      <c r="E336" t="inlineStr"/>
      <c r="F336" t="inlineStr">
        <is>
          <t>:25707-LC:25707-LCV:25707-LF:</t>
        </is>
      </c>
      <c r="G336" s="2" t="inlineStr">
        <is>
          <t>X4</t>
        </is>
      </c>
      <c r="H336" s="2" t="inlineStr">
        <is>
          <t>ImpMatl_NiAl-Bronze_ASTM-B148_C95400</t>
        </is>
      </c>
      <c r="I336" s="4" t="inlineStr">
        <is>
          <t>Nickel Aluminum Bronze ASTM B148 UNS C95400</t>
        </is>
      </c>
      <c r="J336" s="4" t="inlineStr">
        <is>
          <t>B22</t>
        </is>
      </c>
      <c r="K336" s="4" t="inlineStr">
        <is>
          <t>Stainless Steel, AISI-303</t>
        </is>
      </c>
      <c r="L336" s="4" t="inlineStr">
        <is>
          <t>Steel, Cold Drawn C1018</t>
        </is>
      </c>
      <c r="M336" s="4" t="inlineStr">
        <is>
          <t>Coating_Scotchkote134_interior_IncludeImpeller</t>
        </is>
      </c>
      <c r="N336" s="80" t="inlineStr">
        <is>
          <t>RTF</t>
        </is>
      </c>
      <c r="O336" s="4" t="inlineStr"/>
      <c r="P336" s="4" t="inlineStr">
        <is>
          <t>A102231</t>
        </is>
      </c>
      <c r="Q336" t="inlineStr">
        <is>
          <t>LT250</t>
        </is>
      </c>
      <c r="R336" s="4" t="inlineStr"/>
      <c r="S336" t="inlineStr"/>
      <c r="T336" t="inlineStr"/>
      <c r="U336" t="inlineStr"/>
      <c r="V336" t="inlineStr"/>
      <c r="W336" t="inlineStr"/>
    </row>
    <row r="337">
      <c r="A337" t="inlineStr"/>
      <c r="B337" t="inlineStr">
        <is>
          <t>N</t>
        </is>
      </c>
      <c r="C337" t="inlineStr">
        <is>
          <t>Price_BOM_L_Imp_1153</t>
        </is>
      </c>
      <c r="D337" t="n">
        <v>1153</v>
      </c>
      <c r="E337" t="inlineStr"/>
      <c r="F337" t="inlineStr">
        <is>
          <t>:25707-LC:25707-LCV:25707-LF:</t>
        </is>
      </c>
      <c r="G337" s="2" t="inlineStr">
        <is>
          <t>X4</t>
        </is>
      </c>
      <c r="H337" s="2" t="inlineStr">
        <is>
          <t>ImpMatl_NiAl-Bronze_ASTM-B148_C95400</t>
        </is>
      </c>
      <c r="I337" s="4" t="inlineStr">
        <is>
          <t>Nickel Aluminum Bronze ASTM B148 UNS C95400</t>
        </is>
      </c>
      <c r="J337" s="4" t="inlineStr">
        <is>
          <t>B22</t>
        </is>
      </c>
      <c r="K337" s="4" t="inlineStr">
        <is>
          <t>Stainless Steel, AISI-303</t>
        </is>
      </c>
      <c r="L337" s="4" t="inlineStr">
        <is>
          <t>Steel, Cold Drawn C1018</t>
        </is>
      </c>
      <c r="M337" s="4" t="inlineStr">
        <is>
          <t>Coating_Scotchkote134_interior</t>
        </is>
      </c>
      <c r="N337" s="80" t="inlineStr">
        <is>
          <t>97778034</t>
        </is>
      </c>
      <c r="O337" s="4" t="inlineStr"/>
      <c r="P337" s="4" t="inlineStr">
        <is>
          <t>A102231</t>
        </is>
      </c>
      <c r="Q337" t="inlineStr">
        <is>
          <t>LT250</t>
        </is>
      </c>
      <c r="R337" s="4" t="inlineStr"/>
      <c r="S337" t="inlineStr"/>
      <c r="T337" t="inlineStr"/>
      <c r="U337" t="inlineStr"/>
      <c r="V337" t="inlineStr"/>
      <c r="W337" t="inlineStr"/>
    </row>
    <row r="338">
      <c r="A338" t="inlineStr"/>
      <c r="B338" t="inlineStr">
        <is>
          <t>N</t>
        </is>
      </c>
      <c r="C338" t="inlineStr">
        <is>
          <t>Price_BOM_L_Imp_1447</t>
        </is>
      </c>
      <c r="D338" t="n">
        <v>1447</v>
      </c>
      <c r="E338" t="inlineStr"/>
      <c r="F338" t="inlineStr">
        <is>
          <t>:25707-LC:25707-LCV:25707-LF:</t>
        </is>
      </c>
      <c r="G338" s="2" t="inlineStr">
        <is>
          <t>X4</t>
        </is>
      </c>
      <c r="H338" s="2" t="inlineStr">
        <is>
          <t>ImpMatl_NiAl-Bronze_ASTM-B148_C95400</t>
        </is>
      </c>
      <c r="I338" s="4" t="inlineStr">
        <is>
          <t>Nickel Aluminum Bronze ASTM B148 UNS C95400</t>
        </is>
      </c>
      <c r="J338" s="4" t="inlineStr">
        <is>
          <t>B22</t>
        </is>
      </c>
      <c r="K338" s="4" t="inlineStr">
        <is>
          <t>Stainless Steel, AISI-303</t>
        </is>
      </c>
      <c r="L338" s="4" t="inlineStr">
        <is>
          <t>Steel, Cold Drawn C1018</t>
        </is>
      </c>
      <c r="M338" s="4" t="inlineStr">
        <is>
          <t>Coating_Scotchkote134_interior_exterior</t>
        </is>
      </c>
      <c r="N338" s="80" t="inlineStr">
        <is>
          <t>97778034</t>
        </is>
      </c>
      <c r="O338" s="4" t="inlineStr"/>
      <c r="P338" s="4" t="inlineStr">
        <is>
          <t>A102231</t>
        </is>
      </c>
      <c r="Q338" t="inlineStr">
        <is>
          <t>LT250</t>
        </is>
      </c>
      <c r="R338" s="4" t="inlineStr"/>
      <c r="S338" t="inlineStr"/>
      <c r="T338" t="inlineStr"/>
      <c r="U338" t="inlineStr"/>
      <c r="V338" t="inlineStr"/>
      <c r="W338" t="inlineStr"/>
    </row>
    <row r="339">
      <c r="A339" t="inlineStr"/>
      <c r="B339" t="inlineStr">
        <is>
          <t>N</t>
        </is>
      </c>
      <c r="C339" t="inlineStr">
        <is>
          <t>Price_BOM_L_Imp_1741</t>
        </is>
      </c>
      <c r="D339" t="n">
        <v>1741</v>
      </c>
      <c r="E339" t="inlineStr"/>
      <c r="F339" t="inlineStr">
        <is>
          <t>:25707-LC:25707-LCV:25707-LF:</t>
        </is>
      </c>
      <c r="G339" s="2" t="inlineStr">
        <is>
          <t>X4</t>
        </is>
      </c>
      <c r="H339" s="2" t="inlineStr">
        <is>
          <t>ImpMatl_NiAl-Bronze_ASTM-B148_C95400</t>
        </is>
      </c>
      <c r="I339" s="4" t="inlineStr">
        <is>
          <t>Nickel Aluminum Bronze ASTM B148 UNS C95400</t>
        </is>
      </c>
      <c r="J339" s="4" t="inlineStr">
        <is>
          <t>B22</t>
        </is>
      </c>
      <c r="K339" s="4" t="inlineStr">
        <is>
          <t>Stainless Steel, AISI-303</t>
        </is>
      </c>
      <c r="L339" s="4" t="inlineStr">
        <is>
          <t>Steel, Cold Drawn C1018</t>
        </is>
      </c>
      <c r="M339" s="4" t="inlineStr">
        <is>
          <t>Coating_Special</t>
        </is>
      </c>
      <c r="N339" s="80" t="inlineStr">
        <is>
          <t>97778034</t>
        </is>
      </c>
      <c r="O339" s="4" t="inlineStr"/>
      <c r="P339" s="4" t="inlineStr">
        <is>
          <t>A102231</t>
        </is>
      </c>
      <c r="Q339" t="inlineStr">
        <is>
          <t>LT250</t>
        </is>
      </c>
      <c r="R339" s="4" t="inlineStr"/>
      <c r="S339" t="inlineStr"/>
      <c r="T339" t="inlineStr"/>
      <c r="U339" t="inlineStr"/>
      <c r="V339" t="inlineStr"/>
      <c r="W339" t="inlineStr"/>
    </row>
    <row r="340">
      <c r="A340" t="inlineStr"/>
      <c r="B340" t="inlineStr">
        <is>
          <t>N</t>
        </is>
      </c>
      <c r="C340" t="inlineStr">
        <is>
          <t>Price_BOM_L_Imp_133</t>
        </is>
      </c>
      <c r="D340" t="n">
        <v>133</v>
      </c>
      <c r="E340" t="inlineStr"/>
      <c r="F340" t="inlineStr">
        <is>
          <t>:25707-LC:25707-LCV:25707-LF:</t>
        </is>
      </c>
      <c r="G340" s="2" t="inlineStr">
        <is>
          <t>X3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Coating_Standard</t>
        </is>
      </c>
      <c r="N340" s="80" t="inlineStr">
        <is>
          <t>98876136</t>
        </is>
      </c>
      <c r="O340" s="4" t="inlineStr"/>
      <c r="P340" s="4" t="inlineStr">
        <is>
          <t>A102363</t>
        </is>
      </c>
      <c r="Q340" t="inlineStr">
        <is>
          <t>LT027</t>
        </is>
      </c>
      <c r="R340" s="4" t="n">
        <v>0</v>
      </c>
      <c r="S340" t="inlineStr"/>
      <c r="T340" t="inlineStr"/>
      <c r="U340" t="inlineStr"/>
      <c r="V340" t="inlineStr"/>
      <c r="W340" t="inlineStr"/>
    </row>
    <row r="341">
      <c r="A341" t="inlineStr"/>
      <c r="B341" t="inlineStr">
        <is>
          <t>N</t>
        </is>
      </c>
      <c r="C341" t="inlineStr">
        <is>
          <t>Price_BOM_L_Imp_673</t>
        </is>
      </c>
      <c r="D341" t="n">
        <v>673</v>
      </c>
      <c r="E341" t="inlineStr"/>
      <c r="F341" t="inlineStr">
        <is>
          <t>:25707-LC:25707-LCV:25707-LF:</t>
        </is>
      </c>
      <c r="G341" s="2" t="inlineStr">
        <is>
          <t>X3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Coating_Scotchkote134_interior_exterior_IncludeImpeller</t>
        </is>
      </c>
      <c r="N341" s="80" t="inlineStr">
        <is>
          <t>RTF</t>
        </is>
      </c>
      <c r="O341" s="4" t="inlineStr"/>
      <c r="P341" s="4" t="inlineStr">
        <is>
          <t>A102363</t>
        </is>
      </c>
      <c r="Q341" t="inlineStr">
        <is>
          <t>LT250</t>
        </is>
      </c>
      <c r="R341" s="4" t="inlineStr"/>
      <c r="S341" t="inlineStr"/>
      <c r="T341" t="inlineStr"/>
      <c r="U341" t="inlineStr"/>
      <c r="V341" t="inlineStr"/>
      <c r="W341" t="inlineStr"/>
    </row>
    <row r="342">
      <c r="A342" t="inlineStr"/>
      <c r="B342" t="inlineStr">
        <is>
          <t>N</t>
        </is>
      </c>
      <c r="C342" t="inlineStr">
        <is>
          <t>Price_BOM_L_Imp_967</t>
        </is>
      </c>
      <c r="D342" t="n">
        <v>967</v>
      </c>
      <c r="E342" t="inlineStr"/>
      <c r="F342" t="inlineStr">
        <is>
          <t>:25707-LC:25707-LCV:25707-LF:</t>
        </is>
      </c>
      <c r="G342" s="2" t="inlineStr">
        <is>
          <t>X3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Coating_Scotchkote134_interior_IncludeImpeller</t>
        </is>
      </c>
      <c r="N342" s="80" t="inlineStr">
        <is>
          <t>RTF</t>
        </is>
      </c>
      <c r="O342" s="4" t="inlineStr"/>
      <c r="P342" s="4" t="inlineStr">
        <is>
          <t>A102363</t>
        </is>
      </c>
      <c r="Q342" t="inlineStr">
        <is>
          <t>LT250</t>
        </is>
      </c>
      <c r="R342" s="4" t="inlineStr"/>
      <c r="S342" t="inlineStr"/>
      <c r="T342" t="inlineStr"/>
      <c r="U342" t="inlineStr"/>
      <c r="V342" t="inlineStr"/>
      <c r="W342" t="inlineStr"/>
    </row>
    <row r="343">
      <c r="A343" t="inlineStr"/>
      <c r="B343" t="inlineStr">
        <is>
          <t>N</t>
        </is>
      </c>
      <c r="C343" t="inlineStr">
        <is>
          <t>Price_BOM_L_Imp_1261</t>
        </is>
      </c>
      <c r="D343" t="n">
        <v>1261</v>
      </c>
      <c r="E343" t="inlineStr"/>
      <c r="F343" t="inlineStr">
        <is>
          <t>:25707-LC:25707-LCV:25707-LF: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Coating_Scotchkote134_interior</t>
        </is>
      </c>
      <c r="N343" s="80" t="inlineStr">
        <is>
          <t>RTF</t>
        </is>
      </c>
      <c r="O343" s="4" t="inlineStr"/>
      <c r="P343" s="4" t="inlineStr">
        <is>
          <t>A102363</t>
        </is>
      </c>
      <c r="Q343" t="inlineStr">
        <is>
          <t>LT250</t>
        </is>
      </c>
      <c r="R343" s="4" t="n">
        <v>126</v>
      </c>
      <c r="S343" t="inlineStr"/>
      <c r="T343" t="inlineStr"/>
      <c r="U343" t="inlineStr"/>
      <c r="V343" t="inlineStr"/>
      <c r="W343" t="inlineStr"/>
    </row>
    <row r="344">
      <c r="A344" t="inlineStr"/>
      <c r="B344" t="inlineStr">
        <is>
          <t>N</t>
        </is>
      </c>
      <c r="C344" t="inlineStr">
        <is>
          <t>Price_BOM_L_Imp_1555</t>
        </is>
      </c>
      <c r="D344" t="n">
        <v>1555</v>
      </c>
      <c r="E344" t="inlineStr"/>
      <c r="F344" t="inlineStr">
        <is>
          <t>:25707-LC:25707-LCV:25707-LF:</t>
        </is>
      </c>
      <c r="G344" s="2" t="inlineStr">
        <is>
          <t>X3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Coating_Scotchkote134_interior_exterior</t>
        </is>
      </c>
      <c r="N344" s="80" t="inlineStr">
        <is>
          <t>RTF</t>
        </is>
      </c>
      <c r="O344" s="4" t="inlineStr"/>
      <c r="P344" s="4" t="inlineStr">
        <is>
          <t>A102363</t>
        </is>
      </c>
      <c r="Q344" t="inlineStr">
        <is>
          <t>LT250</t>
        </is>
      </c>
      <c r="R344" s="4" t="n">
        <v>126</v>
      </c>
      <c r="S344" t="inlineStr"/>
      <c r="T344" t="inlineStr"/>
      <c r="U344" t="inlineStr"/>
      <c r="V344" t="inlineStr"/>
      <c r="W344" t="inlineStr"/>
    </row>
    <row r="345">
      <c r="A345" t="inlineStr"/>
      <c r="B345" t="inlineStr">
        <is>
          <t>N</t>
        </is>
      </c>
      <c r="C345" t="inlineStr">
        <is>
          <t>Price_BOM_L_Imp_140</t>
        </is>
      </c>
      <c r="D345" t="n">
        <v>140</v>
      </c>
      <c r="E345" t="inlineStr"/>
      <c r="F345" t="inlineStr">
        <is>
          <t>:25707-LC:25707-LCV:25707-LF:</t>
        </is>
      </c>
      <c r="G345" s="2" t="inlineStr">
        <is>
          <t>X4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Coating_Standard</t>
        </is>
      </c>
      <c r="N345" s="80" t="inlineStr">
        <is>
          <t>98876137</t>
        </is>
      </c>
      <c r="O345" s="4" t="inlineStr"/>
      <c r="P345" s="4" t="inlineStr">
        <is>
          <t>A102365</t>
        </is>
      </c>
      <c r="Q345" t="inlineStr">
        <is>
          <t>LT027</t>
        </is>
      </c>
      <c r="R345" s="4" t="n">
        <v>0</v>
      </c>
      <c r="S345" t="inlineStr"/>
      <c r="T345" t="inlineStr"/>
      <c r="U345" t="inlineStr"/>
      <c r="V345" t="inlineStr"/>
      <c r="W345" t="inlineStr"/>
    </row>
    <row r="346">
      <c r="A346" t="inlineStr"/>
      <c r="B346" t="inlineStr">
        <is>
          <t>N</t>
        </is>
      </c>
      <c r="C346" t="inlineStr">
        <is>
          <t>Price_BOM_L_Imp_674</t>
        </is>
      </c>
      <c r="D346" t="n">
        <v>674</v>
      </c>
      <c r="E346" t="inlineStr"/>
      <c r="F346" t="inlineStr">
        <is>
          <t>:25707-LC:25707-LCV:25707-LF:</t>
        </is>
      </c>
      <c r="G346" s="2" t="inlineStr">
        <is>
          <t>X4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Coating_Scotchkote134_interior_exterior_IncludeImpeller</t>
        </is>
      </c>
      <c r="N346" s="80" t="inlineStr">
        <is>
          <t>RTF</t>
        </is>
      </c>
      <c r="O346" s="4" t="inlineStr"/>
      <c r="P346" s="4" t="inlineStr">
        <is>
          <t>A102365</t>
        </is>
      </c>
      <c r="Q346" t="inlineStr">
        <is>
          <t>LT250</t>
        </is>
      </c>
      <c r="R346" s="4" t="inlineStr"/>
      <c r="S346" t="inlineStr"/>
      <c r="T346" t="inlineStr"/>
      <c r="U346" t="inlineStr"/>
      <c r="V346" t="inlineStr"/>
      <c r="W346" t="inlineStr"/>
    </row>
    <row r="347">
      <c r="A347" t="inlineStr"/>
      <c r="B347" t="inlineStr">
        <is>
          <t>N</t>
        </is>
      </c>
      <c r="C347" t="inlineStr">
        <is>
          <t>Price_BOM_L_Imp_968</t>
        </is>
      </c>
      <c r="D347" t="n">
        <v>968</v>
      </c>
      <c r="E347" t="inlineStr"/>
      <c r="F347" t="inlineStr">
        <is>
          <t>:25707-LC:25707-LCV:25707-LF:</t>
        </is>
      </c>
      <c r="G347" s="2" t="inlineStr">
        <is>
          <t>X4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Coating_Scotchkote134_interior_IncludeImpeller</t>
        </is>
      </c>
      <c r="N347" s="80" t="inlineStr">
        <is>
          <t>RTF</t>
        </is>
      </c>
      <c r="O347" s="4" t="inlineStr"/>
      <c r="P347" s="4" t="inlineStr">
        <is>
          <t>A102365</t>
        </is>
      </c>
      <c r="Q347" t="inlineStr">
        <is>
          <t>LT250</t>
        </is>
      </c>
      <c r="R347" s="4" t="inlineStr"/>
      <c r="S347" t="inlineStr"/>
      <c r="T347" t="inlineStr"/>
      <c r="U347" t="inlineStr"/>
      <c r="V347" t="inlineStr"/>
      <c r="W347" t="inlineStr"/>
    </row>
    <row r="348">
      <c r="A348" t="inlineStr"/>
      <c r="B348" t="inlineStr">
        <is>
          <t>N</t>
        </is>
      </c>
      <c r="C348" t="inlineStr">
        <is>
          <t>Price_BOM_L_Imp_1262</t>
        </is>
      </c>
      <c r="D348" t="n">
        <v>1262</v>
      </c>
      <c r="E348" t="inlineStr"/>
      <c r="F348" t="inlineStr">
        <is>
          <t>:25707-LC:25707-LCV:25707-LF:</t>
        </is>
      </c>
      <c r="G348" s="2" t="inlineStr">
        <is>
          <t>X4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Coating_Scotchkote134_interior</t>
        </is>
      </c>
      <c r="N348" s="80" t="inlineStr">
        <is>
          <t>RTF</t>
        </is>
      </c>
      <c r="O348" s="4" t="inlineStr"/>
      <c r="P348" s="4" t="inlineStr">
        <is>
          <t>A102365</t>
        </is>
      </c>
      <c r="Q348" t="inlineStr">
        <is>
          <t>LT250</t>
        </is>
      </c>
      <c r="R348" s="4" t="n">
        <v>126</v>
      </c>
      <c r="S348" t="inlineStr"/>
      <c r="T348" t="inlineStr"/>
      <c r="U348" t="inlineStr"/>
      <c r="V348" t="inlineStr"/>
      <c r="W348" t="inlineStr"/>
    </row>
    <row r="349">
      <c r="A349" t="inlineStr"/>
      <c r="B349" t="inlineStr">
        <is>
          <t>N</t>
        </is>
      </c>
      <c r="C349" t="inlineStr">
        <is>
          <t>Price_BOM_L_Imp_1556</t>
        </is>
      </c>
      <c r="D349" t="n">
        <v>1556</v>
      </c>
      <c r="E349" t="inlineStr"/>
      <c r="F349" t="inlineStr">
        <is>
          <t>:25707-LC:25707-LCV:25707-LF:</t>
        </is>
      </c>
      <c r="G349" s="2" t="inlineStr">
        <is>
          <t>X4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Coating_Scotchkote134_interior_exterior</t>
        </is>
      </c>
      <c r="N349" s="80" t="inlineStr">
        <is>
          <t>RTF</t>
        </is>
      </c>
      <c r="O349" s="4" t="inlineStr"/>
      <c r="P349" s="4" t="inlineStr">
        <is>
          <t>A102365</t>
        </is>
      </c>
      <c r="Q349" t="inlineStr">
        <is>
          <t>LT250</t>
        </is>
      </c>
      <c r="R349" s="4" t="n">
        <v>126</v>
      </c>
      <c r="S349" t="inlineStr"/>
      <c r="T349" t="inlineStr"/>
      <c r="U349" t="inlineStr"/>
      <c r="V349" t="inlineStr"/>
      <c r="W349" t="inlineStr"/>
    </row>
    <row r="350">
      <c r="A350" t="inlineStr"/>
      <c r="B350" t="inlineStr">
        <is>
          <t>N</t>
        </is>
      </c>
      <c r="C350" t="inlineStr">
        <is>
          <t>Price_BOM_L_Imp_1851</t>
        </is>
      </c>
      <c r="D350" t="n">
        <v>1851</v>
      </c>
      <c r="E350" t="inlineStr"/>
      <c r="F350" t="inlineStr">
        <is>
          <t>:25957-LC:25957-LCV:25957-LF:</t>
        </is>
      </c>
      <c r="G350" s="2" t="inlineStr">
        <is>
          <t>X3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Coating_Special</t>
        </is>
      </c>
      <c r="N350" s="80" t="inlineStr">
        <is>
          <t>RTF</t>
        </is>
      </c>
      <c r="O350" s="4" t="inlineStr"/>
      <c r="P350" s="4" t="inlineStr">
        <is>
          <t>A101824</t>
        </is>
      </c>
      <c r="Q350" t="inlineStr">
        <is>
          <t>LT250</t>
        </is>
      </c>
      <c r="R350" s="4" t="n">
        <v>126</v>
      </c>
      <c r="S350" t="inlineStr"/>
      <c r="T350" t="inlineStr"/>
      <c r="U350" t="inlineStr"/>
      <c r="V350" t="inlineStr"/>
      <c r="W350" t="inlineStr"/>
    </row>
    <row r="351">
      <c r="A351" t="inlineStr"/>
      <c r="B351" t="inlineStr">
        <is>
          <t>N</t>
        </is>
      </c>
      <c r="C351" t="inlineStr">
        <is>
          <t>Price_BOM_L_Imp_1852</t>
        </is>
      </c>
      <c r="D351" t="n">
        <v>1852</v>
      </c>
      <c r="E351" t="inlineStr"/>
      <c r="F351" t="inlineStr">
        <is>
          <t>:25957-LC:25957-LCV:25957-LF:</t>
        </is>
      </c>
      <c r="G351" s="2" t="inlineStr">
        <is>
          <t>X4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Coating_Special</t>
        </is>
      </c>
      <c r="N351" s="80" t="inlineStr">
        <is>
          <t>RTF</t>
        </is>
      </c>
      <c r="O351" s="4" t="inlineStr"/>
      <c r="P351" s="4" t="inlineStr">
        <is>
          <t>A101831</t>
        </is>
      </c>
      <c r="Q351" t="inlineStr">
        <is>
          <t>LT250</t>
        </is>
      </c>
      <c r="R351" s="4" t="n">
        <v>126</v>
      </c>
      <c r="S351" t="inlineStr"/>
      <c r="T351" t="inlineStr"/>
      <c r="U351" t="inlineStr"/>
      <c r="V351" t="inlineStr"/>
      <c r="W351" t="inlineStr"/>
    </row>
    <row r="352">
      <c r="A352" t="inlineStr"/>
      <c r="B352" t="inlineStr">
        <is>
          <t>N</t>
        </is>
      </c>
      <c r="C352" t="inlineStr">
        <is>
          <t>Price_BOM_L_Imp_442</t>
        </is>
      </c>
      <c r="D352" t="n">
        <v>442</v>
      </c>
      <c r="E352" t="inlineStr"/>
      <c r="F352" t="inlineStr">
        <is>
          <t>:25957-LC:25957-LCV:25957-LF:</t>
        </is>
      </c>
      <c r="G352" s="2" t="inlineStr">
        <is>
          <t>X3</t>
        </is>
      </c>
      <c r="H352" s="2" t="inlineStr">
        <is>
          <t>ImpMatl_NiAl-Bronze_ASTM-B148_C95400</t>
        </is>
      </c>
      <c r="I352" s="4" t="inlineStr">
        <is>
          <t>Nickel Aluminum Bronze ASTM B148 UNS C95400</t>
        </is>
      </c>
      <c r="J352" s="4" t="inlineStr">
        <is>
          <t>B22</t>
        </is>
      </c>
      <c r="K352" s="4" t="inlineStr">
        <is>
          <t>Stainless Steel, AISI-303</t>
        </is>
      </c>
      <c r="L352" s="4" t="inlineStr">
        <is>
          <t>Steel, Cold Drawn C1018</t>
        </is>
      </c>
      <c r="M352" s="4" t="inlineStr">
        <is>
          <t>Coating_Standard</t>
        </is>
      </c>
      <c r="N352" s="80" t="inlineStr">
        <is>
          <t>97778035</t>
        </is>
      </c>
      <c r="O352" s="4" t="inlineStr"/>
      <c r="P352" s="4" t="inlineStr">
        <is>
          <t>A102232</t>
        </is>
      </c>
      <c r="Q352" t="inlineStr">
        <is>
          <t>LT250</t>
        </is>
      </c>
      <c r="R352" s="4" t="inlineStr"/>
      <c r="S352" t="inlineStr"/>
      <c r="T352" t="inlineStr"/>
      <c r="U352" t="inlineStr"/>
      <c r="V352" t="inlineStr"/>
      <c r="W352" t="inlineStr"/>
    </row>
    <row r="353">
      <c r="A353" t="inlineStr"/>
      <c r="B353" t="inlineStr">
        <is>
          <t>N</t>
        </is>
      </c>
      <c r="C353" t="inlineStr">
        <is>
          <t>Price_BOM_L_Imp_566</t>
        </is>
      </c>
      <c r="D353" t="n">
        <v>566</v>
      </c>
      <c r="E353" t="inlineStr"/>
      <c r="F353" t="inlineStr">
        <is>
          <t>:25957-LC:25957-LCV:25957-LF:</t>
        </is>
      </c>
      <c r="G353" s="2" t="inlineStr">
        <is>
          <t>X3</t>
        </is>
      </c>
      <c r="H353" s="2" t="inlineStr">
        <is>
          <t>ImpMatl_NiAl-Bronze_ASTM-B148_C95400</t>
        </is>
      </c>
      <c r="I353" s="4" t="inlineStr">
        <is>
          <t>Nickel Aluminum Bronze ASTM B148 UNS C95400</t>
        </is>
      </c>
      <c r="J353" s="4" t="inlineStr">
        <is>
          <t>B22</t>
        </is>
      </c>
      <c r="K353" s="4" t="inlineStr">
        <is>
          <t>Stainless Steel, AISI-303</t>
        </is>
      </c>
      <c r="L353" s="4" t="inlineStr">
        <is>
          <t>Steel, Cold Drawn C1018</t>
        </is>
      </c>
      <c r="M353" s="4" t="inlineStr">
        <is>
          <t>Coating_Scotchkote134_interior_exterior_IncludeImpeller</t>
        </is>
      </c>
      <c r="N353" s="80" t="inlineStr">
        <is>
          <t>RTF</t>
        </is>
      </c>
      <c r="O353" s="4" t="inlineStr"/>
      <c r="P353" s="4" t="inlineStr">
        <is>
          <t>A102232</t>
        </is>
      </c>
      <c r="Q353" t="inlineStr">
        <is>
          <t>LT250</t>
        </is>
      </c>
      <c r="R353" s="4" t="inlineStr"/>
      <c r="S353" t="inlineStr"/>
      <c r="T353" t="inlineStr"/>
      <c r="U353" t="inlineStr"/>
      <c r="V353" t="inlineStr"/>
      <c r="W353" t="inlineStr"/>
    </row>
    <row r="354">
      <c r="A354" t="inlineStr"/>
      <c r="B354" t="inlineStr">
        <is>
          <t>N</t>
        </is>
      </c>
      <c r="C354" t="inlineStr">
        <is>
          <t>Price_BOM_L_Imp_860</t>
        </is>
      </c>
      <c r="D354" t="n">
        <v>860</v>
      </c>
      <c r="E354" t="inlineStr"/>
      <c r="F354" t="inlineStr">
        <is>
          <t>:25957-LC:25957-LCV:25957-LF:</t>
        </is>
      </c>
      <c r="G354" s="2" t="inlineStr">
        <is>
          <t>X3</t>
        </is>
      </c>
      <c r="H354" s="2" t="inlineStr">
        <is>
          <t>ImpMatl_NiAl-Bronze_ASTM-B148_C95400</t>
        </is>
      </c>
      <c r="I354" s="4" t="inlineStr">
        <is>
          <t>Nickel Aluminum Bronze ASTM B148 UNS C95400</t>
        </is>
      </c>
      <c r="J354" s="4" t="inlineStr">
        <is>
          <t>B22</t>
        </is>
      </c>
      <c r="K354" s="4" t="inlineStr">
        <is>
          <t>Stainless Steel, AISI-303</t>
        </is>
      </c>
      <c r="L354" s="4" t="inlineStr">
        <is>
          <t>Steel, Cold Drawn C1018</t>
        </is>
      </c>
      <c r="M354" s="4" t="inlineStr">
        <is>
          <t>Coating_Scotchkote134_interior_IncludeImpeller</t>
        </is>
      </c>
      <c r="N354" s="80" t="inlineStr">
        <is>
          <t>RTF</t>
        </is>
      </c>
      <c r="O354" s="4" t="inlineStr"/>
      <c r="P354" s="4" t="inlineStr">
        <is>
          <t>A102232</t>
        </is>
      </c>
      <c r="Q354" t="inlineStr">
        <is>
          <t>LT250</t>
        </is>
      </c>
      <c r="R354" s="4" t="inlineStr"/>
      <c r="S354" t="inlineStr"/>
      <c r="T354" t="inlineStr"/>
      <c r="U354" t="inlineStr"/>
      <c r="V354" t="inlineStr"/>
      <c r="W354" t="inlineStr"/>
    </row>
    <row r="355">
      <c r="A355" t="inlineStr"/>
      <c r="B355" t="inlineStr">
        <is>
          <t>N</t>
        </is>
      </c>
      <c r="C355" t="inlineStr">
        <is>
          <t>Price_BOM_L_Imp_1154</t>
        </is>
      </c>
      <c r="D355" t="n">
        <v>1154</v>
      </c>
      <c r="E355" t="inlineStr"/>
      <c r="F355" t="inlineStr">
        <is>
          <t>:25957-LC:25957-LCV:25957-LF:</t>
        </is>
      </c>
      <c r="G355" s="2" t="inlineStr">
        <is>
          <t>X3</t>
        </is>
      </c>
      <c r="H355" s="2" t="inlineStr">
        <is>
          <t>ImpMatl_NiAl-Bronze_ASTM-B148_C95400</t>
        </is>
      </c>
      <c r="I355" s="4" t="inlineStr">
        <is>
          <t>Nickel Aluminum Bronze ASTM B148 UNS C95400</t>
        </is>
      </c>
      <c r="J355" s="4" t="inlineStr">
        <is>
          <t>B22</t>
        </is>
      </c>
      <c r="K355" s="4" t="inlineStr">
        <is>
          <t>Stainless Steel, AISI-303</t>
        </is>
      </c>
      <c r="L355" s="4" t="inlineStr">
        <is>
          <t>Steel, Cold Drawn C1018</t>
        </is>
      </c>
      <c r="M355" s="4" t="inlineStr">
        <is>
          <t>Coating_Scotchkote134_interior</t>
        </is>
      </c>
      <c r="N355" s="80" t="inlineStr">
        <is>
          <t>97778035</t>
        </is>
      </c>
      <c r="O355" s="4" t="inlineStr"/>
      <c r="P355" s="4" t="inlineStr">
        <is>
          <t>A102232</t>
        </is>
      </c>
      <c r="Q355" t="inlineStr">
        <is>
          <t>LT250</t>
        </is>
      </c>
      <c r="R355" s="4" t="inlineStr"/>
      <c r="S355" t="inlineStr"/>
      <c r="T355" t="inlineStr"/>
      <c r="U355" t="inlineStr"/>
      <c r="V355" t="inlineStr"/>
      <c r="W355" t="inlineStr"/>
    </row>
    <row r="356">
      <c r="A356" t="inlineStr"/>
      <c r="B356" t="inlineStr">
        <is>
          <t>N</t>
        </is>
      </c>
      <c r="C356" t="inlineStr">
        <is>
          <t>Price_BOM_L_Imp_1448</t>
        </is>
      </c>
      <c r="D356" t="n">
        <v>1448</v>
      </c>
      <c r="E356" t="inlineStr"/>
      <c r="F356" t="inlineStr">
        <is>
          <t>:25957-LC:25957-LCV:25957-LF:</t>
        </is>
      </c>
      <c r="G356" s="2" t="inlineStr">
        <is>
          <t>X3</t>
        </is>
      </c>
      <c r="H356" s="2" t="inlineStr">
        <is>
          <t>ImpMatl_NiAl-Bronze_ASTM-B148_C95400</t>
        </is>
      </c>
      <c r="I356" s="4" t="inlineStr">
        <is>
          <t>Nickel Aluminum Bronze ASTM B148 UNS C95400</t>
        </is>
      </c>
      <c r="J356" s="4" t="inlineStr">
        <is>
          <t>B22</t>
        </is>
      </c>
      <c r="K356" s="4" t="inlineStr">
        <is>
          <t>Stainless Steel, AISI-303</t>
        </is>
      </c>
      <c r="L356" s="4" t="inlineStr">
        <is>
          <t>Steel, Cold Drawn C1018</t>
        </is>
      </c>
      <c r="M356" s="4" t="inlineStr">
        <is>
          <t>Coating_Scotchkote134_interior_exterior</t>
        </is>
      </c>
      <c r="N356" s="80" t="inlineStr">
        <is>
          <t>97778035</t>
        </is>
      </c>
      <c r="O356" s="4" t="inlineStr"/>
      <c r="P356" s="4" t="inlineStr">
        <is>
          <t>A102232</t>
        </is>
      </c>
      <c r="Q356" t="inlineStr">
        <is>
          <t>LT250</t>
        </is>
      </c>
      <c r="R356" s="4" t="inlineStr"/>
      <c r="S356" t="inlineStr"/>
      <c r="T356" t="inlineStr"/>
      <c r="U356" t="inlineStr"/>
      <c r="V356" t="inlineStr"/>
      <c r="W356" t="inlineStr"/>
    </row>
    <row r="357">
      <c r="A357" t="inlineStr"/>
      <c r="B357" t="inlineStr">
        <is>
          <t>N</t>
        </is>
      </c>
      <c r="C357" t="inlineStr">
        <is>
          <t>Price_BOM_L_Imp_1742</t>
        </is>
      </c>
      <c r="D357" t="n">
        <v>1742</v>
      </c>
      <c r="E357" t="inlineStr"/>
      <c r="F357" t="inlineStr">
        <is>
          <t>:25957-LC:25957-LCV:25957-LF:</t>
        </is>
      </c>
      <c r="G357" s="2" t="inlineStr">
        <is>
          <t>X3</t>
        </is>
      </c>
      <c r="H357" s="2" t="inlineStr">
        <is>
          <t>ImpMatl_NiAl-Bronze_ASTM-B148_C95400</t>
        </is>
      </c>
      <c r="I357" s="4" t="inlineStr">
        <is>
          <t>Nickel Aluminum Bronze ASTM B148 UNS C95400</t>
        </is>
      </c>
      <c r="J357" s="4" t="inlineStr">
        <is>
          <t>B22</t>
        </is>
      </c>
      <c r="K357" s="4" t="inlineStr">
        <is>
          <t>Stainless Steel, AISI-303</t>
        </is>
      </c>
      <c r="L357" s="4" t="inlineStr">
        <is>
          <t>Steel, Cold Drawn C1018</t>
        </is>
      </c>
      <c r="M357" s="4" t="inlineStr">
        <is>
          <t>Coating_Special</t>
        </is>
      </c>
      <c r="N357" s="80" t="inlineStr">
        <is>
          <t>97778035</t>
        </is>
      </c>
      <c r="O357" s="4" t="inlineStr"/>
      <c r="P357" s="4" t="inlineStr">
        <is>
          <t>A102232</t>
        </is>
      </c>
      <c r="Q357" t="inlineStr">
        <is>
          <t>LT250</t>
        </is>
      </c>
      <c r="R357" s="4" t="inlineStr"/>
      <c r="S357" t="inlineStr"/>
      <c r="T357" t="inlineStr"/>
      <c r="U357" t="inlineStr"/>
      <c r="V357" t="inlineStr"/>
      <c r="W357" t="inlineStr"/>
    </row>
    <row r="358">
      <c r="A358" t="inlineStr"/>
      <c r="B358" t="inlineStr">
        <is>
          <t>N</t>
        </is>
      </c>
      <c r="C358" t="inlineStr">
        <is>
          <t>Price_BOM_L_Imp_443</t>
        </is>
      </c>
      <c r="D358" t="n">
        <v>443</v>
      </c>
      <c r="E358" t="inlineStr"/>
      <c r="F358" t="inlineStr">
        <is>
          <t>:25957-LC:25957-LCV:25957-LF:</t>
        </is>
      </c>
      <c r="G358" s="2" t="inlineStr">
        <is>
          <t>X4</t>
        </is>
      </c>
      <c r="H358" s="2" t="inlineStr">
        <is>
          <t>ImpMatl_NiAl-Bronze_ASTM-B148_C95400</t>
        </is>
      </c>
      <c r="I358" s="4" t="inlineStr">
        <is>
          <t>Nickel Aluminum Bronze ASTM B148 UNS C95400</t>
        </is>
      </c>
      <c r="J358" s="4" t="inlineStr">
        <is>
          <t>B22</t>
        </is>
      </c>
      <c r="K358" s="4" t="inlineStr">
        <is>
          <t>Stainless Steel, AISI-303</t>
        </is>
      </c>
      <c r="L358" s="4" t="inlineStr">
        <is>
          <t>Steel, Cold Drawn C1018</t>
        </is>
      </c>
      <c r="M358" s="4" t="inlineStr">
        <is>
          <t>Coating_Standard</t>
        </is>
      </c>
      <c r="N358" s="80" t="inlineStr">
        <is>
          <t>97778036</t>
        </is>
      </c>
      <c r="O358" s="4" t="inlineStr"/>
      <c r="P358" s="4" t="inlineStr">
        <is>
          <t>A102233</t>
        </is>
      </c>
      <c r="Q358" t="inlineStr">
        <is>
          <t>LT250</t>
        </is>
      </c>
      <c r="R358" s="4" t="inlineStr"/>
      <c r="S358" t="inlineStr"/>
      <c r="T358" t="inlineStr"/>
      <c r="U358" t="inlineStr"/>
      <c r="V358" t="inlineStr"/>
      <c r="W358" t="inlineStr"/>
    </row>
    <row r="359">
      <c r="A359" t="inlineStr"/>
      <c r="B359" t="inlineStr">
        <is>
          <t>N</t>
        </is>
      </c>
      <c r="C359" t="inlineStr">
        <is>
          <t>Price_BOM_L_Imp_567</t>
        </is>
      </c>
      <c r="D359" t="n">
        <v>567</v>
      </c>
      <c r="E359" t="inlineStr"/>
      <c r="F359" t="inlineStr">
        <is>
          <t>:25957-LC:25957-LCV:25957-LF:</t>
        </is>
      </c>
      <c r="G359" s="2" t="inlineStr">
        <is>
          <t>X4</t>
        </is>
      </c>
      <c r="H359" s="2" t="inlineStr">
        <is>
          <t>ImpMatl_NiAl-Bronze_ASTM-B148_C95400</t>
        </is>
      </c>
      <c r="I359" s="4" t="inlineStr">
        <is>
          <t>Nickel Aluminum Bronze ASTM B148 UNS C95400</t>
        </is>
      </c>
      <c r="J359" s="4" t="inlineStr">
        <is>
          <t>B22</t>
        </is>
      </c>
      <c r="K359" s="4" t="inlineStr">
        <is>
          <t>Stainless Steel, AISI-303</t>
        </is>
      </c>
      <c r="L359" s="4" t="inlineStr">
        <is>
          <t>Steel, Cold Drawn C1018</t>
        </is>
      </c>
      <c r="M359" s="4" t="inlineStr">
        <is>
          <t>Coating_Scotchkote134_interior_exterior_IncludeImpeller</t>
        </is>
      </c>
      <c r="N359" s="80" t="inlineStr">
        <is>
          <t>RTF</t>
        </is>
      </c>
      <c r="O359" s="4" t="inlineStr"/>
      <c r="P359" s="4" t="inlineStr">
        <is>
          <t>A102233</t>
        </is>
      </c>
      <c r="Q359" t="inlineStr">
        <is>
          <t>LT250</t>
        </is>
      </c>
      <c r="R359" s="4" t="inlineStr"/>
      <c r="S359" t="inlineStr"/>
      <c r="T359" t="inlineStr"/>
      <c r="U359" t="inlineStr"/>
      <c r="V359" t="inlineStr"/>
      <c r="W359" t="inlineStr"/>
    </row>
    <row r="360">
      <c r="A360" t="inlineStr"/>
      <c r="B360" t="inlineStr">
        <is>
          <t>N</t>
        </is>
      </c>
      <c r="C360" t="inlineStr">
        <is>
          <t>Price_BOM_L_Imp_861</t>
        </is>
      </c>
      <c r="D360" t="n">
        <v>861</v>
      </c>
      <c r="E360" t="inlineStr"/>
      <c r="F360" t="inlineStr">
        <is>
          <t>:25957-LC:25957-LCV:25957-LF:</t>
        </is>
      </c>
      <c r="G360" s="2" t="inlineStr">
        <is>
          <t>X4</t>
        </is>
      </c>
      <c r="H360" s="2" t="inlineStr">
        <is>
          <t>ImpMatl_NiAl-Bronze_ASTM-B148_C95400</t>
        </is>
      </c>
      <c r="I360" s="4" t="inlineStr">
        <is>
          <t>Nickel Aluminum Bronze ASTM B148 UNS C95400</t>
        </is>
      </c>
      <c r="J360" s="4" t="inlineStr">
        <is>
          <t>B22</t>
        </is>
      </c>
      <c r="K360" s="4" t="inlineStr">
        <is>
          <t>Stainless Steel, AISI-303</t>
        </is>
      </c>
      <c r="L360" s="4" t="inlineStr">
        <is>
          <t>Steel, Cold Drawn C1018</t>
        </is>
      </c>
      <c r="M360" s="4" t="inlineStr">
        <is>
          <t>Coating_Scotchkote134_interior_IncludeImpeller</t>
        </is>
      </c>
      <c r="N360" s="80" t="inlineStr">
        <is>
          <t>RTF</t>
        </is>
      </c>
      <c r="O360" s="4" t="inlineStr"/>
      <c r="P360" s="4" t="inlineStr">
        <is>
          <t>A102233</t>
        </is>
      </c>
      <c r="Q360" t="inlineStr">
        <is>
          <t>LT250</t>
        </is>
      </c>
      <c r="R360" s="4" t="inlineStr"/>
      <c r="S360" t="inlineStr"/>
      <c r="T360" t="inlineStr"/>
      <c r="U360" t="inlineStr"/>
      <c r="V360" t="inlineStr"/>
      <c r="W360" t="inlineStr"/>
    </row>
    <row r="361">
      <c r="A361" t="inlineStr"/>
      <c r="B361" t="inlineStr">
        <is>
          <t>N</t>
        </is>
      </c>
      <c r="C361" t="inlineStr">
        <is>
          <t>Price_BOM_L_Imp_1155</t>
        </is>
      </c>
      <c r="D361" t="n">
        <v>1155</v>
      </c>
      <c r="E361" t="inlineStr"/>
      <c r="F361" t="inlineStr">
        <is>
          <t>:25957-LC:25957-LCV:25957-LF:</t>
        </is>
      </c>
      <c r="G361" s="2" t="inlineStr">
        <is>
          <t>X4</t>
        </is>
      </c>
      <c r="H361" s="2" t="inlineStr">
        <is>
          <t>ImpMatl_NiAl-Bronze_ASTM-B148_C95400</t>
        </is>
      </c>
      <c r="I361" s="4" t="inlineStr">
        <is>
          <t>Nickel Aluminum Bronze ASTM B148 UNS C95400</t>
        </is>
      </c>
      <c r="J361" s="4" t="inlineStr">
        <is>
          <t>B22</t>
        </is>
      </c>
      <c r="K361" s="4" t="inlineStr">
        <is>
          <t>Stainless Steel, AISI-303</t>
        </is>
      </c>
      <c r="L361" s="4" t="inlineStr">
        <is>
          <t>Steel, Cold Drawn C1018</t>
        </is>
      </c>
      <c r="M361" s="4" t="inlineStr">
        <is>
          <t>Coating_Scotchkote134_interior</t>
        </is>
      </c>
      <c r="N361" s="80" t="inlineStr">
        <is>
          <t>97778036</t>
        </is>
      </c>
      <c r="O361" s="4" t="inlineStr"/>
      <c r="P361" s="4" t="inlineStr">
        <is>
          <t>A102233</t>
        </is>
      </c>
      <c r="Q361" t="inlineStr">
        <is>
          <t>LT250</t>
        </is>
      </c>
      <c r="R361" s="4" t="inlineStr"/>
      <c r="S361" t="inlineStr"/>
      <c r="T361" t="inlineStr"/>
      <c r="U361" t="inlineStr"/>
      <c r="V361" t="inlineStr"/>
      <c r="W361" t="inlineStr"/>
    </row>
    <row r="362">
      <c r="A362" t="inlineStr"/>
      <c r="B362" t="inlineStr">
        <is>
          <t>N</t>
        </is>
      </c>
      <c r="C362" t="inlineStr">
        <is>
          <t>Price_BOM_L_Imp_1449</t>
        </is>
      </c>
      <c r="D362" t="n">
        <v>1449</v>
      </c>
      <c r="E362" t="inlineStr"/>
      <c r="F362" t="inlineStr">
        <is>
          <t>:25957-LC:25957-LCV:25957-LF:</t>
        </is>
      </c>
      <c r="G362" s="2" t="inlineStr">
        <is>
          <t>X4</t>
        </is>
      </c>
      <c r="H362" s="2" t="inlineStr">
        <is>
          <t>ImpMatl_NiAl-Bronze_ASTM-B148_C95400</t>
        </is>
      </c>
      <c r="I362" s="4" t="inlineStr">
        <is>
          <t>Nickel Aluminum Bronze ASTM B148 UNS C95400</t>
        </is>
      </c>
      <c r="J362" s="4" t="inlineStr">
        <is>
          <t>B22</t>
        </is>
      </c>
      <c r="K362" s="4" t="inlineStr">
        <is>
          <t>Stainless Steel, AISI-303</t>
        </is>
      </c>
      <c r="L362" s="4" t="inlineStr">
        <is>
          <t>Steel, Cold Drawn C1018</t>
        </is>
      </c>
      <c r="M362" s="4" t="inlineStr">
        <is>
          <t>Coating_Scotchkote134_interior_exterior</t>
        </is>
      </c>
      <c r="N362" s="80" t="inlineStr">
        <is>
          <t>97778036</t>
        </is>
      </c>
      <c r="O362" s="4" t="inlineStr"/>
      <c r="P362" s="4" t="inlineStr">
        <is>
          <t>A102233</t>
        </is>
      </c>
      <c r="Q362" t="inlineStr">
        <is>
          <t>LT250</t>
        </is>
      </c>
      <c r="R362" s="4" t="inlineStr"/>
      <c r="S362" t="inlineStr"/>
      <c r="T362" t="inlineStr"/>
      <c r="U362" t="inlineStr"/>
      <c r="V362" t="inlineStr"/>
      <c r="W362" t="inlineStr"/>
    </row>
    <row r="363">
      <c r="A363" t="inlineStr"/>
      <c r="B363" t="inlineStr">
        <is>
          <t>N</t>
        </is>
      </c>
      <c r="C363" t="inlineStr">
        <is>
          <t>Price_BOM_L_Imp_1743</t>
        </is>
      </c>
      <c r="D363" t="n">
        <v>1743</v>
      </c>
      <c r="E363" t="inlineStr"/>
      <c r="F363" t="inlineStr">
        <is>
          <t>:25957-LC:25957-LCV:25957-LF:</t>
        </is>
      </c>
      <c r="G363" s="2" t="inlineStr">
        <is>
          <t>X4</t>
        </is>
      </c>
      <c r="H363" s="2" t="inlineStr">
        <is>
          <t>ImpMatl_NiAl-Bronze_ASTM-B148_C95400</t>
        </is>
      </c>
      <c r="I363" s="4" t="inlineStr">
        <is>
          <t>Nickel Aluminum Bronze ASTM B148 UNS C95400</t>
        </is>
      </c>
      <c r="J363" s="4" t="inlineStr">
        <is>
          <t>B22</t>
        </is>
      </c>
      <c r="K363" s="4" t="inlineStr">
        <is>
          <t>Stainless Steel, AISI-303</t>
        </is>
      </c>
      <c r="L363" s="4" t="inlineStr">
        <is>
          <t>Steel, Cold Drawn C1018</t>
        </is>
      </c>
      <c r="M363" s="4" t="inlineStr">
        <is>
          <t>Coating_Special</t>
        </is>
      </c>
      <c r="N363" s="80" t="inlineStr">
        <is>
          <t>97778036</t>
        </is>
      </c>
      <c r="O363" s="4" t="inlineStr"/>
      <c r="P363" s="4" t="inlineStr">
        <is>
          <t>A102233</t>
        </is>
      </c>
      <c r="Q363" t="inlineStr">
        <is>
          <t>LT250</t>
        </is>
      </c>
      <c r="R363" s="4" t="inlineStr"/>
      <c r="S363" t="inlineStr"/>
      <c r="T363" t="inlineStr"/>
      <c r="U363" t="inlineStr"/>
      <c r="V363" t="inlineStr"/>
      <c r="W363" t="inlineStr"/>
    </row>
    <row r="364">
      <c r="A364" t="inlineStr"/>
      <c r="B364" t="inlineStr">
        <is>
          <t>N</t>
        </is>
      </c>
      <c r="C364" t="inlineStr">
        <is>
          <t>Price_BOM_L_Imp_147</t>
        </is>
      </c>
      <c r="D364" t="n">
        <v>147</v>
      </c>
      <c r="E364" t="inlineStr"/>
      <c r="F364" t="inlineStr">
        <is>
          <t>:25957-LC:25957-LCV:25957-LF:</t>
        </is>
      </c>
      <c r="G364" s="2" t="inlineStr">
        <is>
          <t>X3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Coating_Standard</t>
        </is>
      </c>
      <c r="N364" s="80" t="inlineStr">
        <is>
          <t>98876138</t>
        </is>
      </c>
      <c r="O364" s="4" t="inlineStr"/>
      <c r="P364" s="4" t="inlineStr">
        <is>
          <t>A102367</t>
        </is>
      </c>
      <c r="Q364" t="inlineStr">
        <is>
          <t>LT027</t>
        </is>
      </c>
      <c r="R364" s="4" t="n">
        <v>0</v>
      </c>
      <c r="S364" t="inlineStr"/>
      <c r="T364" t="inlineStr"/>
      <c r="U364" t="inlineStr"/>
      <c r="V364" t="inlineStr"/>
      <c r="W364" t="inlineStr"/>
    </row>
    <row r="365">
      <c r="A365" t="inlineStr"/>
      <c r="B365" t="inlineStr">
        <is>
          <t>N</t>
        </is>
      </c>
      <c r="C365" t="inlineStr">
        <is>
          <t>Price_BOM_L_Imp_675</t>
        </is>
      </c>
      <c r="D365" t="n">
        <v>675</v>
      </c>
      <c r="E365" t="inlineStr"/>
      <c r="F365" t="inlineStr">
        <is>
          <t>:25957-LC:25957-LCV:25957-LF:</t>
        </is>
      </c>
      <c r="G365" s="2" t="inlineStr">
        <is>
          <t>X3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Stainless Steel, AISI-303</t>
        </is>
      </c>
      <c r="L365" s="4" t="inlineStr">
        <is>
          <t>Stainless Steel, AISI 316</t>
        </is>
      </c>
      <c r="M365" s="4" t="inlineStr">
        <is>
          <t>Coating_Scotchkote134_interior_exterior_IncludeImpeller</t>
        </is>
      </c>
      <c r="N365" s="80" t="inlineStr">
        <is>
          <t>RTF</t>
        </is>
      </c>
      <c r="O365" s="4" t="inlineStr"/>
      <c r="P365" s="4" t="inlineStr">
        <is>
          <t>A102367</t>
        </is>
      </c>
      <c r="Q365" t="inlineStr">
        <is>
          <t>LT250</t>
        </is>
      </c>
      <c r="R365" s="4" t="inlineStr"/>
      <c r="S365" t="inlineStr"/>
      <c r="T365" t="inlineStr"/>
      <c r="U365" t="inlineStr"/>
      <c r="V365" t="inlineStr"/>
      <c r="W365" t="inlineStr"/>
    </row>
    <row r="366">
      <c r="A366" t="inlineStr"/>
      <c r="B366" t="inlineStr">
        <is>
          <t>N</t>
        </is>
      </c>
      <c r="C366" t="inlineStr">
        <is>
          <t>Price_BOM_L_Imp_969</t>
        </is>
      </c>
      <c r="D366" t="n">
        <v>969</v>
      </c>
      <c r="E366" t="inlineStr"/>
      <c r="F366" t="inlineStr">
        <is>
          <t>:25957-LC:25957-LCV:25957-LF:</t>
        </is>
      </c>
      <c r="G366" s="2" t="inlineStr">
        <is>
          <t>X3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Stainless Steel, AISI-303</t>
        </is>
      </c>
      <c r="L366" s="4" t="inlineStr">
        <is>
          <t>Stainless Steel, AISI 316</t>
        </is>
      </c>
      <c r="M366" s="4" t="inlineStr">
        <is>
          <t>Coating_Scotchkote134_interior_IncludeImpeller</t>
        </is>
      </c>
      <c r="N366" s="80" t="inlineStr">
        <is>
          <t>RTF</t>
        </is>
      </c>
      <c r="O366" s="4" t="inlineStr"/>
      <c r="P366" s="4" t="inlineStr">
        <is>
          <t>A102367</t>
        </is>
      </c>
      <c r="Q366" t="inlineStr">
        <is>
          <t>LT250</t>
        </is>
      </c>
      <c r="R366" s="4" t="inlineStr"/>
      <c r="S366" t="inlineStr"/>
      <c r="T366" t="inlineStr"/>
      <c r="U366" t="inlineStr"/>
      <c r="V366" t="inlineStr"/>
      <c r="W366" t="inlineStr"/>
    </row>
    <row r="367">
      <c r="A367" t="inlineStr"/>
      <c r="B367" t="inlineStr">
        <is>
          <t>N</t>
        </is>
      </c>
      <c r="C367" t="inlineStr">
        <is>
          <t>Price_BOM_L_Imp_1263</t>
        </is>
      </c>
      <c r="D367" t="n">
        <v>1263</v>
      </c>
      <c r="E367" t="inlineStr"/>
      <c r="F367" t="inlineStr">
        <is>
          <t>:25957-LC:25957-LCV:25957-LF:</t>
        </is>
      </c>
      <c r="G367" s="2" t="inlineStr">
        <is>
          <t>X3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Stainless Steel, AISI-303</t>
        </is>
      </c>
      <c r="L367" s="4" t="inlineStr">
        <is>
          <t>Stainless Steel, AISI 316</t>
        </is>
      </c>
      <c r="M367" s="4" t="inlineStr">
        <is>
          <t>Coating_Scotchkote134_interior</t>
        </is>
      </c>
      <c r="N367" s="80" t="inlineStr">
        <is>
          <t>98876138</t>
        </is>
      </c>
      <c r="O367" s="4" t="inlineStr"/>
      <c r="P367" s="4" t="inlineStr">
        <is>
          <t>A102367</t>
        </is>
      </c>
      <c r="Q367" t="inlineStr">
        <is>
          <t>LT250</t>
        </is>
      </c>
      <c r="R367" s="4" t="n">
        <v>126</v>
      </c>
      <c r="S367" t="inlineStr"/>
      <c r="T367" t="inlineStr"/>
      <c r="U367" t="inlineStr"/>
      <c r="V367" t="inlineStr"/>
      <c r="W367" t="inlineStr"/>
    </row>
    <row r="368">
      <c r="A368" t="inlineStr"/>
      <c r="B368" t="inlineStr">
        <is>
          <t>N</t>
        </is>
      </c>
      <c r="C368" t="inlineStr">
        <is>
          <t>Price_BOM_L_Imp_1557</t>
        </is>
      </c>
      <c r="D368" t="n">
        <v>1557</v>
      </c>
      <c r="E368" t="inlineStr"/>
      <c r="F368" t="inlineStr">
        <is>
          <t>:25957-LC:25957-LCV:25957-LF:</t>
        </is>
      </c>
      <c r="G368" s="2" t="inlineStr">
        <is>
          <t>X3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Stainless Steel, AISI-303</t>
        </is>
      </c>
      <c r="L368" s="4" t="inlineStr">
        <is>
          <t>Stainless Steel, AISI 316</t>
        </is>
      </c>
      <c r="M368" s="4" t="inlineStr">
        <is>
          <t>Coating_Scotchkote134_interior_exterior</t>
        </is>
      </c>
      <c r="N368" s="80" t="inlineStr">
        <is>
          <t>RTF</t>
        </is>
      </c>
      <c r="O368" s="4" t="inlineStr"/>
      <c r="P368" s="4" t="inlineStr">
        <is>
          <t>A102367</t>
        </is>
      </c>
      <c r="Q368" t="inlineStr">
        <is>
          <t>LT250</t>
        </is>
      </c>
      <c r="R368" s="4" t="n">
        <v>126</v>
      </c>
      <c r="S368" t="inlineStr"/>
      <c r="T368" t="inlineStr"/>
      <c r="U368" t="inlineStr"/>
      <c r="V368" t="inlineStr"/>
      <c r="W368" t="inlineStr"/>
    </row>
    <row r="369">
      <c r="A369" t="inlineStr"/>
      <c r="B369" t="inlineStr">
        <is>
          <t>N</t>
        </is>
      </c>
      <c r="C369" t="inlineStr">
        <is>
          <t>Price_BOM_L_Imp_154</t>
        </is>
      </c>
      <c r="D369" t="n">
        <v>154</v>
      </c>
      <c r="E369" t="inlineStr"/>
      <c r="F369" t="inlineStr">
        <is>
          <t>:25957-LC:25957-LCV:25957-LF:</t>
        </is>
      </c>
      <c r="G369" s="2" t="inlineStr">
        <is>
          <t>X4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Stainless Steel, AISI-303</t>
        </is>
      </c>
      <c r="L369" s="4" t="inlineStr">
        <is>
          <t>Stainless Steel, AISI 316</t>
        </is>
      </c>
      <c r="M369" s="4" t="inlineStr">
        <is>
          <t>Coating_Standard</t>
        </is>
      </c>
      <c r="N369" s="80" t="inlineStr">
        <is>
          <t>98876139</t>
        </is>
      </c>
      <c r="O369" s="4" t="inlineStr"/>
      <c r="P369" s="4" t="inlineStr">
        <is>
          <t>A102369</t>
        </is>
      </c>
      <c r="Q369" t="inlineStr">
        <is>
          <t>LT027</t>
        </is>
      </c>
      <c r="R369" s="4" t="n">
        <v>0</v>
      </c>
      <c r="S369" t="inlineStr"/>
      <c r="T369" t="inlineStr"/>
      <c r="U369" t="inlineStr"/>
      <c r="V369" t="inlineStr"/>
      <c r="W369" t="inlineStr"/>
    </row>
    <row r="370">
      <c r="A370" t="inlineStr"/>
      <c r="B370" t="inlineStr">
        <is>
          <t>N</t>
        </is>
      </c>
      <c r="C370" t="inlineStr">
        <is>
          <t>Price_BOM_L_Imp_676</t>
        </is>
      </c>
      <c r="D370" t="n">
        <v>676</v>
      </c>
      <c r="E370" t="inlineStr"/>
      <c r="F370" t="inlineStr">
        <is>
          <t>:25957-LC:25957-LCV:25957-LF:</t>
        </is>
      </c>
      <c r="G370" s="2" t="inlineStr">
        <is>
          <t>X4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Stainless Steel, AISI-303</t>
        </is>
      </c>
      <c r="L370" s="4" t="inlineStr">
        <is>
          <t>Stainless Steel, AISI 316</t>
        </is>
      </c>
      <c r="M370" s="4" t="inlineStr">
        <is>
          <t>Coating_Scotchkote134_interior_exterior_IncludeImpeller</t>
        </is>
      </c>
      <c r="N370" s="80" t="inlineStr">
        <is>
          <t>RTF</t>
        </is>
      </c>
      <c r="O370" s="4" t="inlineStr"/>
      <c r="P370" s="4" t="inlineStr">
        <is>
          <t>A102369</t>
        </is>
      </c>
      <c r="Q370" t="inlineStr">
        <is>
          <t>LT250</t>
        </is>
      </c>
      <c r="R370" s="4" t="inlineStr"/>
      <c r="S370" t="inlineStr"/>
      <c r="T370" t="inlineStr"/>
      <c r="U370" t="inlineStr"/>
      <c r="V370" t="inlineStr"/>
      <c r="W370" t="inlineStr"/>
    </row>
    <row r="371">
      <c r="A371" t="inlineStr"/>
      <c r="B371" t="inlineStr">
        <is>
          <t>N</t>
        </is>
      </c>
      <c r="C371" t="inlineStr">
        <is>
          <t>Price_BOM_L_Imp_970</t>
        </is>
      </c>
      <c r="D371" t="n">
        <v>970</v>
      </c>
      <c r="E371" t="inlineStr"/>
      <c r="F371" t="inlineStr">
        <is>
          <t>:25957-LC:25957-LCV:25957-LF:</t>
        </is>
      </c>
      <c r="G371" s="2" t="inlineStr">
        <is>
          <t>X4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Stainless Steel, AISI-303</t>
        </is>
      </c>
      <c r="L371" s="4" t="inlineStr">
        <is>
          <t>Stainless Steel, AISI 316</t>
        </is>
      </c>
      <c r="M371" s="4" t="inlineStr">
        <is>
          <t>Coating_Scotchkote134_interior_IncludeImpeller</t>
        </is>
      </c>
      <c r="N371" s="80" t="inlineStr">
        <is>
          <t>RTF</t>
        </is>
      </c>
      <c r="O371" s="4" t="inlineStr"/>
      <c r="P371" s="4" t="inlineStr">
        <is>
          <t>A102369</t>
        </is>
      </c>
      <c r="Q371" t="inlineStr">
        <is>
          <t>LT250</t>
        </is>
      </c>
      <c r="R371" s="4" t="inlineStr"/>
      <c r="S371" t="inlineStr"/>
      <c r="T371" t="inlineStr"/>
      <c r="U371" t="inlineStr"/>
      <c r="V371" t="inlineStr"/>
      <c r="W371" t="inlineStr"/>
    </row>
    <row r="372">
      <c r="A372" t="inlineStr"/>
      <c r="B372" t="inlineStr">
        <is>
          <t>N</t>
        </is>
      </c>
      <c r="C372" t="inlineStr">
        <is>
          <t>Price_BOM_L_Imp_1264</t>
        </is>
      </c>
      <c r="D372" t="n">
        <v>1264</v>
      </c>
      <c r="E372" t="inlineStr"/>
      <c r="F372" t="inlineStr">
        <is>
          <t>:25957-LC:25957-LCV:25957-LF:</t>
        </is>
      </c>
      <c r="G372" s="2" t="inlineStr">
        <is>
          <t>X4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Stainless Steel, AISI-303</t>
        </is>
      </c>
      <c r="L372" s="4" t="inlineStr">
        <is>
          <t>Stainless Steel, AISI 316</t>
        </is>
      </c>
      <c r="M372" s="4" t="inlineStr">
        <is>
          <t>Coating_Scotchkote134_interior</t>
        </is>
      </c>
      <c r="N372" s="80" t="inlineStr">
        <is>
          <t>RTF</t>
        </is>
      </c>
      <c r="O372" s="4" t="inlineStr"/>
      <c r="P372" s="4" t="inlineStr">
        <is>
          <t>A102369</t>
        </is>
      </c>
      <c r="Q372" t="inlineStr">
        <is>
          <t>LT250</t>
        </is>
      </c>
      <c r="R372" s="4" t="n">
        <v>126</v>
      </c>
      <c r="S372" t="inlineStr"/>
      <c r="T372" t="inlineStr"/>
      <c r="U372" t="inlineStr"/>
      <c r="V372" t="inlineStr"/>
      <c r="W372" t="inlineStr"/>
    </row>
    <row r="373">
      <c r="A373" t="inlineStr"/>
      <c r="B373" t="inlineStr">
        <is>
          <t>N</t>
        </is>
      </c>
      <c r="C373" t="inlineStr">
        <is>
          <t>Price_BOM_L_Imp_1558</t>
        </is>
      </c>
      <c r="D373" t="n">
        <v>1558</v>
      </c>
      <c r="E373" t="inlineStr"/>
      <c r="F373" t="inlineStr">
        <is>
          <t>:25957-LC:25957-LCV:25957-LF:</t>
        </is>
      </c>
      <c r="G373" s="2" t="inlineStr">
        <is>
          <t>X4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Stainless Steel, AISI-303</t>
        </is>
      </c>
      <c r="L373" s="4" t="inlineStr">
        <is>
          <t>Stainless Steel, AISI 316</t>
        </is>
      </c>
      <c r="M373" s="4" t="inlineStr">
        <is>
          <t>Coating_Scotchkote134_interior_exterior</t>
        </is>
      </c>
      <c r="N373" s="80" t="inlineStr">
        <is>
          <t>RTF</t>
        </is>
      </c>
      <c r="O373" s="4" t="inlineStr"/>
      <c r="P373" s="4" t="inlineStr">
        <is>
          <t>A102369</t>
        </is>
      </c>
      <c r="Q373" t="inlineStr">
        <is>
          <t>LT250</t>
        </is>
      </c>
      <c r="R373" s="4" t="n">
        <v>126</v>
      </c>
      <c r="S373" t="inlineStr"/>
      <c r="T373" t="inlineStr"/>
      <c r="U373" t="inlineStr"/>
      <c r="V373" t="inlineStr"/>
      <c r="W373" t="inlineStr"/>
    </row>
    <row r="374">
      <c r="A374" t="inlineStr"/>
      <c r="B374" t="inlineStr">
        <is>
          <t>N</t>
        </is>
      </c>
      <c r="C374" t="inlineStr">
        <is>
          <t>Price_BOM_L_Imp_1860</t>
        </is>
      </c>
      <c r="D374" t="n">
        <v>1860</v>
      </c>
      <c r="E374" t="inlineStr"/>
      <c r="F374" t="inlineStr">
        <is>
          <t>:30121-LC:30121-LCV:30121-LF:</t>
        </is>
      </c>
      <c r="G374" s="2" t="inlineStr">
        <is>
          <t>XA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Stainless Steel, AISI-303</t>
        </is>
      </c>
      <c r="L374" s="4" t="inlineStr">
        <is>
          <t>Stainless Steel, AISI 316</t>
        </is>
      </c>
      <c r="M374" s="4" t="inlineStr">
        <is>
          <t>Coating_Special</t>
        </is>
      </c>
      <c r="N374" s="80" t="inlineStr">
        <is>
          <t>RTF</t>
        </is>
      </c>
      <c r="O374" s="4" t="inlineStr"/>
      <c r="P374" s="4" t="inlineStr">
        <is>
          <t>A101887</t>
        </is>
      </c>
      <c r="Q374" t="inlineStr">
        <is>
          <t>LT250</t>
        </is>
      </c>
      <c r="R374" s="4" t="n">
        <v>126</v>
      </c>
      <c r="S374" t="inlineStr"/>
      <c r="T374" t="inlineStr"/>
      <c r="U374" t="inlineStr"/>
      <c r="V374" t="inlineStr"/>
      <c r="W374" t="inlineStr"/>
    </row>
    <row r="375">
      <c r="A375" t="inlineStr"/>
      <c r="B375" t="inlineStr">
        <is>
          <t>N</t>
        </is>
      </c>
      <c r="C375" t="inlineStr">
        <is>
          <t>Price_BOM_L_Imp_451</t>
        </is>
      </c>
      <c r="D375" t="n">
        <v>451</v>
      </c>
      <c r="E375" t="inlineStr"/>
      <c r="F375" t="inlineStr">
        <is>
          <t>:30121-LC:30121-LCV:30121-LF:</t>
        </is>
      </c>
      <c r="G375" s="2" t="inlineStr">
        <is>
          <t>XA</t>
        </is>
      </c>
      <c r="H375" s="2" t="inlineStr">
        <is>
          <t>ImpMatl_NiAl-Bronze_ASTM-B148_C95400</t>
        </is>
      </c>
      <c r="I375" s="4" t="inlineStr">
        <is>
          <t>Nickel Aluminum Bronze ASTM B148 UNS C95400</t>
        </is>
      </c>
      <c r="J375" s="4" t="inlineStr">
        <is>
          <t>B22</t>
        </is>
      </c>
      <c r="K375" s="4" t="inlineStr">
        <is>
          <t>Stainless Steel, AISI-303</t>
        </is>
      </c>
      <c r="L375" s="4" t="inlineStr">
        <is>
          <t>Steel, Cold Drawn C1018</t>
        </is>
      </c>
      <c r="M375" s="4" t="inlineStr">
        <is>
          <t>Coating_Standard</t>
        </is>
      </c>
      <c r="N375" s="80" t="inlineStr">
        <is>
          <t>97778043</t>
        </is>
      </c>
      <c r="O375" s="4" t="inlineStr"/>
      <c r="P375" s="4" t="inlineStr">
        <is>
          <t>A102241</t>
        </is>
      </c>
      <c r="Q375" t="inlineStr">
        <is>
          <t>LT250</t>
        </is>
      </c>
      <c r="R375" s="4" t="inlineStr"/>
      <c r="S375" t="inlineStr"/>
      <c r="T375" t="inlineStr"/>
      <c r="U375" t="inlineStr"/>
      <c r="V375" t="inlineStr"/>
      <c r="W375" t="inlineStr"/>
    </row>
    <row r="376">
      <c r="A376" t="inlineStr"/>
      <c r="B376" t="inlineStr">
        <is>
          <t>N</t>
        </is>
      </c>
      <c r="C376" t="inlineStr">
        <is>
          <t>Price_BOM_L_Imp_575</t>
        </is>
      </c>
      <c r="D376" t="n">
        <v>575</v>
      </c>
      <c r="E376" t="inlineStr"/>
      <c r="F376" t="inlineStr">
        <is>
          <t>:30121-LC:30121-LCV:30121-LF:</t>
        </is>
      </c>
      <c r="G376" s="2" t="inlineStr">
        <is>
          <t>XA</t>
        </is>
      </c>
      <c r="H376" s="2" t="inlineStr">
        <is>
          <t>ImpMatl_NiAl-Bronze_ASTM-B148_C95400</t>
        </is>
      </c>
      <c r="I376" s="4" t="inlineStr">
        <is>
          <t>Nickel Aluminum Bronze ASTM B148 UNS C95400</t>
        </is>
      </c>
      <c r="J376" s="4" t="inlineStr">
        <is>
          <t>B22</t>
        </is>
      </c>
      <c r="K376" s="4" t="inlineStr">
        <is>
          <t>Stainless Steel, AISI-303</t>
        </is>
      </c>
      <c r="L376" s="4" t="inlineStr">
        <is>
          <t>Steel, Cold Drawn C1018</t>
        </is>
      </c>
      <c r="M376" s="4" t="inlineStr">
        <is>
          <t>Coating_Scotchkote134_interior_exterior_IncludeImpeller</t>
        </is>
      </c>
      <c r="N376" s="80" t="inlineStr">
        <is>
          <t>RTF</t>
        </is>
      </c>
      <c r="O376" s="4" t="inlineStr"/>
      <c r="P376" s="4" t="inlineStr">
        <is>
          <t>A102241</t>
        </is>
      </c>
      <c r="Q376" t="inlineStr">
        <is>
          <t>LT250</t>
        </is>
      </c>
      <c r="R376" s="4" t="inlineStr"/>
      <c r="S376" t="inlineStr"/>
      <c r="T376" t="inlineStr"/>
      <c r="U376" t="inlineStr"/>
      <c r="V376" t="inlineStr"/>
      <c r="W376" t="inlineStr"/>
    </row>
    <row r="377">
      <c r="A377" t="inlineStr"/>
      <c r="B377" t="inlineStr">
        <is>
          <t>N</t>
        </is>
      </c>
      <c r="C377" t="inlineStr">
        <is>
          <t>Price_BOM_L_Imp_869</t>
        </is>
      </c>
      <c r="D377" t="n">
        <v>869</v>
      </c>
      <c r="E377" t="inlineStr"/>
      <c r="F377" t="inlineStr">
        <is>
          <t>:30121-LC:30121-LCV:30121-LF:</t>
        </is>
      </c>
      <c r="G377" s="2" t="inlineStr">
        <is>
          <t>XA</t>
        </is>
      </c>
      <c r="H377" s="2" t="inlineStr">
        <is>
          <t>ImpMatl_NiAl-Bronze_ASTM-B148_C95400</t>
        </is>
      </c>
      <c r="I377" s="4" t="inlineStr">
        <is>
          <t>Nickel Aluminum Bronze ASTM B148 UNS C95400</t>
        </is>
      </c>
      <c r="J377" s="4" t="inlineStr">
        <is>
          <t>B22</t>
        </is>
      </c>
      <c r="K377" s="4" t="inlineStr">
        <is>
          <t>Stainless Steel, AISI-303</t>
        </is>
      </c>
      <c r="L377" s="4" t="inlineStr">
        <is>
          <t>Steel, Cold Drawn C1018</t>
        </is>
      </c>
      <c r="M377" s="4" t="inlineStr">
        <is>
          <t>Coating_Scotchkote134_interior_IncludeImpeller</t>
        </is>
      </c>
      <c r="N377" s="80" t="inlineStr">
        <is>
          <t>RTF</t>
        </is>
      </c>
      <c r="O377" s="4" t="inlineStr"/>
      <c r="P377" s="4" t="inlineStr">
        <is>
          <t>A102241</t>
        </is>
      </c>
      <c r="Q377" t="inlineStr">
        <is>
          <t>LT250</t>
        </is>
      </c>
      <c r="R377" s="4" t="inlineStr"/>
      <c r="S377" t="inlineStr"/>
      <c r="T377" t="inlineStr"/>
      <c r="U377" t="inlineStr"/>
      <c r="V377" t="inlineStr"/>
      <c r="W377" t="inlineStr"/>
    </row>
    <row r="378">
      <c r="A378" t="inlineStr"/>
      <c r="B378" t="inlineStr">
        <is>
          <t>N</t>
        </is>
      </c>
      <c r="C378" t="inlineStr">
        <is>
          <t>Price_BOM_L_Imp_1163</t>
        </is>
      </c>
      <c r="D378" t="n">
        <v>1163</v>
      </c>
      <c r="E378" t="inlineStr"/>
      <c r="F378" t="inlineStr">
        <is>
          <t>:30121-LC:30121-LCV:30121-LF:</t>
        </is>
      </c>
      <c r="G378" s="2" t="inlineStr">
        <is>
          <t>XA</t>
        </is>
      </c>
      <c r="H378" t="inlineStr">
        <is>
          <t>ImpMatl_NiAl-Bronze_ASTM-B148_C95400</t>
        </is>
      </c>
      <c r="I378" s="4" t="inlineStr">
        <is>
          <t>Nickel Aluminum Bronze ASTM B148 UNS C95400</t>
        </is>
      </c>
      <c r="J378" s="4" t="inlineStr">
        <is>
          <t>B22</t>
        </is>
      </c>
      <c r="K378" s="4" t="inlineStr">
        <is>
          <t>Stainless Steel, AISI-303</t>
        </is>
      </c>
      <c r="L378" s="4" t="inlineStr">
        <is>
          <t>Steel, Cold Drawn C1018</t>
        </is>
      </c>
      <c r="M378" s="4" t="inlineStr">
        <is>
          <t>Coating_Scotchkote134_interior</t>
        </is>
      </c>
      <c r="N378" s="80" t="inlineStr">
        <is>
          <t>97778043</t>
        </is>
      </c>
      <c r="O378" s="1" t="inlineStr"/>
      <c r="P378" t="inlineStr">
        <is>
          <t>A102241</t>
        </is>
      </c>
      <c r="Q378" t="inlineStr">
        <is>
          <t>LT250</t>
        </is>
      </c>
      <c r="R378" t="inlineStr"/>
      <c r="S378" t="inlineStr"/>
      <c r="T378" t="inlineStr"/>
      <c r="U378" t="inlineStr"/>
      <c r="V378" t="inlineStr"/>
      <c r="W378" t="inlineStr"/>
    </row>
    <row r="379">
      <c r="A379" t="inlineStr"/>
      <c r="B379" t="inlineStr">
        <is>
          <t>N</t>
        </is>
      </c>
      <c r="C379" t="inlineStr">
        <is>
          <t>Price_BOM_L_Imp_1457</t>
        </is>
      </c>
      <c r="D379" t="n">
        <v>1457</v>
      </c>
      <c r="E379" t="inlineStr"/>
      <c r="F379" t="inlineStr">
        <is>
          <t>:30121-LC:30121-LCV:30121-LF:</t>
        </is>
      </c>
      <c r="G379" s="2" t="inlineStr">
        <is>
          <t>XA</t>
        </is>
      </c>
      <c r="H379" t="inlineStr">
        <is>
          <t>ImpMatl_NiAl-Bronze_ASTM-B148_C95400</t>
        </is>
      </c>
      <c r="I379" s="4" t="inlineStr">
        <is>
          <t>Nickel Aluminum Bronze ASTM B148 UNS C95400</t>
        </is>
      </c>
      <c r="J379" s="4" t="inlineStr">
        <is>
          <t>B22</t>
        </is>
      </c>
      <c r="K379" s="4" t="inlineStr">
        <is>
          <t>Stainless Steel, AISI-303</t>
        </is>
      </c>
      <c r="L379" s="4" t="inlineStr">
        <is>
          <t>Steel, Cold Drawn C1018</t>
        </is>
      </c>
      <c r="M379" s="4" t="inlineStr">
        <is>
          <t>Coating_Scotchkote134_interior_exterior</t>
        </is>
      </c>
      <c r="N379" s="80" t="inlineStr">
        <is>
          <t>97778043</t>
        </is>
      </c>
      <c r="O379" s="1" t="inlineStr"/>
      <c r="P379" t="inlineStr">
        <is>
          <t>A102241</t>
        </is>
      </c>
      <c r="Q379" t="inlineStr">
        <is>
          <t>LT250</t>
        </is>
      </c>
      <c r="R379" t="inlineStr"/>
      <c r="S379" t="inlineStr"/>
      <c r="T379" t="inlineStr"/>
      <c r="U379" t="inlineStr"/>
      <c r="V379" t="inlineStr"/>
      <c r="W379" t="inlineStr"/>
    </row>
    <row r="380">
      <c r="A380" t="inlineStr"/>
      <c r="B380" t="inlineStr">
        <is>
          <t>N</t>
        </is>
      </c>
      <c r="C380" t="inlineStr">
        <is>
          <t>Price_BOM_L_Imp_1751</t>
        </is>
      </c>
      <c r="D380" t="n">
        <v>1751</v>
      </c>
      <c r="E380" t="inlineStr"/>
      <c r="F380" t="inlineStr">
        <is>
          <t>:30121-LC:30121-LCV:30121-LF:</t>
        </is>
      </c>
      <c r="G380" s="2" t="inlineStr">
        <is>
          <t>XA</t>
        </is>
      </c>
      <c r="H380" t="inlineStr">
        <is>
          <t>ImpMatl_NiAl-Bronze_ASTM-B148_C95400</t>
        </is>
      </c>
      <c r="I380" s="4" t="inlineStr">
        <is>
          <t>Nickel Aluminum Bronze ASTM B148 UNS C95400</t>
        </is>
      </c>
      <c r="J380" s="4" t="inlineStr">
        <is>
          <t>B22</t>
        </is>
      </c>
      <c r="K380" s="4" t="inlineStr">
        <is>
          <t>Stainless Steel, AISI-303</t>
        </is>
      </c>
      <c r="L380" s="4" t="inlineStr">
        <is>
          <t>Steel, Cold Drawn C1018</t>
        </is>
      </c>
      <c r="M380" s="4" t="inlineStr">
        <is>
          <t>Coating_Special</t>
        </is>
      </c>
      <c r="N380" s="80" t="inlineStr">
        <is>
          <t>97778043</t>
        </is>
      </c>
      <c r="O380" s="1" t="inlineStr"/>
      <c r="P380" t="inlineStr">
        <is>
          <t>A102241</t>
        </is>
      </c>
      <c r="Q380" t="inlineStr">
        <is>
          <t>LT250</t>
        </is>
      </c>
      <c r="R380" t="inlineStr"/>
      <c r="S380" t="inlineStr"/>
      <c r="T380" t="inlineStr"/>
      <c r="U380" t="inlineStr"/>
      <c r="V380" t="inlineStr"/>
      <c r="W380" t="inlineStr"/>
    </row>
    <row r="381">
      <c r="A381" t="inlineStr"/>
      <c r="B381" t="inlineStr">
        <is>
          <t>N</t>
        </is>
      </c>
      <c r="C381" t="inlineStr">
        <is>
          <t>Price_BOM_L_Imp_210</t>
        </is>
      </c>
      <c r="D381" t="n">
        <v>210</v>
      </c>
      <c r="E381" t="inlineStr"/>
      <c r="F381" t="inlineStr">
        <is>
          <t>:30121-LC:30121-LCV:30121-LF:</t>
        </is>
      </c>
      <c r="G381" s="2" t="inlineStr">
        <is>
          <t>XA</t>
        </is>
      </c>
      <c r="H381" t="inlineStr">
        <is>
          <t>ImpMatl_SS_AISI-304</t>
        </is>
      </c>
      <c r="I381" s="4" t="inlineStr">
        <is>
          <t>Stainless Steel, AISI-304</t>
        </is>
      </c>
      <c r="J381" s="4" t="inlineStr">
        <is>
          <t>H304</t>
        </is>
      </c>
      <c r="K381" s="4" t="inlineStr">
        <is>
          <t>Stainless Steel, AISI-303</t>
        </is>
      </c>
      <c r="L381" s="4" t="inlineStr">
        <is>
          <t>Stainless Steel, AISI 316</t>
        </is>
      </c>
      <c r="M381" s="4" t="inlineStr">
        <is>
          <t>Coating_Standard</t>
        </is>
      </c>
      <c r="N381" s="80" t="inlineStr">
        <is>
          <t>98876156</t>
        </is>
      </c>
      <c r="O381" s="1" t="inlineStr"/>
      <c r="P381" t="inlineStr">
        <is>
          <t>A102385</t>
        </is>
      </c>
      <c r="Q381" t="inlineStr">
        <is>
          <t>LT027</t>
        </is>
      </c>
      <c r="R381" t="n">
        <v>0</v>
      </c>
      <c r="S381" t="inlineStr"/>
      <c r="T381" t="inlineStr"/>
      <c r="U381" t="inlineStr"/>
      <c r="V381" t="inlineStr"/>
      <c r="W381" t="inlineStr"/>
    </row>
    <row r="382">
      <c r="A382" t="inlineStr"/>
      <c r="B382" t="inlineStr">
        <is>
          <t>N</t>
        </is>
      </c>
      <c r="C382" t="inlineStr">
        <is>
          <t>Price_BOM_L_Imp_684</t>
        </is>
      </c>
      <c r="D382" t="n">
        <v>684</v>
      </c>
      <c r="E382" t="inlineStr"/>
      <c r="F382" t="inlineStr">
        <is>
          <t>:30121-LC:30121-LCV:30121-LF:</t>
        </is>
      </c>
      <c r="G382" s="2" t="inlineStr">
        <is>
          <t>XA</t>
        </is>
      </c>
      <c r="H382" t="inlineStr">
        <is>
          <t>ImpMatl_SS_AISI-304</t>
        </is>
      </c>
      <c r="I382" s="4" t="inlineStr">
        <is>
          <t>Stainless Steel, AISI-304</t>
        </is>
      </c>
      <c r="J382" s="4" t="inlineStr">
        <is>
          <t>H304</t>
        </is>
      </c>
      <c r="K382" s="4" t="inlineStr">
        <is>
          <t>Stainless Steel, AISI-303</t>
        </is>
      </c>
      <c r="L382" s="4" t="inlineStr">
        <is>
          <t>Stainless Steel, AISI 316</t>
        </is>
      </c>
      <c r="M382" s="4" t="inlineStr">
        <is>
          <t>Coating_Scotchkote134_interior_exterior_IncludeImpeller</t>
        </is>
      </c>
      <c r="N382" s="80" t="inlineStr">
        <is>
          <t>RTF</t>
        </is>
      </c>
      <c r="O382" s="1" t="inlineStr"/>
      <c r="P382" t="inlineStr">
        <is>
          <t>A102385</t>
        </is>
      </c>
      <c r="Q382" t="inlineStr">
        <is>
          <t>LT250</t>
        </is>
      </c>
      <c r="R382" t="inlineStr"/>
      <c r="S382" t="inlineStr"/>
      <c r="T382" t="inlineStr"/>
      <c r="U382" t="inlineStr"/>
      <c r="V382" t="inlineStr"/>
      <c r="W382" t="inlineStr"/>
    </row>
    <row r="383">
      <c r="A383" t="inlineStr"/>
      <c r="B383" t="inlineStr">
        <is>
          <t>N</t>
        </is>
      </c>
      <c r="C383" t="inlineStr">
        <is>
          <t>Price_BOM_L_Imp_978</t>
        </is>
      </c>
      <c r="D383" t="n">
        <v>978</v>
      </c>
      <c r="E383" t="inlineStr"/>
      <c r="F383" t="inlineStr">
        <is>
          <t>:30121-LC:30121-LCV:30121-LF:</t>
        </is>
      </c>
      <c r="G383" s="2" t="inlineStr">
        <is>
          <t>XA</t>
        </is>
      </c>
      <c r="H383" t="inlineStr">
        <is>
          <t>ImpMatl_SS_AISI-304</t>
        </is>
      </c>
      <c r="I383" s="4" t="inlineStr">
        <is>
          <t>Stainless Steel, AISI-304</t>
        </is>
      </c>
      <c r="J383" s="4" t="inlineStr">
        <is>
          <t>H304</t>
        </is>
      </c>
      <c r="K383" s="4" t="inlineStr">
        <is>
          <t>Stainless Steel, AISI-303</t>
        </is>
      </c>
      <c r="L383" s="4" t="inlineStr">
        <is>
          <t>Stainless Steel, AISI 316</t>
        </is>
      </c>
      <c r="M383" s="4" t="inlineStr">
        <is>
          <t>Coating_Scotchkote134_interior_IncludeImpeller</t>
        </is>
      </c>
      <c r="N383" s="80" t="inlineStr">
        <is>
          <t>RTF</t>
        </is>
      </c>
      <c r="O383" s="1" t="inlineStr"/>
      <c r="P383" t="inlineStr">
        <is>
          <t>A102385</t>
        </is>
      </c>
      <c r="Q383" t="inlineStr">
        <is>
          <t>LT250</t>
        </is>
      </c>
      <c r="R383" t="inlineStr"/>
      <c r="S383" t="inlineStr"/>
      <c r="T383" t="inlineStr"/>
      <c r="U383" t="inlineStr"/>
      <c r="V383" t="inlineStr"/>
      <c r="W383" t="inlineStr"/>
    </row>
    <row r="384">
      <c r="A384" t="inlineStr"/>
      <c r="B384" t="inlineStr">
        <is>
          <t>N</t>
        </is>
      </c>
      <c r="C384" t="inlineStr">
        <is>
          <t>Price_BOM_L_Imp_1272</t>
        </is>
      </c>
      <c r="D384" t="n">
        <v>1272</v>
      </c>
      <c r="E384" t="inlineStr"/>
      <c r="F384" t="inlineStr">
        <is>
          <t>:30121-LC:30121-LCV:30121-LF:</t>
        </is>
      </c>
      <c r="G384" s="2" t="inlineStr">
        <is>
          <t>XA</t>
        </is>
      </c>
      <c r="H384" t="inlineStr">
        <is>
          <t>ImpMatl_SS_AISI-304</t>
        </is>
      </c>
      <c r="I384" s="4" t="inlineStr">
        <is>
          <t>Stainless Steel, AISI-304</t>
        </is>
      </c>
      <c r="J384" s="4" t="inlineStr">
        <is>
          <t>H304</t>
        </is>
      </c>
      <c r="K384" s="4" t="inlineStr">
        <is>
          <t>Stainless Steel, AISI-303</t>
        </is>
      </c>
      <c r="L384" s="4" t="inlineStr">
        <is>
          <t>Stainless Steel, AISI 316</t>
        </is>
      </c>
      <c r="M384" s="4" t="inlineStr">
        <is>
          <t>Coating_Scotchkote134_interior</t>
        </is>
      </c>
      <c r="N384" s="80" t="inlineStr">
        <is>
          <t>RTF</t>
        </is>
      </c>
      <c r="O384" s="1" t="inlineStr"/>
      <c r="P384" t="inlineStr">
        <is>
          <t>A102385</t>
        </is>
      </c>
      <c r="Q384" t="inlineStr">
        <is>
          <t>LT250</t>
        </is>
      </c>
      <c r="R384" t="n">
        <v>126</v>
      </c>
      <c r="S384" t="inlineStr"/>
      <c r="T384" t="inlineStr"/>
      <c r="U384" t="inlineStr"/>
      <c r="V384" t="inlineStr"/>
      <c r="W384" t="inlineStr"/>
    </row>
    <row r="385">
      <c r="A385" t="inlineStr"/>
      <c r="B385" t="inlineStr">
        <is>
          <t>N</t>
        </is>
      </c>
      <c r="C385" t="inlineStr">
        <is>
          <t>Price_BOM_L_Imp_1566</t>
        </is>
      </c>
      <c r="D385" t="n">
        <v>1566</v>
      </c>
      <c r="E385" t="inlineStr"/>
      <c r="F385" t="inlineStr">
        <is>
          <t>:30121-LC:30121-LCV:30121-LF:</t>
        </is>
      </c>
      <c r="G385" s="2" t="inlineStr">
        <is>
          <t>XA</t>
        </is>
      </c>
      <c r="H385" t="inlineStr">
        <is>
          <t>ImpMatl_SS_AISI-304</t>
        </is>
      </c>
      <c r="I385" s="4" t="inlineStr">
        <is>
          <t>Stainless Steel, AISI-304</t>
        </is>
      </c>
      <c r="J385" s="4" t="inlineStr">
        <is>
          <t>H304</t>
        </is>
      </c>
      <c r="K385" s="4" t="inlineStr">
        <is>
          <t>Stainless Steel, AISI-303</t>
        </is>
      </c>
      <c r="L385" s="4" t="inlineStr">
        <is>
          <t>Stainless Steel, AISI 316</t>
        </is>
      </c>
      <c r="M385" s="4" t="inlineStr">
        <is>
          <t>Coating_Scotchkote134_interior_exterior</t>
        </is>
      </c>
      <c r="N385" s="80" t="inlineStr">
        <is>
          <t>RTF</t>
        </is>
      </c>
      <c r="O385" s="1" t="inlineStr"/>
      <c r="P385" t="inlineStr">
        <is>
          <t>A102385</t>
        </is>
      </c>
      <c r="Q385" t="inlineStr">
        <is>
          <t>LT250</t>
        </is>
      </c>
      <c r="R385" t="n">
        <v>126</v>
      </c>
      <c r="S385" t="inlineStr"/>
      <c r="T385" t="inlineStr"/>
      <c r="U385" t="inlineStr"/>
      <c r="V385" t="inlineStr"/>
      <c r="W385" t="inlineStr"/>
    </row>
    <row r="386">
      <c r="A386" t="inlineStr"/>
      <c r="B386" t="inlineStr">
        <is>
          <t>N</t>
        </is>
      </c>
      <c r="C386" t="inlineStr">
        <is>
          <t>Price_BOM_L_Imp_1861</t>
        </is>
      </c>
      <c r="D386" t="n">
        <v>1861</v>
      </c>
      <c r="E386" t="inlineStr"/>
      <c r="F386" t="inlineStr">
        <is>
          <t>:30127-LC:30127-LCV:30127-LF:</t>
        </is>
      </c>
      <c r="G386" s="2" t="inlineStr">
        <is>
          <t>XA</t>
        </is>
      </c>
      <c r="H386" t="inlineStr">
        <is>
          <t>ImpMatl_SS_AISI-304</t>
        </is>
      </c>
      <c r="I386" s="4" t="inlineStr">
        <is>
          <t>Stainless Steel, AISI-304</t>
        </is>
      </c>
      <c r="J386" s="4" t="inlineStr">
        <is>
          <t>H304</t>
        </is>
      </c>
      <c r="K386" s="4" t="inlineStr">
        <is>
          <t>Stainless Steel, AISI-303</t>
        </is>
      </c>
      <c r="L386" s="4" t="inlineStr">
        <is>
          <t>Stainless Steel, AISI 316</t>
        </is>
      </c>
      <c r="M386" s="4" t="inlineStr">
        <is>
          <t>Coating_Special</t>
        </is>
      </c>
      <c r="N386" s="80" t="inlineStr">
        <is>
          <t>RTF</t>
        </is>
      </c>
      <c r="O386" s="1" t="inlineStr"/>
      <c r="P386" t="inlineStr">
        <is>
          <t>A101894</t>
        </is>
      </c>
      <c r="Q386" t="inlineStr">
        <is>
          <t>LT250</t>
        </is>
      </c>
      <c r="R386" t="n">
        <v>126</v>
      </c>
      <c r="S386" t="inlineStr"/>
      <c r="T386" t="inlineStr"/>
      <c r="U386" t="inlineStr"/>
      <c r="V386" t="inlineStr"/>
      <c r="W386" t="inlineStr"/>
    </row>
    <row r="387">
      <c r="A387" t="inlineStr"/>
      <c r="B387" t="inlineStr">
        <is>
          <t>N</t>
        </is>
      </c>
      <c r="C387" t="inlineStr">
        <is>
          <t>Price_BOM_L_Imp_452</t>
        </is>
      </c>
      <c r="D387" t="n">
        <v>452</v>
      </c>
      <c r="E387" t="inlineStr"/>
      <c r="F387" t="inlineStr">
        <is>
          <t>:30127-LC:30127-LCV:30127-LF:</t>
        </is>
      </c>
      <c r="G387" s="2" t="inlineStr">
        <is>
          <t>XA</t>
        </is>
      </c>
      <c r="H387" t="inlineStr">
        <is>
          <t>ImpMatl_NiAl-Bronze_ASTM-B148_C95400</t>
        </is>
      </c>
      <c r="I387" s="4" t="inlineStr">
        <is>
          <t>Nickel Aluminum Bronze ASTM B148 UNS C95400</t>
        </is>
      </c>
      <c r="J387" s="4" t="inlineStr">
        <is>
          <t>B22</t>
        </is>
      </c>
      <c r="K387" s="4" t="inlineStr">
        <is>
          <t>Stainless Steel, AISI-303</t>
        </is>
      </c>
      <c r="L387" s="4" t="inlineStr">
        <is>
          <t>Steel, Cold Drawn C1018</t>
        </is>
      </c>
      <c r="M387" s="4" t="inlineStr">
        <is>
          <t>Coating_Standard</t>
        </is>
      </c>
      <c r="N387" s="80" t="inlineStr">
        <is>
          <t>97778044</t>
        </is>
      </c>
      <c r="O387" s="1" t="inlineStr"/>
      <c r="P387" t="inlineStr">
        <is>
          <t>A102242</t>
        </is>
      </c>
      <c r="Q387" t="inlineStr">
        <is>
          <t>LT250</t>
        </is>
      </c>
      <c r="R387" t="inlineStr"/>
      <c r="S387" t="inlineStr"/>
      <c r="T387" t="inlineStr"/>
      <c r="U387" t="inlineStr"/>
      <c r="V387" t="inlineStr"/>
      <c r="W387" t="inlineStr"/>
    </row>
    <row r="388">
      <c r="A388" t="inlineStr"/>
      <c r="B388" t="inlineStr">
        <is>
          <t>N</t>
        </is>
      </c>
      <c r="C388" t="inlineStr">
        <is>
          <t>Price_BOM_L_Imp_576</t>
        </is>
      </c>
      <c r="D388" t="n">
        <v>576</v>
      </c>
      <c r="E388" t="inlineStr"/>
      <c r="F388" t="inlineStr">
        <is>
          <t>:30127-LC:30127-LCV:30127-LF:</t>
        </is>
      </c>
      <c r="G388" s="2" t="inlineStr">
        <is>
          <t>XA</t>
        </is>
      </c>
      <c r="H388" t="inlineStr">
        <is>
          <t>ImpMatl_NiAl-Bronze_ASTM-B148_C95400</t>
        </is>
      </c>
      <c r="I388" s="4" t="inlineStr">
        <is>
          <t>Nickel Aluminum Bronze ASTM B148 UNS C95400</t>
        </is>
      </c>
      <c r="J388" s="4" t="inlineStr">
        <is>
          <t>B22</t>
        </is>
      </c>
      <c r="K388" s="4" t="inlineStr">
        <is>
          <t>Stainless Steel, AISI-303</t>
        </is>
      </c>
      <c r="L388" s="4" t="inlineStr">
        <is>
          <t>Steel, Cold Drawn C1018</t>
        </is>
      </c>
      <c r="M388" s="4" t="inlineStr">
        <is>
          <t>Coating_Scotchkote134_interior_exterior_IncludeImpeller</t>
        </is>
      </c>
      <c r="N388" s="80" t="inlineStr">
        <is>
          <t>RTF</t>
        </is>
      </c>
      <c r="O388" s="1" t="inlineStr"/>
      <c r="P388" t="inlineStr">
        <is>
          <t>A102242</t>
        </is>
      </c>
      <c r="Q388" t="inlineStr">
        <is>
          <t>LT250</t>
        </is>
      </c>
      <c r="R388" t="inlineStr"/>
      <c r="S388" t="inlineStr"/>
      <c r="T388" t="inlineStr"/>
      <c r="U388" t="inlineStr"/>
      <c r="V388" t="inlineStr"/>
      <c r="W388" t="inlineStr"/>
    </row>
    <row r="389">
      <c r="A389" t="inlineStr"/>
      <c r="B389" t="inlineStr">
        <is>
          <t>N</t>
        </is>
      </c>
      <c r="C389" t="inlineStr">
        <is>
          <t>Price_BOM_L_Imp_870</t>
        </is>
      </c>
      <c r="D389" t="n">
        <v>870</v>
      </c>
      <c r="E389" t="inlineStr"/>
      <c r="F389" t="inlineStr">
        <is>
          <t>:30127-LC:30127-LCV:30127-LF:</t>
        </is>
      </c>
      <c r="G389" s="2" t="inlineStr">
        <is>
          <t>XA</t>
        </is>
      </c>
      <c r="H389" t="inlineStr">
        <is>
          <t>ImpMatl_NiAl-Bronze_ASTM-B148_C95400</t>
        </is>
      </c>
      <c r="I389" s="4" t="inlineStr">
        <is>
          <t>Nickel Aluminum Bronze ASTM B148 UNS C95400</t>
        </is>
      </c>
      <c r="J389" s="4" t="inlineStr">
        <is>
          <t>B22</t>
        </is>
      </c>
      <c r="K389" s="4" t="inlineStr">
        <is>
          <t>Stainless Steel, AISI-303</t>
        </is>
      </c>
      <c r="L389" s="4" t="inlineStr">
        <is>
          <t>Steel, Cold Drawn C1018</t>
        </is>
      </c>
      <c r="M389" s="4" t="inlineStr">
        <is>
          <t>Coating_Scotchkote134_interior_IncludeImpeller</t>
        </is>
      </c>
      <c r="N389" s="80" t="inlineStr">
        <is>
          <t>RTF</t>
        </is>
      </c>
      <c r="O389" s="1" t="inlineStr"/>
      <c r="P389" t="inlineStr">
        <is>
          <t>A102242</t>
        </is>
      </c>
      <c r="Q389" t="inlineStr">
        <is>
          <t>LT250</t>
        </is>
      </c>
      <c r="R389" t="inlineStr"/>
      <c r="S389" t="inlineStr"/>
      <c r="T389" t="inlineStr"/>
      <c r="U389" t="inlineStr"/>
      <c r="V389" t="inlineStr"/>
      <c r="W389" t="inlineStr"/>
    </row>
    <row r="390">
      <c r="A390" t="inlineStr"/>
      <c r="B390" t="inlineStr">
        <is>
          <t>N</t>
        </is>
      </c>
      <c r="C390" t="inlineStr">
        <is>
          <t>Price_BOM_L_Imp_1164</t>
        </is>
      </c>
      <c r="D390" t="n">
        <v>1164</v>
      </c>
      <c r="E390" t="inlineStr"/>
      <c r="F390" t="inlineStr">
        <is>
          <t>:30127-LC:30127-LCV:30127-LF:</t>
        </is>
      </c>
      <c r="G390" s="2" t="inlineStr">
        <is>
          <t>XA</t>
        </is>
      </c>
      <c r="H390" t="inlineStr">
        <is>
          <t>ImpMatl_NiAl-Bronze_ASTM-B148_C95400</t>
        </is>
      </c>
      <c r="I390" s="4" t="inlineStr">
        <is>
          <t>Nickel Aluminum Bronze ASTM B148 UNS C95400</t>
        </is>
      </c>
      <c r="J390" s="4" t="inlineStr">
        <is>
          <t>B22</t>
        </is>
      </c>
      <c r="K390" s="4" t="inlineStr">
        <is>
          <t>Stainless Steel, AISI-303</t>
        </is>
      </c>
      <c r="L390" s="4" t="inlineStr">
        <is>
          <t>Steel, Cold Drawn C1018</t>
        </is>
      </c>
      <c r="M390" s="4" t="inlineStr">
        <is>
          <t>Coating_Scotchkote134_interior</t>
        </is>
      </c>
      <c r="N390" s="80" t="inlineStr">
        <is>
          <t>97778044</t>
        </is>
      </c>
      <c r="O390" s="1" t="inlineStr"/>
      <c r="P390" t="inlineStr">
        <is>
          <t>A102242</t>
        </is>
      </c>
      <c r="Q390" t="inlineStr">
        <is>
          <t>LT250</t>
        </is>
      </c>
      <c r="R390" t="inlineStr"/>
      <c r="S390" t="inlineStr"/>
      <c r="T390" t="inlineStr"/>
      <c r="U390" t="inlineStr"/>
      <c r="V390" t="inlineStr"/>
      <c r="W390" t="inlineStr"/>
    </row>
    <row r="391">
      <c r="A391" t="inlineStr"/>
      <c r="B391" t="inlineStr">
        <is>
          <t>N</t>
        </is>
      </c>
      <c r="C391" t="inlineStr">
        <is>
          <t>Price_BOM_L_Imp_1458</t>
        </is>
      </c>
      <c r="D391" t="n">
        <v>1458</v>
      </c>
      <c r="E391" t="inlineStr"/>
      <c r="F391" t="inlineStr">
        <is>
          <t>:30127-LC:30127-LCV:30127-LF:</t>
        </is>
      </c>
      <c r="G391" s="2" t="inlineStr">
        <is>
          <t>XA</t>
        </is>
      </c>
      <c r="H391" t="inlineStr">
        <is>
          <t>ImpMatl_NiAl-Bronze_ASTM-B148_C95400</t>
        </is>
      </c>
      <c r="I391" s="4" t="inlineStr">
        <is>
          <t>Nickel Aluminum Bronze ASTM B148 UNS C95400</t>
        </is>
      </c>
      <c r="J391" s="4" t="inlineStr">
        <is>
          <t>B22</t>
        </is>
      </c>
      <c r="K391" s="4" t="inlineStr">
        <is>
          <t>Stainless Steel, AISI-303</t>
        </is>
      </c>
      <c r="L391" s="4" t="inlineStr">
        <is>
          <t>Steel, Cold Drawn C1018</t>
        </is>
      </c>
      <c r="M391" s="4" t="inlineStr">
        <is>
          <t>Coating_Scotchkote134_interior_exterior</t>
        </is>
      </c>
      <c r="N391" s="80" t="inlineStr">
        <is>
          <t>97778044</t>
        </is>
      </c>
      <c r="O391" s="1" t="inlineStr"/>
      <c r="P391" t="inlineStr">
        <is>
          <t>A102242</t>
        </is>
      </c>
      <c r="Q391" t="inlineStr">
        <is>
          <t>LT250</t>
        </is>
      </c>
      <c r="R391" t="inlineStr"/>
      <c r="S391" t="inlineStr"/>
      <c r="T391" t="inlineStr"/>
      <c r="U391" t="inlineStr"/>
      <c r="V391" t="inlineStr"/>
      <c r="W391" t="inlineStr"/>
    </row>
    <row r="392">
      <c r="A392" t="inlineStr"/>
      <c r="B392" t="inlineStr">
        <is>
          <t>N</t>
        </is>
      </c>
      <c r="C392" t="inlineStr">
        <is>
          <t>Price_BOM_L_Imp_1752</t>
        </is>
      </c>
      <c r="D392" t="n">
        <v>1752</v>
      </c>
      <c r="E392" t="inlineStr"/>
      <c r="F392" t="inlineStr">
        <is>
          <t>:30127-LC:30127-LCV:30127-LF:</t>
        </is>
      </c>
      <c r="G392" s="2" t="inlineStr">
        <is>
          <t>XA</t>
        </is>
      </c>
      <c r="H392" t="inlineStr">
        <is>
          <t>ImpMatl_NiAl-Bronze_ASTM-B148_C95400</t>
        </is>
      </c>
      <c r="I392" s="4" t="inlineStr">
        <is>
          <t>Nickel Aluminum Bronze ASTM B148 UNS C95400</t>
        </is>
      </c>
      <c r="J392" s="4" t="inlineStr">
        <is>
          <t>B22</t>
        </is>
      </c>
      <c r="K392" s="4" t="inlineStr">
        <is>
          <t>Stainless Steel, AISI-303</t>
        </is>
      </c>
      <c r="L392" s="4" t="inlineStr">
        <is>
          <t>Steel, Cold Drawn C1018</t>
        </is>
      </c>
      <c r="M392" s="4" t="inlineStr">
        <is>
          <t>Coating_Special</t>
        </is>
      </c>
      <c r="N392" s="80" t="inlineStr">
        <is>
          <t>97778044</t>
        </is>
      </c>
      <c r="O392" s="1" t="inlineStr"/>
      <c r="P392" t="inlineStr">
        <is>
          <t>A102242</t>
        </is>
      </c>
      <c r="Q392" t="inlineStr">
        <is>
          <t>LT250</t>
        </is>
      </c>
      <c r="R392" t="inlineStr"/>
      <c r="S392" t="inlineStr"/>
      <c r="T392" t="inlineStr"/>
      <c r="U392" t="inlineStr"/>
      <c r="V392" t="inlineStr"/>
      <c r="W392" t="inlineStr"/>
    </row>
    <row r="393">
      <c r="A393" t="inlineStr"/>
      <c r="B393" t="inlineStr">
        <is>
          <t>N</t>
        </is>
      </c>
      <c r="C393" t="inlineStr">
        <is>
          <t>Price_BOM_L_Imp_217</t>
        </is>
      </c>
      <c r="D393" t="n">
        <v>217</v>
      </c>
      <c r="E393" t="inlineStr"/>
      <c r="F393" t="inlineStr">
        <is>
          <t>:30127-LC:30127-LCV:30127-LF:</t>
        </is>
      </c>
      <c r="G393" s="2" t="inlineStr">
        <is>
          <t>XA</t>
        </is>
      </c>
      <c r="H393" t="inlineStr">
        <is>
          <t>ImpMatl_SS_AISI-304</t>
        </is>
      </c>
      <c r="I393" s="4" t="inlineStr">
        <is>
          <t>Stainless Steel, AISI-304</t>
        </is>
      </c>
      <c r="J393" s="4" t="inlineStr">
        <is>
          <t>H304</t>
        </is>
      </c>
      <c r="K393" s="4" t="inlineStr">
        <is>
          <t>Stainless Steel, AISI-303</t>
        </is>
      </c>
      <c r="L393" s="4" t="inlineStr">
        <is>
          <t>Stainless Steel, AISI 316</t>
        </is>
      </c>
      <c r="M393" s="4" t="inlineStr">
        <is>
          <t>Coating_Standard</t>
        </is>
      </c>
      <c r="N393" s="80" t="inlineStr">
        <is>
          <t>98876157</t>
        </is>
      </c>
      <c r="O393" s="1" t="inlineStr"/>
      <c r="P393" t="inlineStr">
        <is>
          <t>A102387</t>
        </is>
      </c>
      <c r="Q393" t="inlineStr">
        <is>
          <t>LT027</t>
        </is>
      </c>
      <c r="R393" t="n">
        <v>0</v>
      </c>
      <c r="S393" t="inlineStr"/>
      <c r="T393" t="inlineStr"/>
      <c r="U393" t="inlineStr"/>
      <c r="V393" t="inlineStr"/>
      <c r="W393" t="inlineStr"/>
    </row>
    <row r="394">
      <c r="A394" t="inlineStr"/>
      <c r="B394" t="inlineStr">
        <is>
          <t>N</t>
        </is>
      </c>
      <c r="C394" t="inlineStr">
        <is>
          <t>Price_BOM_L_Imp_685</t>
        </is>
      </c>
      <c r="D394" t="n">
        <v>685</v>
      </c>
      <c r="E394" t="inlineStr"/>
      <c r="F394" t="inlineStr">
        <is>
          <t>:30127-LC:30127-LCV:30127-LF:</t>
        </is>
      </c>
      <c r="G394" s="2" t="inlineStr">
        <is>
          <t>XA</t>
        </is>
      </c>
      <c r="H394" t="inlineStr">
        <is>
          <t>ImpMatl_SS_AISI-304</t>
        </is>
      </c>
      <c r="I394" s="4" t="inlineStr">
        <is>
          <t>Stainless Steel, AISI-304</t>
        </is>
      </c>
      <c r="J394" s="4" t="inlineStr">
        <is>
          <t>H304</t>
        </is>
      </c>
      <c r="K394" s="4" t="inlineStr">
        <is>
          <t>Stainless Steel, AISI-303</t>
        </is>
      </c>
      <c r="L394" s="4" t="inlineStr">
        <is>
          <t>Stainless Steel, AISI 316</t>
        </is>
      </c>
      <c r="M394" s="4" t="inlineStr">
        <is>
          <t>Coating_Scotchkote134_interior_exterior_IncludeImpeller</t>
        </is>
      </c>
      <c r="N394" s="80" t="inlineStr">
        <is>
          <t>RTF</t>
        </is>
      </c>
      <c r="O394" s="1" t="inlineStr"/>
      <c r="P394" t="inlineStr">
        <is>
          <t>A102387</t>
        </is>
      </c>
      <c r="Q394" t="inlineStr">
        <is>
          <t>LT250</t>
        </is>
      </c>
      <c r="R394" t="inlineStr"/>
      <c r="S394" t="inlineStr"/>
      <c r="T394" t="inlineStr"/>
      <c r="U394" t="inlineStr"/>
      <c r="V394" t="inlineStr"/>
      <c r="W394" t="inlineStr"/>
    </row>
    <row r="395">
      <c r="A395" t="inlineStr"/>
      <c r="B395" t="inlineStr">
        <is>
          <t>N</t>
        </is>
      </c>
      <c r="C395" t="inlineStr">
        <is>
          <t>Price_BOM_L_Imp_979</t>
        </is>
      </c>
      <c r="D395" t="n">
        <v>979</v>
      </c>
      <c r="E395" t="inlineStr"/>
      <c r="F395" t="inlineStr">
        <is>
          <t>:30127-LC:30127-LCV:30127-LF:</t>
        </is>
      </c>
      <c r="G395" s="2" t="inlineStr">
        <is>
          <t>XA</t>
        </is>
      </c>
      <c r="H395" t="inlineStr">
        <is>
          <t>ImpMatl_SS_AISI-304</t>
        </is>
      </c>
      <c r="I395" s="4" t="inlineStr">
        <is>
          <t>Stainless Steel, AISI-304</t>
        </is>
      </c>
      <c r="J395" s="4" t="inlineStr">
        <is>
          <t>H304</t>
        </is>
      </c>
      <c r="K395" s="4" t="inlineStr">
        <is>
          <t>Stainless Steel, AISI-303</t>
        </is>
      </c>
      <c r="L395" s="4" t="inlineStr">
        <is>
          <t>Stainless Steel, AISI 316</t>
        </is>
      </c>
      <c r="M395" s="4" t="inlineStr">
        <is>
          <t>Coating_Scotchkote134_interior_IncludeImpeller</t>
        </is>
      </c>
      <c r="N395" s="80" t="inlineStr">
        <is>
          <t>RTF</t>
        </is>
      </c>
      <c r="O395" s="1" t="inlineStr"/>
      <c r="P395" t="inlineStr">
        <is>
          <t>A102387</t>
        </is>
      </c>
      <c r="Q395" t="inlineStr">
        <is>
          <t>LT250</t>
        </is>
      </c>
      <c r="R395" t="inlineStr"/>
      <c r="S395" t="inlineStr"/>
      <c r="T395" t="inlineStr"/>
      <c r="U395" t="inlineStr"/>
      <c r="V395" t="inlineStr"/>
      <c r="W395" t="inlineStr"/>
    </row>
    <row r="396">
      <c r="A396" t="inlineStr"/>
      <c r="B396" t="inlineStr">
        <is>
          <t>N</t>
        </is>
      </c>
      <c r="C396" t="inlineStr">
        <is>
          <t>Price_BOM_L_Imp_1273</t>
        </is>
      </c>
      <c r="D396" t="n">
        <v>1273</v>
      </c>
      <c r="E396" t="inlineStr"/>
      <c r="F396" t="inlineStr">
        <is>
          <t>:30127-LC:30127-LCV:30127-LF:</t>
        </is>
      </c>
      <c r="G396" s="2" t="inlineStr">
        <is>
          <t>XA</t>
        </is>
      </c>
      <c r="H396" t="inlineStr">
        <is>
          <t>ImpMatl_SS_AISI-304</t>
        </is>
      </c>
      <c r="I396" s="4" t="inlineStr">
        <is>
          <t>Stainless Steel, AISI-304</t>
        </is>
      </c>
      <c r="J396" s="4" t="inlineStr">
        <is>
          <t>H304</t>
        </is>
      </c>
      <c r="K396" s="4" t="inlineStr">
        <is>
          <t>Stainless Steel, AISI-303</t>
        </is>
      </c>
      <c r="L396" s="4" t="inlineStr">
        <is>
          <t>Stainless Steel, AISI 316</t>
        </is>
      </c>
      <c r="M396" s="4" t="inlineStr">
        <is>
          <t>Coating_Scotchkote134_interior</t>
        </is>
      </c>
      <c r="N396" s="80" t="inlineStr">
        <is>
          <t>RTF</t>
        </is>
      </c>
      <c r="O396" s="1" t="inlineStr"/>
      <c r="P396" t="inlineStr">
        <is>
          <t>A102387</t>
        </is>
      </c>
      <c r="Q396" t="inlineStr">
        <is>
          <t>LT250</t>
        </is>
      </c>
      <c r="R396" t="n">
        <v>126</v>
      </c>
      <c r="S396" t="inlineStr"/>
      <c r="T396" t="inlineStr"/>
      <c r="U396" t="inlineStr"/>
      <c r="V396" t="inlineStr"/>
      <c r="W396" t="inlineStr"/>
    </row>
    <row r="397">
      <c r="A397" t="inlineStr"/>
      <c r="B397" t="inlineStr">
        <is>
          <t>N</t>
        </is>
      </c>
      <c r="C397" t="inlineStr">
        <is>
          <t>Price_BOM_L_Imp_1567</t>
        </is>
      </c>
      <c r="D397" t="n">
        <v>1567</v>
      </c>
      <c r="E397" t="inlineStr"/>
      <c r="F397" t="inlineStr">
        <is>
          <t>:30127-LC:30127-LCV:30127-LF:</t>
        </is>
      </c>
      <c r="G397" s="2" t="inlineStr">
        <is>
          <t>XA</t>
        </is>
      </c>
      <c r="H397" t="inlineStr">
        <is>
          <t>ImpMatl_SS_AISI-304</t>
        </is>
      </c>
      <c r="I397" s="4" t="inlineStr">
        <is>
          <t>Stainless Steel, AISI-304</t>
        </is>
      </c>
      <c r="J397" s="4" t="inlineStr">
        <is>
          <t>H304</t>
        </is>
      </c>
      <c r="K397" s="4" t="inlineStr">
        <is>
          <t>Stainless Steel, AISI-303</t>
        </is>
      </c>
      <c r="L397" s="4" t="inlineStr">
        <is>
          <t>Stainless Steel, AISI 316</t>
        </is>
      </c>
      <c r="M397" s="4" t="inlineStr">
        <is>
          <t>Coating_Scotchkote134_interior_exterior</t>
        </is>
      </c>
      <c r="N397" s="80" t="inlineStr">
        <is>
          <t>RTF</t>
        </is>
      </c>
      <c r="O397" s="14" t="inlineStr"/>
      <c r="P397" t="inlineStr">
        <is>
          <t>A102387</t>
        </is>
      </c>
      <c r="Q397" t="inlineStr">
        <is>
          <t>LT250</t>
        </is>
      </c>
      <c r="R397" t="n">
        <v>126</v>
      </c>
      <c r="S397" t="inlineStr"/>
      <c r="T397" t="inlineStr"/>
      <c r="U397" t="inlineStr"/>
      <c r="V397" t="inlineStr"/>
      <c r="W397" t="inlineStr"/>
    </row>
    <row r="398">
      <c r="A398" t="inlineStr"/>
      <c r="B398" t="inlineStr">
        <is>
          <t>N</t>
        </is>
      </c>
      <c r="C398" t="inlineStr">
        <is>
          <t>Price_BOM_L_Imp_1862</t>
        </is>
      </c>
      <c r="D398" t="n">
        <v>1862</v>
      </c>
      <c r="E398" t="inlineStr"/>
      <c r="F398" t="inlineStr">
        <is>
          <t>:30157-LC:30157-LCV:30157-LF:</t>
        </is>
      </c>
      <c r="G398" s="2" t="inlineStr">
        <is>
          <t>XA</t>
        </is>
      </c>
      <c r="H398" t="inlineStr">
        <is>
          <t>ImpMatl_SS_AISI-304</t>
        </is>
      </c>
      <c r="I398" s="4" t="inlineStr">
        <is>
          <t>Stainless Steel, AISI-304</t>
        </is>
      </c>
      <c r="J398" s="4" t="inlineStr">
        <is>
          <t>H304</t>
        </is>
      </c>
      <c r="K398" s="4" t="inlineStr">
        <is>
          <t>Stainless Steel, AISI-303</t>
        </is>
      </c>
      <c r="L398" s="4" t="inlineStr">
        <is>
          <t>Stainless Steel, AISI 316</t>
        </is>
      </c>
      <c r="M398" s="4" t="inlineStr">
        <is>
          <t>Coating_Special</t>
        </is>
      </c>
      <c r="N398" s="80" t="inlineStr">
        <is>
          <t>RTF</t>
        </is>
      </c>
      <c r="O398" s="14" t="inlineStr"/>
      <c r="P398" t="inlineStr">
        <is>
          <t>A101901</t>
        </is>
      </c>
      <c r="Q398" t="inlineStr">
        <is>
          <t>LT250</t>
        </is>
      </c>
      <c r="R398" t="n">
        <v>126</v>
      </c>
      <c r="S398" t="inlineStr"/>
      <c r="T398" t="inlineStr"/>
      <c r="U398" t="inlineStr"/>
      <c r="V398" t="inlineStr"/>
      <c r="W398" t="inlineStr"/>
    </row>
    <row r="399">
      <c r="A399" t="inlineStr"/>
      <c r="B399" t="inlineStr">
        <is>
          <t>N</t>
        </is>
      </c>
      <c r="C399" t="inlineStr">
        <is>
          <t>Price_BOM_L_Imp_453</t>
        </is>
      </c>
      <c r="D399" t="n">
        <v>453</v>
      </c>
      <c r="E399" t="inlineStr"/>
      <c r="F399" t="inlineStr">
        <is>
          <t>:30157-LC:30157-LCV:30157-LF:</t>
        </is>
      </c>
      <c r="G399" s="2" t="inlineStr">
        <is>
          <t>XA</t>
        </is>
      </c>
      <c r="H399" t="inlineStr">
        <is>
          <t>ImpMatl_NiAl-Bronze_ASTM-B148_C95400</t>
        </is>
      </c>
      <c r="I399" s="4" t="inlineStr">
        <is>
          <t>Nickel Aluminum Bronze ASTM B148 UNS C95400</t>
        </is>
      </c>
      <c r="J399" s="4" t="inlineStr">
        <is>
          <t>B22</t>
        </is>
      </c>
      <c r="K399" s="4" t="inlineStr">
        <is>
          <t>Stainless Steel, AISI-303</t>
        </is>
      </c>
      <c r="L399" s="4" t="inlineStr">
        <is>
          <t>Steel, Cold Drawn C1018</t>
        </is>
      </c>
      <c r="M399" s="4" t="inlineStr">
        <is>
          <t>Coating_Standard</t>
        </is>
      </c>
      <c r="N399" s="80" t="inlineStr">
        <is>
          <t>97780144</t>
        </is>
      </c>
      <c r="O399" s="14" t="inlineStr"/>
      <c r="P399" t="inlineStr">
        <is>
          <t>A102243</t>
        </is>
      </c>
      <c r="Q399" t="inlineStr">
        <is>
          <t>LT250</t>
        </is>
      </c>
      <c r="R399" t="inlineStr"/>
      <c r="S399" t="inlineStr"/>
      <c r="T399" t="inlineStr"/>
      <c r="U399" t="inlineStr"/>
      <c r="V399" t="inlineStr"/>
      <c r="W399" t="inlineStr"/>
    </row>
    <row r="400">
      <c r="A400" t="inlineStr"/>
      <c r="B400" t="inlineStr">
        <is>
          <t>N</t>
        </is>
      </c>
      <c r="C400" t="inlineStr">
        <is>
          <t>Price_BOM_L_Imp_577</t>
        </is>
      </c>
      <c r="D400" t="n">
        <v>577</v>
      </c>
      <c r="E400" t="inlineStr"/>
      <c r="F400" t="inlineStr">
        <is>
          <t>:30157-LC:30157-LCV:30157-LF:</t>
        </is>
      </c>
      <c r="G400" s="2" t="inlineStr">
        <is>
          <t>XA</t>
        </is>
      </c>
      <c r="H400" t="inlineStr">
        <is>
          <t>ImpMatl_NiAl-Bronze_ASTM-B148_C95400</t>
        </is>
      </c>
      <c r="I400" s="4" t="inlineStr">
        <is>
          <t>Nickel Aluminum Bronze ASTM B148 UNS C95400</t>
        </is>
      </c>
      <c r="J400" s="4" t="inlineStr">
        <is>
          <t>B22</t>
        </is>
      </c>
      <c r="K400" s="4" t="inlineStr">
        <is>
          <t>Stainless Steel, AISI-303</t>
        </is>
      </c>
      <c r="L400" s="4" t="inlineStr">
        <is>
          <t>Steel, Cold Drawn C1018</t>
        </is>
      </c>
      <c r="M400" s="4" t="inlineStr">
        <is>
          <t>Coating_Scotchkote134_interior_exterior_IncludeImpeller</t>
        </is>
      </c>
      <c r="N400" s="80" t="inlineStr">
        <is>
          <t>RTF</t>
        </is>
      </c>
      <c r="O400" s="14" t="inlineStr"/>
      <c r="P400" t="inlineStr">
        <is>
          <t>A102243</t>
        </is>
      </c>
      <c r="Q400" t="inlineStr">
        <is>
          <t>LT250</t>
        </is>
      </c>
      <c r="R400" t="inlineStr"/>
      <c r="S400" t="inlineStr"/>
      <c r="T400" t="inlineStr"/>
      <c r="U400" t="inlineStr"/>
      <c r="V400" t="inlineStr"/>
      <c r="W400" t="inlineStr"/>
    </row>
    <row r="401">
      <c r="A401" t="inlineStr"/>
      <c r="B401" t="inlineStr">
        <is>
          <t>N</t>
        </is>
      </c>
      <c r="C401" t="inlineStr">
        <is>
          <t>Price_BOM_L_Imp_871</t>
        </is>
      </c>
      <c r="D401" t="n">
        <v>871</v>
      </c>
      <c r="E401" t="inlineStr"/>
      <c r="F401" t="inlineStr">
        <is>
          <t>:30157-LC:30157-LCV:30157-LF:</t>
        </is>
      </c>
      <c r="G401" s="2" t="inlineStr">
        <is>
          <t>XA</t>
        </is>
      </c>
      <c r="H401" t="inlineStr">
        <is>
          <t>ImpMatl_NiAl-Bronze_ASTM-B148_C95400</t>
        </is>
      </c>
      <c r="I401" s="4" t="inlineStr">
        <is>
          <t>Nickel Aluminum Bronze ASTM B148 UNS C95400</t>
        </is>
      </c>
      <c r="J401" s="4" t="inlineStr">
        <is>
          <t>B22</t>
        </is>
      </c>
      <c r="K401" s="4" t="inlineStr">
        <is>
          <t>Stainless Steel, AISI-303</t>
        </is>
      </c>
      <c r="L401" s="4" t="inlineStr">
        <is>
          <t>Steel, Cold Drawn C1018</t>
        </is>
      </c>
      <c r="M401" s="4" t="inlineStr">
        <is>
          <t>Coating_Scotchkote134_interior_IncludeImpeller</t>
        </is>
      </c>
      <c r="N401" s="80" t="inlineStr">
        <is>
          <t>RTF</t>
        </is>
      </c>
      <c r="O401" s="14" t="inlineStr"/>
      <c r="P401" t="inlineStr">
        <is>
          <t>A102243</t>
        </is>
      </c>
      <c r="Q401" t="inlineStr">
        <is>
          <t>LT250</t>
        </is>
      </c>
      <c r="R401" t="inlineStr"/>
      <c r="S401" t="inlineStr"/>
      <c r="T401" t="inlineStr"/>
      <c r="U401" t="inlineStr"/>
      <c r="V401" t="inlineStr"/>
      <c r="W401" t="inlineStr"/>
    </row>
    <row r="402">
      <c r="A402" t="inlineStr"/>
      <c r="B402" t="inlineStr">
        <is>
          <t>N</t>
        </is>
      </c>
      <c r="C402" t="inlineStr">
        <is>
          <t>Price_BOM_L_Imp_1165</t>
        </is>
      </c>
      <c r="D402" t="n">
        <v>1165</v>
      </c>
      <c r="E402" t="inlineStr"/>
      <c r="F402" t="inlineStr">
        <is>
          <t>:30157-LC:30157-LCV:30157-LF:</t>
        </is>
      </c>
      <c r="G402" s="2" t="inlineStr">
        <is>
          <t>XA</t>
        </is>
      </c>
      <c r="H402" t="inlineStr">
        <is>
          <t>ImpMatl_NiAl-Bronze_ASTM-B148_C95400</t>
        </is>
      </c>
      <c r="I402" s="4" t="inlineStr">
        <is>
          <t>Nickel Aluminum Bronze ASTM B148 UNS C95400</t>
        </is>
      </c>
      <c r="J402" s="4" t="inlineStr">
        <is>
          <t>B22</t>
        </is>
      </c>
      <c r="K402" s="4" t="inlineStr">
        <is>
          <t>Stainless Steel, AISI-303</t>
        </is>
      </c>
      <c r="L402" s="4" t="inlineStr">
        <is>
          <t>Steel, Cold Drawn C1018</t>
        </is>
      </c>
      <c r="M402" s="4" t="inlineStr">
        <is>
          <t>Coating_Scotchkote134_interior</t>
        </is>
      </c>
      <c r="N402" s="80" t="inlineStr">
        <is>
          <t>97780144</t>
        </is>
      </c>
      <c r="O402" s="14" t="inlineStr"/>
      <c r="P402" t="inlineStr">
        <is>
          <t>A102243</t>
        </is>
      </c>
      <c r="Q402" t="inlineStr">
        <is>
          <t>LT250</t>
        </is>
      </c>
      <c r="R402" t="inlineStr"/>
      <c r="S402" t="inlineStr"/>
      <c r="T402" t="inlineStr"/>
      <c r="U402" t="inlineStr"/>
      <c r="V402" t="inlineStr"/>
      <c r="W402" t="inlineStr"/>
    </row>
    <row r="403">
      <c r="A403" t="inlineStr"/>
      <c r="B403" t="inlineStr">
        <is>
          <t>N</t>
        </is>
      </c>
      <c r="C403" t="inlineStr">
        <is>
          <t>Price_BOM_L_Imp_1459</t>
        </is>
      </c>
      <c r="D403" t="n">
        <v>1459</v>
      </c>
      <c r="E403" t="inlineStr"/>
      <c r="F403" t="inlineStr">
        <is>
          <t>:30157-LC:30157-LCV:30157-LF:</t>
        </is>
      </c>
      <c r="G403" s="2" t="inlineStr">
        <is>
          <t>XA</t>
        </is>
      </c>
      <c r="H403" t="inlineStr">
        <is>
          <t>ImpMatl_NiAl-Bronze_ASTM-B148_C95400</t>
        </is>
      </c>
      <c r="I403" s="4" t="inlineStr">
        <is>
          <t>Nickel Aluminum Bronze ASTM B148 UNS C95400</t>
        </is>
      </c>
      <c r="J403" s="4" t="inlineStr">
        <is>
          <t>B22</t>
        </is>
      </c>
      <c r="K403" s="4" t="inlineStr">
        <is>
          <t>Stainless Steel, AISI-303</t>
        </is>
      </c>
      <c r="L403" s="4" t="inlineStr">
        <is>
          <t>Steel, Cold Drawn C1018</t>
        </is>
      </c>
      <c r="M403" s="4" t="inlineStr">
        <is>
          <t>Coating_Scotchkote134_interior_exterior</t>
        </is>
      </c>
      <c r="N403" s="80" t="inlineStr">
        <is>
          <t>97780144</t>
        </is>
      </c>
      <c r="O403" s="14" t="inlineStr"/>
      <c r="P403" t="inlineStr">
        <is>
          <t>A102243</t>
        </is>
      </c>
      <c r="Q403" t="inlineStr">
        <is>
          <t>LT250</t>
        </is>
      </c>
      <c r="R403" t="inlineStr"/>
      <c r="S403" t="inlineStr"/>
      <c r="T403" t="inlineStr"/>
      <c r="U403" t="inlineStr"/>
      <c r="V403" t="inlineStr"/>
      <c r="W403" t="inlineStr"/>
    </row>
    <row r="404">
      <c r="A404" t="inlineStr"/>
      <c r="B404" t="inlineStr">
        <is>
          <t>N</t>
        </is>
      </c>
      <c r="C404" t="inlineStr">
        <is>
          <t>Price_BOM_L_Imp_1753</t>
        </is>
      </c>
      <c r="D404" t="n">
        <v>1753</v>
      </c>
      <c r="E404" t="inlineStr"/>
      <c r="F404" t="inlineStr">
        <is>
          <t>:30157-LC:30157-LCV:30157-LF:</t>
        </is>
      </c>
      <c r="G404" s="2" t="inlineStr">
        <is>
          <t>XA</t>
        </is>
      </c>
      <c r="H404" t="inlineStr">
        <is>
          <t>ImpMatl_NiAl-Bronze_ASTM-B148_C95400</t>
        </is>
      </c>
      <c r="I404" s="4" t="inlineStr">
        <is>
          <t>Nickel Aluminum Bronze ASTM B148 UNS C95400</t>
        </is>
      </c>
      <c r="J404" s="4" t="inlineStr">
        <is>
          <t>B22</t>
        </is>
      </c>
      <c r="K404" s="4" t="inlineStr">
        <is>
          <t>Stainless Steel, AISI-303</t>
        </is>
      </c>
      <c r="L404" s="4" t="inlineStr">
        <is>
          <t>Steel, Cold Drawn C1018</t>
        </is>
      </c>
      <c r="M404" s="4" t="inlineStr">
        <is>
          <t>Coating_Special</t>
        </is>
      </c>
      <c r="N404" s="80" t="inlineStr">
        <is>
          <t>97780144</t>
        </is>
      </c>
      <c r="O404" s="14" t="inlineStr"/>
      <c r="P404" t="inlineStr">
        <is>
          <t>A102243</t>
        </is>
      </c>
      <c r="Q404" t="inlineStr">
        <is>
          <t>LT250</t>
        </is>
      </c>
      <c r="R404" t="inlineStr"/>
      <c r="S404" t="inlineStr"/>
      <c r="T404" t="inlineStr"/>
      <c r="U404" t="inlineStr"/>
      <c r="V404" t="inlineStr"/>
      <c r="W404" t="inlineStr"/>
    </row>
    <row r="405">
      <c r="A405" t="inlineStr"/>
      <c r="B405" t="inlineStr">
        <is>
          <t>N</t>
        </is>
      </c>
      <c r="C405" t="inlineStr">
        <is>
          <t>Price_BOM_L_Imp_224</t>
        </is>
      </c>
      <c r="D405" t="n">
        <v>224</v>
      </c>
      <c r="E405" t="inlineStr"/>
      <c r="F405" t="inlineStr">
        <is>
          <t>:30157-LC:30157-LCV:30157-LF:</t>
        </is>
      </c>
      <c r="G405" s="2" t="inlineStr">
        <is>
          <t>XA</t>
        </is>
      </c>
      <c r="H405" t="inlineStr">
        <is>
          <t>ImpMatl_SS_AISI-304</t>
        </is>
      </c>
      <c r="I405" s="4" t="inlineStr">
        <is>
          <t>Stainless Steel, AISI-304</t>
        </is>
      </c>
      <c r="J405" s="4" t="inlineStr">
        <is>
          <t>H304</t>
        </is>
      </c>
      <c r="K405" s="4" t="inlineStr">
        <is>
          <t>Stainless Steel, AISI-303</t>
        </is>
      </c>
      <c r="L405" s="4" t="inlineStr">
        <is>
          <t>Stainless Steel, AISI 316</t>
        </is>
      </c>
      <c r="M405" s="4" t="inlineStr">
        <is>
          <t>Coating_Standard</t>
        </is>
      </c>
      <c r="N405" s="80" t="inlineStr">
        <is>
          <t>98876159</t>
        </is>
      </c>
      <c r="O405" s="14" t="inlineStr"/>
      <c r="P405" t="inlineStr">
        <is>
          <t>A102389</t>
        </is>
      </c>
      <c r="Q405" t="inlineStr">
        <is>
          <t>LT027</t>
        </is>
      </c>
      <c r="R405" t="n">
        <v>0</v>
      </c>
      <c r="S405" t="inlineStr"/>
      <c r="T405" t="inlineStr"/>
      <c r="U405" t="inlineStr"/>
      <c r="V405" t="inlineStr"/>
      <c r="W405" t="inlineStr"/>
    </row>
    <row r="406">
      <c r="A406" t="inlineStr"/>
      <c r="B406" t="inlineStr">
        <is>
          <t>N</t>
        </is>
      </c>
      <c r="C406" t="inlineStr">
        <is>
          <t>Price_BOM_L_Imp_686</t>
        </is>
      </c>
      <c r="D406" t="n">
        <v>686</v>
      </c>
      <c r="E406" t="inlineStr"/>
      <c r="F406" t="inlineStr">
        <is>
          <t>:30157-LC:30157-LCV:30157-LF:</t>
        </is>
      </c>
      <c r="G406" s="2" t="inlineStr">
        <is>
          <t>XA</t>
        </is>
      </c>
      <c r="H406" t="inlineStr">
        <is>
          <t>ImpMatl_SS_AISI-304</t>
        </is>
      </c>
      <c r="I406" s="4" t="inlineStr">
        <is>
          <t>Stainless Steel, AISI-304</t>
        </is>
      </c>
      <c r="J406" s="4" t="inlineStr">
        <is>
          <t>H304</t>
        </is>
      </c>
      <c r="K406" s="4" t="inlineStr">
        <is>
          <t>Stainless Steel, AISI-303</t>
        </is>
      </c>
      <c r="L406" s="4" t="inlineStr">
        <is>
          <t>Stainless Steel, AISI 316</t>
        </is>
      </c>
      <c r="M406" s="4" t="inlineStr">
        <is>
          <t>Coating_Scotchkote134_interior_exterior_IncludeImpeller</t>
        </is>
      </c>
      <c r="N406" s="80" t="inlineStr">
        <is>
          <t>RTF</t>
        </is>
      </c>
      <c r="O406" s="14" t="inlineStr"/>
      <c r="P406" t="inlineStr">
        <is>
          <t>A102389</t>
        </is>
      </c>
      <c r="Q406" t="inlineStr">
        <is>
          <t>LT250</t>
        </is>
      </c>
      <c r="R406" t="inlineStr"/>
      <c r="S406" t="inlineStr"/>
      <c r="T406" t="inlineStr"/>
      <c r="U406" t="inlineStr"/>
      <c r="V406" t="inlineStr"/>
      <c r="W406" t="inlineStr"/>
    </row>
    <row r="407">
      <c r="A407" t="inlineStr"/>
      <c r="B407" t="inlineStr">
        <is>
          <t>N</t>
        </is>
      </c>
      <c r="C407" t="inlineStr">
        <is>
          <t>Price_BOM_L_Imp_980</t>
        </is>
      </c>
      <c r="D407" t="n">
        <v>980</v>
      </c>
      <c r="E407" t="inlineStr"/>
      <c r="F407" t="inlineStr">
        <is>
          <t>:30157-LC:30157-LCV:30157-LF:</t>
        </is>
      </c>
      <c r="G407" s="2" t="inlineStr">
        <is>
          <t>XA</t>
        </is>
      </c>
      <c r="H407" t="inlineStr">
        <is>
          <t>ImpMatl_SS_AISI-304</t>
        </is>
      </c>
      <c r="I407" s="4" t="inlineStr">
        <is>
          <t>Stainless Steel, AISI-304</t>
        </is>
      </c>
      <c r="J407" s="4" t="inlineStr">
        <is>
          <t>H304</t>
        </is>
      </c>
      <c r="K407" s="4" t="inlineStr">
        <is>
          <t>Stainless Steel, AISI-303</t>
        </is>
      </c>
      <c r="L407" s="4" t="inlineStr">
        <is>
          <t>Stainless Steel, AISI 316</t>
        </is>
      </c>
      <c r="M407" s="4" t="inlineStr">
        <is>
          <t>Coating_Scotchkote134_interior_IncludeImpeller</t>
        </is>
      </c>
      <c r="N407" s="80" t="inlineStr">
        <is>
          <t>RTF</t>
        </is>
      </c>
      <c r="O407" s="14" t="inlineStr"/>
      <c r="P407" t="inlineStr">
        <is>
          <t>A102389</t>
        </is>
      </c>
      <c r="Q407" t="inlineStr">
        <is>
          <t>LT250</t>
        </is>
      </c>
      <c r="R407" t="inlineStr"/>
      <c r="S407" t="inlineStr"/>
      <c r="T407" t="inlineStr"/>
      <c r="U407" t="inlineStr"/>
      <c r="V407" t="inlineStr"/>
      <c r="W407" t="inlineStr"/>
    </row>
    <row r="408">
      <c r="A408" t="inlineStr"/>
      <c r="B408" t="inlineStr">
        <is>
          <t>N</t>
        </is>
      </c>
      <c r="C408" t="inlineStr">
        <is>
          <t>Price_BOM_L_Imp_1274</t>
        </is>
      </c>
      <c r="D408" t="n">
        <v>1274</v>
      </c>
      <c r="E408" t="inlineStr"/>
      <c r="F408" t="inlineStr">
        <is>
          <t>:30157-LC:30157-LCV:30157-LF:</t>
        </is>
      </c>
      <c r="G408" s="2" t="inlineStr">
        <is>
          <t>XA</t>
        </is>
      </c>
      <c r="H408" t="inlineStr">
        <is>
          <t>ImpMatl_SS_AISI-304</t>
        </is>
      </c>
      <c r="I408" s="4" t="inlineStr">
        <is>
          <t>Stainless Steel, AISI-304</t>
        </is>
      </c>
      <c r="J408" s="4" t="inlineStr">
        <is>
          <t>H304</t>
        </is>
      </c>
      <c r="K408" s="4" t="inlineStr">
        <is>
          <t>Stainless Steel, AISI-303</t>
        </is>
      </c>
      <c r="L408" s="4" t="inlineStr">
        <is>
          <t>Stainless Steel, AISI 316</t>
        </is>
      </c>
      <c r="M408" s="4" t="inlineStr">
        <is>
          <t>Coating_Scotchkote134_interior</t>
        </is>
      </c>
      <c r="N408" s="80" t="inlineStr">
        <is>
          <t>RTF</t>
        </is>
      </c>
      <c r="O408" s="14" t="inlineStr"/>
      <c r="P408" t="inlineStr">
        <is>
          <t>A102389</t>
        </is>
      </c>
      <c r="Q408" t="inlineStr">
        <is>
          <t>LT250</t>
        </is>
      </c>
      <c r="R408" t="n">
        <v>126</v>
      </c>
      <c r="S408" t="inlineStr"/>
      <c r="T408" t="inlineStr"/>
      <c r="U408" t="inlineStr"/>
      <c r="V408" t="inlineStr"/>
      <c r="W408" t="inlineStr"/>
    </row>
    <row r="409">
      <c r="A409" t="inlineStr"/>
      <c r="B409" t="inlineStr">
        <is>
          <t>N</t>
        </is>
      </c>
      <c r="C409" t="inlineStr">
        <is>
          <t>Price_BOM_L_Imp_1568</t>
        </is>
      </c>
      <c r="D409" t="n">
        <v>1568</v>
      </c>
      <c r="E409" t="inlineStr"/>
      <c r="F409" t="inlineStr">
        <is>
          <t>:30157-LC:30157-LCV:30157-LF:</t>
        </is>
      </c>
      <c r="G409" s="2" t="inlineStr">
        <is>
          <t>XA</t>
        </is>
      </c>
      <c r="H409" t="inlineStr">
        <is>
          <t>ImpMatl_SS_AISI-304</t>
        </is>
      </c>
      <c r="I409" s="4" t="inlineStr">
        <is>
          <t>Stainless Steel, AISI-304</t>
        </is>
      </c>
      <c r="J409" s="4" t="inlineStr">
        <is>
          <t>H304</t>
        </is>
      </c>
      <c r="K409" s="4" t="inlineStr">
        <is>
          <t>Stainless Steel, AISI-303</t>
        </is>
      </c>
      <c r="L409" s="4" t="inlineStr">
        <is>
          <t>Stainless Steel, AISI 316</t>
        </is>
      </c>
      <c r="M409" s="4" t="inlineStr">
        <is>
          <t>Coating_Scotchkote134_interior_exterior</t>
        </is>
      </c>
      <c r="N409" s="80" t="inlineStr">
        <is>
          <t>RTF</t>
        </is>
      </c>
      <c r="O409" s="14" t="inlineStr"/>
      <c r="P409" t="inlineStr">
        <is>
          <t>A102389</t>
        </is>
      </c>
      <c r="Q409" t="inlineStr">
        <is>
          <t>LT250</t>
        </is>
      </c>
      <c r="R409" t="n">
        <v>126</v>
      </c>
      <c r="S409" t="inlineStr"/>
      <c r="T409" t="inlineStr"/>
      <c r="U409" t="inlineStr"/>
      <c r="V409" t="inlineStr"/>
      <c r="W409" t="inlineStr"/>
    </row>
    <row r="410">
      <c r="A410" t="inlineStr"/>
      <c r="B410" t="inlineStr">
        <is>
          <t>N</t>
        </is>
      </c>
      <c r="C410" t="inlineStr">
        <is>
          <t>Price_BOM_L_Imp_1855</t>
        </is>
      </c>
      <c r="D410" t="n">
        <v>1855</v>
      </c>
      <c r="E410" t="inlineStr"/>
      <c r="F410" t="inlineStr">
        <is>
          <t>:30501-LC:30501-LCV:</t>
        </is>
      </c>
      <c r="G410" s="2" t="inlineStr">
        <is>
          <t>X3</t>
        </is>
      </c>
      <c r="H410" t="inlineStr">
        <is>
          <t>ImpMatl_SS_AISI-304</t>
        </is>
      </c>
      <c r="I410" s="4" t="inlineStr">
        <is>
          <t>Stainless Steel, AISI-304</t>
        </is>
      </c>
      <c r="J410" s="4" t="inlineStr">
        <is>
          <t>H304</t>
        </is>
      </c>
      <c r="K410" s="4" t="inlineStr">
        <is>
          <t>Stainless Steel, AISI-303</t>
        </is>
      </c>
      <c r="L410" s="4" t="inlineStr">
        <is>
          <t>Stainless Steel, AISI 316</t>
        </is>
      </c>
      <c r="M410" s="4" t="inlineStr">
        <is>
          <t>Coating_Special</t>
        </is>
      </c>
      <c r="N410" s="80" t="inlineStr">
        <is>
          <t>RTF</t>
        </is>
      </c>
      <c r="O410" s="14" t="inlineStr"/>
      <c r="P410" t="inlineStr">
        <is>
          <t>A101852</t>
        </is>
      </c>
      <c r="Q410" t="inlineStr">
        <is>
          <t>LT250</t>
        </is>
      </c>
      <c r="R410" t="n">
        <v>126</v>
      </c>
      <c r="S410" t="inlineStr"/>
      <c r="T410" t="inlineStr"/>
      <c r="U410" t="inlineStr"/>
      <c r="V410" t="inlineStr"/>
      <c r="W410" t="inlineStr"/>
    </row>
    <row r="411">
      <c r="A411" t="inlineStr"/>
      <c r="B411" t="inlineStr">
        <is>
          <t>N</t>
        </is>
      </c>
      <c r="C411" t="inlineStr">
        <is>
          <t>Price_BOM_L_Imp_446</t>
        </is>
      </c>
      <c r="D411" t="n">
        <v>446</v>
      </c>
      <c r="E411" t="inlineStr"/>
      <c r="F411" t="inlineStr">
        <is>
          <t>:30501-LC:30501-LCV:</t>
        </is>
      </c>
      <c r="G411" s="2" t="inlineStr">
        <is>
          <t>X3</t>
        </is>
      </c>
      <c r="H411" t="inlineStr">
        <is>
          <t>ImpMatl_NiAl-Bronze_ASTM-B148_C95400</t>
        </is>
      </c>
      <c r="I411" s="4" t="inlineStr">
        <is>
          <t>Nickel Aluminum Bronze ASTM B148 UNS C95400</t>
        </is>
      </c>
      <c r="J411" s="4" t="inlineStr">
        <is>
          <t>B22</t>
        </is>
      </c>
      <c r="K411" s="4" t="inlineStr">
        <is>
          <t>Stainless Steel, AISI-303</t>
        </is>
      </c>
      <c r="L411" s="4" t="inlineStr">
        <is>
          <t>Steel, Cold Drawn C1018</t>
        </is>
      </c>
      <c r="M411" s="4" t="inlineStr">
        <is>
          <t>Coating_Standard</t>
        </is>
      </c>
      <c r="N411" s="80" t="inlineStr">
        <is>
          <t>RTF</t>
        </is>
      </c>
      <c r="O411" s="14" t="inlineStr"/>
      <c r="P411" t="inlineStr">
        <is>
          <t>A102236</t>
        </is>
      </c>
      <c r="Q411" t="inlineStr">
        <is>
          <t>LT250</t>
        </is>
      </c>
      <c r="R411" t="inlineStr"/>
      <c r="S411" t="inlineStr"/>
      <c r="T411" t="inlineStr"/>
      <c r="U411" t="inlineStr"/>
      <c r="V411" t="inlineStr"/>
      <c r="W411" t="inlineStr"/>
    </row>
    <row r="412">
      <c r="A412" t="inlineStr"/>
      <c r="B412" t="inlineStr">
        <is>
          <t>N</t>
        </is>
      </c>
      <c r="C412" t="inlineStr">
        <is>
          <t>Price_BOM_L_Imp_570</t>
        </is>
      </c>
      <c r="D412" t="n">
        <v>570</v>
      </c>
      <c r="E412" t="inlineStr"/>
      <c r="F412" t="inlineStr">
        <is>
          <t>:30501-LC:30501-LCV:</t>
        </is>
      </c>
      <c r="G412" s="2" t="inlineStr">
        <is>
          <t>X3</t>
        </is>
      </c>
      <c r="H412" t="inlineStr">
        <is>
          <t>ImpMatl_NiAl-Bronze_ASTM-B148_C95400</t>
        </is>
      </c>
      <c r="I412" s="4" t="inlineStr">
        <is>
          <t>Nickel Aluminum Bronze ASTM B148 UNS C95400</t>
        </is>
      </c>
      <c r="J412" s="4" t="inlineStr">
        <is>
          <t>B22</t>
        </is>
      </c>
      <c r="K412" s="4" t="inlineStr">
        <is>
          <t>Stainless Steel, AISI-303</t>
        </is>
      </c>
      <c r="L412" s="4" t="inlineStr">
        <is>
          <t>Steel, Cold Drawn C1018</t>
        </is>
      </c>
      <c r="M412" s="4" t="inlineStr">
        <is>
          <t>Coating_Scotchkote134_interior_exterior_IncludeImpeller</t>
        </is>
      </c>
      <c r="N412" s="80" t="inlineStr">
        <is>
          <t>RTF</t>
        </is>
      </c>
      <c r="O412" s="14" t="inlineStr"/>
      <c r="P412" t="inlineStr">
        <is>
          <t>A102236</t>
        </is>
      </c>
      <c r="Q412" t="inlineStr">
        <is>
          <t>LT250</t>
        </is>
      </c>
      <c r="R412" t="inlineStr"/>
      <c r="S412" t="inlineStr"/>
      <c r="T412" t="inlineStr"/>
      <c r="U412" t="inlineStr"/>
      <c r="V412" t="inlineStr"/>
      <c r="W412" t="inlineStr"/>
    </row>
    <row r="413">
      <c r="A413" t="inlineStr"/>
      <c r="B413" t="inlineStr">
        <is>
          <t>N</t>
        </is>
      </c>
      <c r="C413" t="inlineStr">
        <is>
          <t>Price_BOM_L_Imp_864</t>
        </is>
      </c>
      <c r="D413" t="n">
        <v>864</v>
      </c>
      <c r="E413" t="inlineStr"/>
      <c r="F413" t="inlineStr">
        <is>
          <t>:30501-LC:30501-LCV:</t>
        </is>
      </c>
      <c r="G413" s="2" t="inlineStr">
        <is>
          <t>X3</t>
        </is>
      </c>
      <c r="H413" t="inlineStr">
        <is>
          <t>ImpMatl_NiAl-Bronze_ASTM-B148_C95400</t>
        </is>
      </c>
      <c r="I413" s="4" t="inlineStr">
        <is>
          <t>Nickel Aluminum Bronze ASTM B148 UNS C95400</t>
        </is>
      </c>
      <c r="J413" s="4" t="inlineStr">
        <is>
          <t>B22</t>
        </is>
      </c>
      <c r="K413" s="4" t="inlineStr">
        <is>
          <t>Stainless Steel, AISI-303</t>
        </is>
      </c>
      <c r="L413" s="4" t="inlineStr">
        <is>
          <t>Steel, Cold Drawn C1018</t>
        </is>
      </c>
      <c r="M413" s="4" t="inlineStr">
        <is>
          <t>Coating_Scotchkote134_interior_IncludeImpeller</t>
        </is>
      </c>
      <c r="N413" s="80" t="inlineStr">
        <is>
          <t>RTF</t>
        </is>
      </c>
      <c r="O413" s="14" t="inlineStr"/>
      <c r="P413" t="inlineStr">
        <is>
          <t>A102236</t>
        </is>
      </c>
      <c r="Q413" t="inlineStr">
        <is>
          <t>LT250</t>
        </is>
      </c>
      <c r="R413" t="inlineStr"/>
      <c r="S413" t="inlineStr"/>
      <c r="T413" t="inlineStr"/>
      <c r="U413" t="inlineStr"/>
      <c r="V413" t="inlineStr"/>
      <c r="W413" t="inlineStr"/>
    </row>
    <row r="414">
      <c r="A414" t="inlineStr"/>
      <c r="B414" t="inlineStr">
        <is>
          <t>N</t>
        </is>
      </c>
      <c r="C414" t="inlineStr">
        <is>
          <t>Price_BOM_L_Imp_1158</t>
        </is>
      </c>
      <c r="D414" t="n">
        <v>1158</v>
      </c>
      <c r="E414" t="inlineStr"/>
      <c r="F414" t="inlineStr">
        <is>
          <t>:30501-LC:30501-LCV:</t>
        </is>
      </c>
      <c r="G414" s="2" t="inlineStr">
        <is>
          <t>X3</t>
        </is>
      </c>
      <c r="H414" t="inlineStr">
        <is>
          <t>ImpMatl_NiAl-Bronze_ASTM-B148_C95400</t>
        </is>
      </c>
      <c r="I414" s="4" t="inlineStr">
        <is>
          <t>Nickel Aluminum Bronze ASTM B148 UNS C95400</t>
        </is>
      </c>
      <c r="J414" s="4" t="inlineStr">
        <is>
          <t>B22</t>
        </is>
      </c>
      <c r="K414" s="4" t="inlineStr">
        <is>
          <t>Stainless Steel, AISI-303</t>
        </is>
      </c>
      <c r="L414" s="4" t="inlineStr">
        <is>
          <t>Steel, Cold Drawn C1018</t>
        </is>
      </c>
      <c r="M414" s="4" t="inlineStr">
        <is>
          <t>Coating_Scotchkote134_interior</t>
        </is>
      </c>
      <c r="N414" s="80" t="inlineStr">
        <is>
          <t>RTF</t>
        </is>
      </c>
      <c r="O414" s="14" t="inlineStr"/>
      <c r="P414" t="inlineStr">
        <is>
          <t>A102236</t>
        </is>
      </c>
      <c r="Q414" t="inlineStr">
        <is>
          <t>LT250</t>
        </is>
      </c>
      <c r="R414" t="inlineStr"/>
      <c r="S414" t="inlineStr"/>
      <c r="T414" t="inlineStr"/>
      <c r="U414" t="inlineStr"/>
      <c r="V414" t="inlineStr"/>
      <c r="W414" t="inlineStr"/>
    </row>
    <row r="415">
      <c r="A415" t="inlineStr"/>
      <c r="B415" t="inlineStr">
        <is>
          <t>N</t>
        </is>
      </c>
      <c r="C415" t="inlineStr">
        <is>
          <t>Price_BOM_L_Imp_1452</t>
        </is>
      </c>
      <c r="D415" t="n">
        <v>1452</v>
      </c>
      <c r="E415" t="inlineStr"/>
      <c r="F415" t="inlineStr">
        <is>
          <t>:30501-LC:30501-LCV:</t>
        </is>
      </c>
      <c r="G415" s="2" t="inlineStr">
        <is>
          <t>X3</t>
        </is>
      </c>
      <c r="H415" t="inlineStr">
        <is>
          <t>ImpMatl_NiAl-Bronze_ASTM-B148_C95400</t>
        </is>
      </c>
      <c r="I415" s="4" t="inlineStr">
        <is>
          <t>Nickel Aluminum Bronze ASTM B148 UNS C95400</t>
        </is>
      </c>
      <c r="J415" s="4" t="inlineStr">
        <is>
          <t>B22</t>
        </is>
      </c>
      <c r="K415" s="4" t="inlineStr">
        <is>
          <t>Stainless Steel, AISI-303</t>
        </is>
      </c>
      <c r="L415" s="4" t="inlineStr">
        <is>
          <t>Steel, Cold Drawn C1018</t>
        </is>
      </c>
      <c r="M415" s="4" t="inlineStr">
        <is>
          <t>Coating_Scotchkote134_interior_exterior</t>
        </is>
      </c>
      <c r="N415" s="80" t="inlineStr">
        <is>
          <t>RTF</t>
        </is>
      </c>
      <c r="O415" s="14" t="inlineStr"/>
      <c r="P415" t="inlineStr">
        <is>
          <t>A102236</t>
        </is>
      </c>
      <c r="Q415" t="inlineStr">
        <is>
          <t>LT250</t>
        </is>
      </c>
      <c r="R415" t="inlineStr"/>
      <c r="S415" t="inlineStr"/>
      <c r="T415" t="inlineStr"/>
      <c r="U415" t="inlineStr"/>
      <c r="V415" t="inlineStr"/>
      <c r="W415" t="inlineStr"/>
    </row>
    <row r="416">
      <c r="A416" t="inlineStr"/>
      <c r="B416" t="inlineStr">
        <is>
          <t>N</t>
        </is>
      </c>
      <c r="C416" t="inlineStr">
        <is>
          <t>Price_BOM_L_Imp_1746</t>
        </is>
      </c>
      <c r="D416" t="n">
        <v>1746</v>
      </c>
      <c r="E416" t="inlineStr"/>
      <c r="F416" t="inlineStr">
        <is>
          <t>:30501-LC:30501-LCV:</t>
        </is>
      </c>
      <c r="G416" s="2" t="inlineStr">
        <is>
          <t>X3</t>
        </is>
      </c>
      <c r="H416" t="inlineStr">
        <is>
          <t>ImpMatl_NiAl-Bronze_ASTM-B148_C95400</t>
        </is>
      </c>
      <c r="I416" s="4" t="inlineStr">
        <is>
          <t>Nickel Aluminum Bronze ASTM B148 UNS C95400</t>
        </is>
      </c>
      <c r="J416" s="4" t="inlineStr">
        <is>
          <t>B22</t>
        </is>
      </c>
      <c r="K416" s="4" t="inlineStr">
        <is>
          <t>Stainless Steel, AISI-303</t>
        </is>
      </c>
      <c r="L416" s="4" t="inlineStr">
        <is>
          <t>Steel, Cold Drawn C1018</t>
        </is>
      </c>
      <c r="M416" s="4" t="inlineStr">
        <is>
          <t>Coating_Special</t>
        </is>
      </c>
      <c r="N416" s="80" t="inlineStr">
        <is>
          <t>RTF</t>
        </is>
      </c>
      <c r="O416" s="1" t="inlineStr"/>
      <c r="P416" t="inlineStr">
        <is>
          <t>A102236</t>
        </is>
      </c>
      <c r="Q416" t="inlineStr">
        <is>
          <t>LT250</t>
        </is>
      </c>
      <c r="R416" t="inlineStr"/>
      <c r="S416" t="inlineStr"/>
      <c r="T416" t="inlineStr"/>
      <c r="U416" t="inlineStr"/>
      <c r="V416" t="inlineStr"/>
      <c r="W416" t="inlineStr"/>
    </row>
    <row r="417">
      <c r="A417" t="inlineStr"/>
      <c r="B417" t="inlineStr">
        <is>
          <t>N</t>
        </is>
      </c>
      <c r="C417" t="inlineStr">
        <is>
          <t>Price_BOM_L_Imp_175</t>
        </is>
      </c>
      <c r="D417" t="n">
        <v>175</v>
      </c>
      <c r="E417" t="inlineStr"/>
      <c r="F417" t="inlineStr">
        <is>
          <t>:30501-LC:30501-LCV:</t>
        </is>
      </c>
      <c r="G417" s="2" t="inlineStr">
        <is>
          <t>X3</t>
        </is>
      </c>
      <c r="H417" t="inlineStr">
        <is>
          <t>ImpMatl_SS_AISI-304</t>
        </is>
      </c>
      <c r="I417" s="4" t="inlineStr">
        <is>
          <t>Stainless Steel, AISI-304</t>
        </is>
      </c>
      <c r="J417" s="4" t="inlineStr">
        <is>
          <t>H304</t>
        </is>
      </c>
      <c r="K417" s="4" t="inlineStr">
        <is>
          <t>Stainless Steel, AISI-303</t>
        </is>
      </c>
      <c r="L417" s="4" t="inlineStr">
        <is>
          <t>Stainless Steel, AISI 316</t>
        </is>
      </c>
      <c r="M417" s="4" t="inlineStr">
        <is>
          <t>Coating_Standard</t>
        </is>
      </c>
      <c r="N417" s="80" t="inlineStr">
        <is>
          <t>RTF</t>
        </is>
      </c>
      <c r="O417" s="1" t="inlineStr"/>
      <c r="P417" t="inlineStr">
        <is>
          <t>A102375</t>
        </is>
      </c>
      <c r="Q417" t="inlineStr">
        <is>
          <t>LT027</t>
        </is>
      </c>
      <c r="R417" t="n">
        <v>0</v>
      </c>
      <c r="S417" t="inlineStr"/>
      <c r="T417" t="inlineStr"/>
      <c r="U417" t="inlineStr"/>
      <c r="V417" t="inlineStr"/>
      <c r="W417" t="inlineStr"/>
    </row>
    <row r="418">
      <c r="A418" t="inlineStr"/>
      <c r="B418" t="inlineStr">
        <is>
          <t>N</t>
        </is>
      </c>
      <c r="C418" t="inlineStr">
        <is>
          <t>Price_BOM_L_Imp_679</t>
        </is>
      </c>
      <c r="D418" t="n">
        <v>679</v>
      </c>
      <c r="E418" t="inlineStr"/>
      <c r="F418" t="inlineStr">
        <is>
          <t>:30501-LC:30501-LCV:</t>
        </is>
      </c>
      <c r="G418" s="2" t="inlineStr">
        <is>
          <t>X3</t>
        </is>
      </c>
      <c r="H418" t="inlineStr">
        <is>
          <t>ImpMatl_SS_AISI-304</t>
        </is>
      </c>
      <c r="I418" s="4" t="inlineStr">
        <is>
          <t>Stainless Steel, AISI-304</t>
        </is>
      </c>
      <c r="J418" s="4" t="inlineStr">
        <is>
          <t>H304</t>
        </is>
      </c>
      <c r="K418" s="4" t="inlineStr">
        <is>
          <t>Stainless Steel, AISI-303</t>
        </is>
      </c>
      <c r="L418" s="4" t="inlineStr">
        <is>
          <t>Stainless Steel, AISI 316</t>
        </is>
      </c>
      <c r="M418" s="4" t="inlineStr">
        <is>
          <t>Coating_Scotchkote134_interior_exterior_IncludeImpeller</t>
        </is>
      </c>
      <c r="N418" s="80" t="inlineStr">
        <is>
          <t>RTF</t>
        </is>
      </c>
      <c r="O418" s="1" t="inlineStr"/>
      <c r="P418" t="inlineStr">
        <is>
          <t>A102375</t>
        </is>
      </c>
      <c r="Q418" t="inlineStr">
        <is>
          <t>LT250</t>
        </is>
      </c>
      <c r="R418" t="inlineStr"/>
      <c r="S418" t="inlineStr"/>
      <c r="T418" t="inlineStr"/>
      <c r="U418" t="inlineStr"/>
      <c r="V418" t="inlineStr"/>
      <c r="W418" t="inlineStr"/>
    </row>
    <row r="419">
      <c r="A419" t="inlineStr"/>
      <c r="B419" t="inlineStr">
        <is>
          <t>N</t>
        </is>
      </c>
      <c r="C419" t="inlineStr">
        <is>
          <t>Price_BOM_L_Imp_973</t>
        </is>
      </c>
      <c r="D419" t="n">
        <v>973</v>
      </c>
      <c r="E419" t="inlineStr"/>
      <c r="F419" t="inlineStr">
        <is>
          <t>:30501-LC:30501-LCV:</t>
        </is>
      </c>
      <c r="G419" s="2" t="inlineStr">
        <is>
          <t>X3</t>
        </is>
      </c>
      <c r="H419" t="inlineStr">
        <is>
          <t>ImpMatl_SS_AISI-304</t>
        </is>
      </c>
      <c r="I419" s="4" t="inlineStr">
        <is>
          <t>Stainless Steel, AISI-304</t>
        </is>
      </c>
      <c r="J419" s="4" t="inlineStr">
        <is>
          <t>H304</t>
        </is>
      </c>
      <c r="K419" s="4" t="inlineStr">
        <is>
          <t>Stainless Steel, AISI-303</t>
        </is>
      </c>
      <c r="L419" s="4" t="inlineStr">
        <is>
          <t>Stainless Steel, AISI 316</t>
        </is>
      </c>
      <c r="M419" s="4" t="inlineStr">
        <is>
          <t>Coating_Scotchkote134_interior_IncludeImpeller</t>
        </is>
      </c>
      <c r="N419" s="80" t="inlineStr">
        <is>
          <t>RTF</t>
        </is>
      </c>
      <c r="O419" s="1" t="inlineStr"/>
      <c r="P419" t="inlineStr">
        <is>
          <t>A102375</t>
        </is>
      </c>
      <c r="Q419" t="inlineStr">
        <is>
          <t>LT250</t>
        </is>
      </c>
      <c r="R419" t="inlineStr"/>
      <c r="S419" t="inlineStr"/>
      <c r="T419" t="inlineStr"/>
      <c r="U419" t="inlineStr"/>
      <c r="V419" t="inlineStr"/>
      <c r="W419" t="inlineStr"/>
    </row>
    <row r="420">
      <c r="A420" t="inlineStr"/>
      <c r="B420" t="inlineStr">
        <is>
          <t>N</t>
        </is>
      </c>
      <c r="C420" t="inlineStr">
        <is>
          <t>Price_BOM_L_Imp_1267</t>
        </is>
      </c>
      <c r="D420" t="n">
        <v>1267</v>
      </c>
      <c r="E420" t="inlineStr"/>
      <c r="F420" t="inlineStr">
        <is>
          <t>:30501-LC:30501-LCV:</t>
        </is>
      </c>
      <c r="G420" s="2" t="inlineStr">
        <is>
          <t>X3</t>
        </is>
      </c>
      <c r="H420" t="inlineStr">
        <is>
          <t>ImpMatl_SS_AISI-304</t>
        </is>
      </c>
      <c r="I420" s="4" t="inlineStr">
        <is>
          <t>Stainless Steel, AISI-304</t>
        </is>
      </c>
      <c r="J420" s="4" t="inlineStr">
        <is>
          <t>H304</t>
        </is>
      </c>
      <c r="K420" s="4" t="inlineStr">
        <is>
          <t>Stainless Steel, AISI-303</t>
        </is>
      </c>
      <c r="L420" s="4" t="inlineStr">
        <is>
          <t>Stainless Steel, AISI 316</t>
        </is>
      </c>
      <c r="M420" s="4" t="inlineStr">
        <is>
          <t>Coating_Scotchkote134_interior</t>
        </is>
      </c>
      <c r="N420" s="80" t="inlineStr">
        <is>
          <t>RTF</t>
        </is>
      </c>
      <c r="O420" s="14" t="inlineStr"/>
      <c r="P420" t="inlineStr">
        <is>
          <t>A102375</t>
        </is>
      </c>
      <c r="Q420" t="inlineStr">
        <is>
          <t>LT250</t>
        </is>
      </c>
      <c r="R420" t="n">
        <v>126</v>
      </c>
      <c r="S420" t="inlineStr"/>
      <c r="T420" t="inlineStr"/>
      <c r="U420" t="inlineStr"/>
      <c r="V420" t="inlineStr"/>
      <c r="W420" t="inlineStr"/>
    </row>
    <row r="421">
      <c r="A421" t="inlineStr"/>
      <c r="B421" t="inlineStr">
        <is>
          <t>N</t>
        </is>
      </c>
      <c r="C421" t="inlineStr">
        <is>
          <t>Price_BOM_L_Imp_1561</t>
        </is>
      </c>
      <c r="D421" t="n">
        <v>1561</v>
      </c>
      <c r="E421" t="inlineStr"/>
      <c r="F421" t="inlineStr">
        <is>
          <t>:30501-LC:30501-LCV:</t>
        </is>
      </c>
      <c r="G421" s="2" t="inlineStr">
        <is>
          <t>X3</t>
        </is>
      </c>
      <c r="H421" t="inlineStr">
        <is>
          <t>ImpMatl_SS_AISI-304</t>
        </is>
      </c>
      <c r="I421" s="4" t="inlineStr">
        <is>
          <t>Stainless Steel, AISI-304</t>
        </is>
      </c>
      <c r="J421" s="4" t="inlineStr">
        <is>
          <t>H304</t>
        </is>
      </c>
      <c r="K421" s="4" t="inlineStr">
        <is>
          <t>Stainless Steel, AISI-303</t>
        </is>
      </c>
      <c r="L421" s="4" t="inlineStr">
        <is>
          <t>Stainless Steel, AISI 316</t>
        </is>
      </c>
      <c r="M421" s="4" t="inlineStr">
        <is>
          <t>Coating_Scotchkote134_interior_exterior</t>
        </is>
      </c>
      <c r="N421" s="80" t="inlineStr">
        <is>
          <t>RTF</t>
        </is>
      </c>
      <c r="O421" s="14" t="inlineStr"/>
      <c r="P421" t="inlineStr">
        <is>
          <t>A102375</t>
        </is>
      </c>
      <c r="Q421" t="inlineStr">
        <is>
          <t>LT250</t>
        </is>
      </c>
      <c r="R421" t="n">
        <v>126</v>
      </c>
      <c r="S421" t="inlineStr"/>
      <c r="T421" t="inlineStr"/>
      <c r="U421" t="inlineStr"/>
      <c r="V421" t="inlineStr"/>
      <c r="W421" t="inlineStr"/>
    </row>
    <row r="422">
      <c r="A422" t="inlineStr"/>
      <c r="B422" t="inlineStr">
        <is>
          <t>N</t>
        </is>
      </c>
      <c r="C422" t="inlineStr">
        <is>
          <t>Price_BOM_L_Imp_1855</t>
        </is>
      </c>
      <c r="D422" t="n">
        <v>1855</v>
      </c>
      <c r="E422" t="inlineStr"/>
      <c r="F422" t="inlineStr">
        <is>
          <t>:30507-LC:30507-LCV:</t>
        </is>
      </c>
      <c r="G422" s="2" t="inlineStr">
        <is>
          <t>X3</t>
        </is>
      </c>
      <c r="H422" t="inlineStr">
        <is>
          <t>ImpMatl_SS_AISI-304</t>
        </is>
      </c>
      <c r="I422" s="4" t="inlineStr">
        <is>
          <t>Stainless Steel, AISI-304</t>
        </is>
      </c>
      <c r="J422" s="4" t="inlineStr">
        <is>
          <t>H304</t>
        </is>
      </c>
      <c r="K422" s="4" t="inlineStr">
        <is>
          <t>Stainless Steel, AISI-303</t>
        </is>
      </c>
      <c r="L422" s="4" t="inlineStr">
        <is>
          <t>Stainless Steel, AISI 316</t>
        </is>
      </c>
      <c r="M422" s="4" t="inlineStr">
        <is>
          <t>Coating_Special</t>
        </is>
      </c>
      <c r="N422" s="80" t="inlineStr">
        <is>
          <t>RTF</t>
        </is>
      </c>
      <c r="O422" s="14" t="inlineStr"/>
      <c r="P422" t="inlineStr">
        <is>
          <t>A101852</t>
        </is>
      </c>
      <c r="Q422" t="inlineStr">
        <is>
          <t>LT250</t>
        </is>
      </c>
      <c r="R422" t="n">
        <v>126</v>
      </c>
      <c r="S422" t="inlineStr"/>
      <c r="T422" t="inlineStr"/>
      <c r="U422" t="inlineStr"/>
      <c r="V422" t="inlineStr"/>
      <c r="W422" t="inlineStr"/>
    </row>
    <row r="423">
      <c r="A423" t="inlineStr"/>
      <c r="B423" t="inlineStr">
        <is>
          <t>N</t>
        </is>
      </c>
      <c r="C423" t="inlineStr">
        <is>
          <t>Price_BOM_L_Imp_446</t>
        </is>
      </c>
      <c r="D423" t="n">
        <v>446</v>
      </c>
      <c r="E423" t="inlineStr"/>
      <c r="F423" t="inlineStr">
        <is>
          <t>:30507-LC:30507-LCV:</t>
        </is>
      </c>
      <c r="G423" s="2" t="inlineStr">
        <is>
          <t>X3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Stainless Steel, AISI-303</t>
        </is>
      </c>
      <c r="L423" s="4" t="inlineStr">
        <is>
          <t>Steel, Cold Drawn C1018</t>
        </is>
      </c>
      <c r="M423" s="4" t="inlineStr">
        <is>
          <t>Coating_Standard</t>
        </is>
      </c>
      <c r="N423" s="80" t="inlineStr">
        <is>
          <t>RTF</t>
        </is>
      </c>
      <c r="O423" s="14" t="inlineStr"/>
      <c r="P423" t="inlineStr">
        <is>
          <t>A102236</t>
        </is>
      </c>
      <c r="Q423" t="inlineStr">
        <is>
          <t>LT250</t>
        </is>
      </c>
      <c r="R423" t="inlineStr"/>
      <c r="S423" t="inlineStr"/>
      <c r="T423" t="inlineStr"/>
      <c r="U423" t="inlineStr"/>
      <c r="V423" t="inlineStr"/>
      <c r="W423" t="inlineStr"/>
    </row>
    <row r="424">
      <c r="A424" t="inlineStr"/>
      <c r="B424" t="inlineStr">
        <is>
          <t>N</t>
        </is>
      </c>
      <c r="C424" t="inlineStr">
        <is>
          <t>Price_BOM_L_Imp_570</t>
        </is>
      </c>
      <c r="D424" t="n">
        <v>570</v>
      </c>
      <c r="E424" t="inlineStr"/>
      <c r="F424" t="inlineStr">
        <is>
          <t>:30507-LC:30507-LCV:</t>
        </is>
      </c>
      <c r="G424" s="2" t="inlineStr">
        <is>
          <t>X3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Stainless Steel, AISI-303</t>
        </is>
      </c>
      <c r="L424" s="4" t="inlineStr">
        <is>
          <t>Steel, Cold Drawn C1018</t>
        </is>
      </c>
      <c r="M424" s="4" t="inlineStr">
        <is>
          <t>Coating_Scotchkote134_interior_exterior_IncludeImpeller</t>
        </is>
      </c>
      <c r="N424" s="80" t="inlineStr">
        <is>
          <t>RTF</t>
        </is>
      </c>
      <c r="O424" s="14" t="inlineStr"/>
      <c r="P424" t="inlineStr">
        <is>
          <t>A102236</t>
        </is>
      </c>
      <c r="Q424" t="inlineStr">
        <is>
          <t>LT250</t>
        </is>
      </c>
      <c r="R424" t="inlineStr"/>
      <c r="S424" t="inlineStr"/>
      <c r="T424" t="inlineStr"/>
      <c r="U424" t="inlineStr"/>
      <c r="V424" t="inlineStr"/>
      <c r="W424" t="inlineStr"/>
    </row>
    <row r="425">
      <c r="A425" t="inlineStr"/>
      <c r="B425" t="inlineStr">
        <is>
          <t>N</t>
        </is>
      </c>
      <c r="C425" t="inlineStr">
        <is>
          <t>Price_BOM_L_Imp_864</t>
        </is>
      </c>
      <c r="D425" t="n">
        <v>864</v>
      </c>
      <c r="E425" t="inlineStr"/>
      <c r="F425" t="inlineStr">
        <is>
          <t>:30507-LC:30507-LCV:</t>
        </is>
      </c>
      <c r="G425" s="2" t="inlineStr">
        <is>
          <t>X3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Coating_Scotchkote134_interior_IncludeImpeller</t>
        </is>
      </c>
      <c r="N425" s="80" t="inlineStr">
        <is>
          <t>RTF</t>
        </is>
      </c>
      <c r="O425" s="14" t="inlineStr"/>
      <c r="P425" t="inlineStr">
        <is>
          <t>A102236</t>
        </is>
      </c>
      <c r="Q425" t="inlineStr">
        <is>
          <t>LT250</t>
        </is>
      </c>
      <c r="R425" t="inlineStr"/>
      <c r="S425" t="inlineStr"/>
      <c r="T425" t="inlineStr"/>
      <c r="U425" t="inlineStr"/>
      <c r="V425" t="inlineStr"/>
      <c r="W425" t="inlineStr"/>
    </row>
    <row r="426">
      <c r="A426" t="inlineStr"/>
      <c r="B426" t="inlineStr">
        <is>
          <t>N</t>
        </is>
      </c>
      <c r="C426" t="inlineStr">
        <is>
          <t>Price_BOM_L_Imp_1158</t>
        </is>
      </c>
      <c r="D426" t="n">
        <v>1158</v>
      </c>
      <c r="E426" t="inlineStr"/>
      <c r="F426" t="inlineStr">
        <is>
          <t>:30507-LC:30507-LCV:</t>
        </is>
      </c>
      <c r="G426" s="2" t="inlineStr">
        <is>
          <t>X3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Coating_Scotchkote134_interior</t>
        </is>
      </c>
      <c r="N426" s="80" t="inlineStr">
        <is>
          <t>RTF</t>
        </is>
      </c>
      <c r="O426" s="14" t="inlineStr"/>
      <c r="P426" t="inlineStr">
        <is>
          <t>A102236</t>
        </is>
      </c>
      <c r="Q426" t="inlineStr">
        <is>
          <t>LT250</t>
        </is>
      </c>
      <c r="R426" t="inlineStr"/>
      <c r="S426" t="inlineStr"/>
      <c r="T426" t="inlineStr"/>
      <c r="U426" t="inlineStr"/>
      <c r="V426" t="inlineStr"/>
      <c r="W426" t="inlineStr"/>
    </row>
    <row r="427">
      <c r="A427" t="inlineStr"/>
      <c r="B427" t="inlineStr">
        <is>
          <t>N</t>
        </is>
      </c>
      <c r="C427" t="inlineStr">
        <is>
          <t>Price_BOM_L_Imp_1452</t>
        </is>
      </c>
      <c r="D427" t="n">
        <v>1452</v>
      </c>
      <c r="E427" t="inlineStr"/>
      <c r="F427" t="inlineStr">
        <is>
          <t>:30507-LC:30507-LCV:</t>
        </is>
      </c>
      <c r="G427" s="2" t="inlineStr">
        <is>
          <t>X3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Stainless Steel, AISI-303</t>
        </is>
      </c>
      <c r="L427" s="4" t="inlineStr">
        <is>
          <t>Steel, Cold Drawn C1018</t>
        </is>
      </c>
      <c r="M427" s="4" t="inlineStr">
        <is>
          <t>Coating_Scotchkote134_interior_exterior</t>
        </is>
      </c>
      <c r="N427" s="80" t="inlineStr">
        <is>
          <t>RTF</t>
        </is>
      </c>
      <c r="O427" s="14" t="inlineStr"/>
      <c r="P427" t="inlineStr">
        <is>
          <t>A102236</t>
        </is>
      </c>
      <c r="Q427" t="inlineStr">
        <is>
          <t>LT250</t>
        </is>
      </c>
      <c r="R427" t="inlineStr"/>
      <c r="S427" t="inlineStr"/>
      <c r="T427" t="inlineStr"/>
      <c r="U427" t="inlineStr"/>
      <c r="V427" t="inlineStr"/>
      <c r="W427" t="inlineStr"/>
    </row>
    <row r="428">
      <c r="A428" t="inlineStr"/>
      <c r="B428" t="inlineStr">
        <is>
          <t>N</t>
        </is>
      </c>
      <c r="C428" t="inlineStr">
        <is>
          <t>Price_BOM_L_Imp_1746</t>
        </is>
      </c>
      <c r="D428" t="n">
        <v>1746</v>
      </c>
      <c r="E428" t="inlineStr"/>
      <c r="F428" t="inlineStr">
        <is>
          <t>:30507-LC:30507-LCV:</t>
        </is>
      </c>
      <c r="G428" s="2" t="inlineStr">
        <is>
          <t>X3</t>
        </is>
      </c>
      <c r="H428" t="inlineStr">
        <is>
          <t>ImpMatl_NiAl-Bronze_ASTM-B148_C95400</t>
        </is>
      </c>
      <c r="I428" s="4" t="inlineStr">
        <is>
          <t>Nickel Aluminum Bronze ASTM B148 UNS C95400</t>
        </is>
      </c>
      <c r="J428" s="4" t="inlineStr">
        <is>
          <t>B22</t>
        </is>
      </c>
      <c r="K428" s="4" t="inlineStr">
        <is>
          <t>Stainless Steel, AISI-303</t>
        </is>
      </c>
      <c r="L428" s="4" t="inlineStr">
        <is>
          <t>Steel, Cold Drawn C1018</t>
        </is>
      </c>
      <c r="M428" s="4" t="inlineStr">
        <is>
          <t>Coating_Special</t>
        </is>
      </c>
      <c r="N428" s="80" t="inlineStr">
        <is>
          <t>RTF</t>
        </is>
      </c>
      <c r="O428" s="14" t="inlineStr"/>
      <c r="P428" t="inlineStr">
        <is>
          <t>A102236</t>
        </is>
      </c>
      <c r="Q428" t="inlineStr">
        <is>
          <t>LT250</t>
        </is>
      </c>
      <c r="R428" t="inlineStr"/>
      <c r="S428" t="inlineStr"/>
      <c r="T428" t="inlineStr"/>
      <c r="U428" t="inlineStr"/>
      <c r="V428" t="inlineStr"/>
      <c r="W428" t="inlineStr"/>
    </row>
    <row r="429">
      <c r="A429" t="inlineStr"/>
      <c r="B429" t="inlineStr">
        <is>
          <t>N</t>
        </is>
      </c>
      <c r="C429" t="inlineStr">
        <is>
          <t>Price_BOM_L_Imp_175</t>
        </is>
      </c>
      <c r="D429" t="n">
        <v>175</v>
      </c>
      <c r="E429" t="inlineStr"/>
      <c r="F429" t="inlineStr">
        <is>
          <t>:30507-LC:30507-LCV:</t>
        </is>
      </c>
      <c r="G429" s="2" t="inlineStr">
        <is>
          <t>X3</t>
        </is>
      </c>
      <c r="H429" t="inlineStr">
        <is>
          <t>ImpMatl_SS_AISI-304</t>
        </is>
      </c>
      <c r="I429" s="4" t="inlineStr">
        <is>
          <t>Stainless Steel, AISI-304</t>
        </is>
      </c>
      <c r="J429" s="4" t="inlineStr">
        <is>
          <t>H304</t>
        </is>
      </c>
      <c r="K429" s="4" t="inlineStr">
        <is>
          <t>Stainless Steel, AISI-303</t>
        </is>
      </c>
      <c r="L429" s="4" t="inlineStr">
        <is>
          <t>Stainless Steel, AISI 316</t>
        </is>
      </c>
      <c r="M429" s="4" t="inlineStr">
        <is>
          <t>Coating_Standard</t>
        </is>
      </c>
      <c r="N429" s="80" t="inlineStr">
        <is>
          <t>99837749</t>
        </is>
      </c>
      <c r="O429" s="14" t="inlineStr"/>
      <c r="P429" t="inlineStr">
        <is>
          <t>A102375</t>
        </is>
      </c>
      <c r="Q429" t="inlineStr">
        <is>
          <t>LT027</t>
        </is>
      </c>
      <c r="R429" t="n">
        <v>0</v>
      </c>
      <c r="S429" t="inlineStr"/>
      <c r="T429" t="inlineStr"/>
      <c r="U429" t="inlineStr"/>
      <c r="V429" t="inlineStr"/>
      <c r="W429" t="inlineStr"/>
    </row>
    <row r="430">
      <c r="A430" t="inlineStr"/>
      <c r="B430" t="inlineStr">
        <is>
          <t>N</t>
        </is>
      </c>
      <c r="C430" t="inlineStr">
        <is>
          <t>Price_BOM_L_Imp_679</t>
        </is>
      </c>
      <c r="D430" t="n">
        <v>679</v>
      </c>
      <c r="E430" t="inlineStr"/>
      <c r="F430" t="inlineStr">
        <is>
          <t>:30507-LC:30507-LCV:</t>
        </is>
      </c>
      <c r="G430" s="2" t="inlineStr">
        <is>
          <t>X3</t>
        </is>
      </c>
      <c r="H430" t="inlineStr">
        <is>
          <t>ImpMatl_SS_AISI-304</t>
        </is>
      </c>
      <c r="I430" s="4" t="inlineStr">
        <is>
          <t>Stainless Steel, AISI-304</t>
        </is>
      </c>
      <c r="J430" s="4" t="inlineStr">
        <is>
          <t>H304</t>
        </is>
      </c>
      <c r="K430" s="4" t="inlineStr">
        <is>
          <t>Stainless Steel, AISI-303</t>
        </is>
      </c>
      <c r="L430" s="4" t="inlineStr">
        <is>
          <t>Stainless Steel, AISI 316</t>
        </is>
      </c>
      <c r="M430" s="4" t="inlineStr">
        <is>
          <t>Coating_Scotchkote134_interior_exterior_IncludeImpeller</t>
        </is>
      </c>
      <c r="N430" s="80" t="inlineStr">
        <is>
          <t>RTF</t>
        </is>
      </c>
      <c r="O430" s="14" t="inlineStr"/>
      <c r="P430" t="inlineStr">
        <is>
          <t>A102375</t>
        </is>
      </c>
      <c r="Q430" t="inlineStr">
        <is>
          <t>LT250</t>
        </is>
      </c>
      <c r="R430" t="inlineStr"/>
      <c r="S430" t="inlineStr"/>
      <c r="T430" t="inlineStr"/>
      <c r="U430" t="inlineStr"/>
      <c r="V430" t="inlineStr"/>
      <c r="W430" t="inlineStr"/>
    </row>
    <row r="431">
      <c r="A431" t="inlineStr"/>
      <c r="B431" t="inlineStr">
        <is>
          <t>N</t>
        </is>
      </c>
      <c r="C431" t="inlineStr">
        <is>
          <t>Price_BOM_L_Imp_973</t>
        </is>
      </c>
      <c r="D431" t="n">
        <v>973</v>
      </c>
      <c r="E431" t="inlineStr"/>
      <c r="F431" t="inlineStr">
        <is>
          <t>:30507-LC:30507-LCV:</t>
        </is>
      </c>
      <c r="G431" s="2" t="inlineStr">
        <is>
          <t>X3</t>
        </is>
      </c>
      <c r="H431" t="inlineStr">
        <is>
          <t>ImpMatl_SS_AISI-304</t>
        </is>
      </c>
      <c r="I431" s="4" t="inlineStr">
        <is>
          <t>Stainless Steel, AISI-304</t>
        </is>
      </c>
      <c r="J431" s="4" t="inlineStr">
        <is>
          <t>H304</t>
        </is>
      </c>
      <c r="K431" s="4" t="inlineStr">
        <is>
          <t>Stainless Steel, AISI-303</t>
        </is>
      </c>
      <c r="L431" s="4" t="inlineStr">
        <is>
          <t>Stainless Steel, AISI 316</t>
        </is>
      </c>
      <c r="M431" s="4" t="inlineStr">
        <is>
          <t>Coating_Scotchkote134_interior_IncludeImpeller</t>
        </is>
      </c>
      <c r="N431" s="80" t="inlineStr">
        <is>
          <t>RTF</t>
        </is>
      </c>
      <c r="O431" s="14" t="inlineStr"/>
      <c r="P431" t="inlineStr">
        <is>
          <t>A102375</t>
        </is>
      </c>
      <c r="Q431" t="inlineStr">
        <is>
          <t>LT250</t>
        </is>
      </c>
      <c r="R431" t="inlineStr"/>
      <c r="S431" t="inlineStr"/>
      <c r="T431" t="inlineStr"/>
      <c r="U431" t="inlineStr"/>
      <c r="V431" t="inlineStr"/>
      <c r="W431" t="inlineStr"/>
    </row>
    <row r="432">
      <c r="A432" t="inlineStr"/>
      <c r="B432" t="inlineStr">
        <is>
          <t>N</t>
        </is>
      </c>
      <c r="C432" t="inlineStr">
        <is>
          <t>Price_BOM_L_Imp_1267</t>
        </is>
      </c>
      <c r="D432" t="n">
        <v>1267</v>
      </c>
      <c r="E432" t="inlineStr"/>
      <c r="F432" t="inlineStr">
        <is>
          <t>:30507-LC:30507-LCV:</t>
        </is>
      </c>
      <c r="G432" s="2" t="inlineStr">
        <is>
          <t>X3</t>
        </is>
      </c>
      <c r="H432" t="inlineStr">
        <is>
          <t>ImpMatl_SS_AISI-304</t>
        </is>
      </c>
      <c r="I432" s="4" t="inlineStr">
        <is>
          <t>Stainless Steel, AISI-304</t>
        </is>
      </c>
      <c r="J432" s="4" t="inlineStr">
        <is>
          <t>H304</t>
        </is>
      </c>
      <c r="K432" s="4" t="inlineStr">
        <is>
          <t>Stainless Steel, AISI-303</t>
        </is>
      </c>
      <c r="L432" s="4" t="inlineStr">
        <is>
          <t>Stainless Steel, AISI 316</t>
        </is>
      </c>
      <c r="M432" s="4" t="inlineStr">
        <is>
          <t>Coating_Scotchkote134_interior</t>
        </is>
      </c>
      <c r="N432" s="80" t="inlineStr">
        <is>
          <t>99837749</t>
        </is>
      </c>
      <c r="O432" s="14" t="inlineStr"/>
      <c r="P432" t="inlineStr">
        <is>
          <t>A102375</t>
        </is>
      </c>
      <c r="Q432" t="inlineStr">
        <is>
          <t>LT250</t>
        </is>
      </c>
      <c r="R432" t="n">
        <v>126</v>
      </c>
      <c r="S432" t="inlineStr"/>
      <c r="T432" t="inlineStr"/>
      <c r="U432" t="inlineStr"/>
      <c r="V432" t="inlineStr"/>
      <c r="W432" t="inlineStr"/>
    </row>
    <row r="433">
      <c r="A433" t="inlineStr"/>
      <c r="B433" t="inlineStr">
        <is>
          <t>N</t>
        </is>
      </c>
      <c r="C433" t="inlineStr">
        <is>
          <t>Price_BOM_L_Imp_1561</t>
        </is>
      </c>
      <c r="D433" t="n">
        <v>1561</v>
      </c>
      <c r="E433" t="inlineStr"/>
      <c r="F433" t="inlineStr">
        <is>
          <t>:30507-LC:30507-LCV:</t>
        </is>
      </c>
      <c r="G433" s="2" t="inlineStr">
        <is>
          <t>X3</t>
        </is>
      </c>
      <c r="H433" t="inlineStr">
        <is>
          <t>ImpMatl_SS_AISI-304</t>
        </is>
      </c>
      <c r="I433" s="4" t="inlineStr">
        <is>
          <t>Stainless Steel, AISI-304</t>
        </is>
      </c>
      <c r="J433" s="4" t="inlineStr">
        <is>
          <t>H304</t>
        </is>
      </c>
      <c r="K433" s="4" t="inlineStr">
        <is>
          <t>Stainless Steel, AISI-303</t>
        </is>
      </c>
      <c r="L433" s="4" t="inlineStr">
        <is>
          <t>Stainless Steel, AISI 316</t>
        </is>
      </c>
      <c r="M433" s="4" t="inlineStr">
        <is>
          <t>Coating_Scotchkote134_interior_exterior</t>
        </is>
      </c>
      <c r="N433" s="80" t="inlineStr">
        <is>
          <t>99837749</t>
        </is>
      </c>
      <c r="O433" s="14" t="inlineStr"/>
      <c r="P433" t="inlineStr">
        <is>
          <t>A102375</t>
        </is>
      </c>
      <c r="Q433" t="inlineStr">
        <is>
          <t>LT250</t>
        </is>
      </c>
      <c r="R433" t="n">
        <v>126</v>
      </c>
      <c r="S433" t="inlineStr"/>
      <c r="T433" t="inlineStr"/>
      <c r="U433" t="inlineStr"/>
      <c r="V433" t="inlineStr"/>
      <c r="W433" t="inlineStr"/>
    </row>
    <row r="434">
      <c r="A434" t="inlineStr"/>
      <c r="B434" t="inlineStr">
        <is>
          <t>N</t>
        </is>
      </c>
      <c r="C434" t="inlineStr">
        <is>
          <t>Price_BOM_L_Imp_1856</t>
        </is>
      </c>
      <c r="D434" t="n">
        <v>1856</v>
      </c>
      <c r="E434" t="inlineStr"/>
      <c r="F434" t="inlineStr">
        <is>
          <t>:30707-LC:30707-LCV:30707-LF:</t>
        </is>
      </c>
      <c r="G434" s="2" t="inlineStr">
        <is>
          <t>X3</t>
        </is>
      </c>
      <c r="H434" t="inlineStr">
        <is>
          <t>ImpMatl_SS_AISI-304</t>
        </is>
      </c>
      <c r="I434" s="4" t="inlineStr">
        <is>
          <t>Stainless Steel, AISI-304</t>
        </is>
      </c>
      <c r="J434" s="4" t="inlineStr">
        <is>
          <t>H304</t>
        </is>
      </c>
      <c r="K434" s="4" t="inlineStr">
        <is>
          <t>Stainless Steel, AISI-303</t>
        </is>
      </c>
      <c r="L434" s="4" t="inlineStr">
        <is>
          <t>Stainless Steel, AISI 316</t>
        </is>
      </c>
      <c r="M434" s="4" t="inlineStr">
        <is>
          <t>Coating_Special</t>
        </is>
      </c>
      <c r="N434" s="80" t="inlineStr">
        <is>
          <t>RTF</t>
        </is>
      </c>
      <c r="O434" s="1" t="inlineStr"/>
      <c r="P434" t="inlineStr">
        <is>
          <t>A101859</t>
        </is>
      </c>
      <c r="Q434" t="inlineStr">
        <is>
          <t>LT250</t>
        </is>
      </c>
      <c r="R434" t="n">
        <v>126</v>
      </c>
      <c r="S434" t="inlineStr"/>
      <c r="T434" t="inlineStr"/>
      <c r="U434" t="inlineStr"/>
      <c r="V434" t="inlineStr"/>
      <c r="W434" t="inlineStr"/>
    </row>
    <row r="435">
      <c r="A435" t="inlineStr"/>
      <c r="B435" t="inlineStr">
        <is>
          <t>N</t>
        </is>
      </c>
      <c r="C435" t="inlineStr">
        <is>
          <t>Price_BOM_L_Imp_1857</t>
        </is>
      </c>
      <c r="D435" t="n">
        <v>1857</v>
      </c>
      <c r="E435" t="inlineStr"/>
      <c r="F435" t="inlineStr">
        <is>
          <t>:30707-LC:30707-LCV:30707-LF:</t>
        </is>
      </c>
      <c r="G435" s="2" t="inlineStr">
        <is>
          <t>X4</t>
        </is>
      </c>
      <c r="H435" t="inlineStr">
        <is>
          <t>ImpMatl_SS_AISI-304</t>
        </is>
      </c>
      <c r="I435" s="4" t="inlineStr">
        <is>
          <t>Stainless Steel, AISI-304</t>
        </is>
      </c>
      <c r="J435" s="4" t="inlineStr">
        <is>
          <t>H304</t>
        </is>
      </c>
      <c r="K435" s="4" t="inlineStr">
        <is>
          <t>Stainless Steel, AISI-303</t>
        </is>
      </c>
      <c r="L435" s="4" t="inlineStr">
        <is>
          <t>Stainless Steel, AISI 316</t>
        </is>
      </c>
      <c r="M435" s="4" t="inlineStr">
        <is>
          <t>Coating_Special</t>
        </is>
      </c>
      <c r="N435" s="80" t="inlineStr">
        <is>
          <t>RTF</t>
        </is>
      </c>
      <c r="O435" s="1" t="inlineStr"/>
      <c r="P435" t="inlineStr">
        <is>
          <t>A101866</t>
        </is>
      </c>
      <c r="Q435" t="inlineStr">
        <is>
          <t>LT250</t>
        </is>
      </c>
      <c r="R435" t="n">
        <v>126</v>
      </c>
      <c r="S435" t="inlineStr"/>
      <c r="T435" t="inlineStr"/>
      <c r="U435" t="inlineStr"/>
      <c r="V435" t="inlineStr"/>
      <c r="W435" t="inlineStr"/>
    </row>
    <row r="436">
      <c r="A436" t="inlineStr"/>
      <c r="B436" t="inlineStr">
        <is>
          <t>N</t>
        </is>
      </c>
      <c r="C436" t="inlineStr">
        <is>
          <t>Price_BOM_L_Imp_448</t>
        </is>
      </c>
      <c r="D436" t="n">
        <v>448</v>
      </c>
      <c r="E436" t="inlineStr"/>
      <c r="F436" t="inlineStr">
        <is>
          <t>:30707-LC:30707-LCV:30707-LF:</t>
        </is>
      </c>
      <c r="G436" s="2" t="inlineStr">
        <is>
          <t>X4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Stainless Steel, AISI-303</t>
        </is>
      </c>
      <c r="L436" s="4" t="inlineStr">
        <is>
          <t>Steel, Cold Drawn C1018</t>
        </is>
      </c>
      <c r="M436" s="4" t="inlineStr">
        <is>
          <t>Coating_Standard</t>
        </is>
      </c>
      <c r="N436" s="80" t="inlineStr">
        <is>
          <t>97778040</t>
        </is>
      </c>
      <c r="O436" s="1" t="inlineStr"/>
      <c r="P436" t="inlineStr">
        <is>
          <t>A102238</t>
        </is>
      </c>
      <c r="Q436" t="inlineStr">
        <is>
          <t>LT250</t>
        </is>
      </c>
      <c r="R436" t="inlineStr"/>
      <c r="S436" t="inlineStr"/>
      <c r="T436" t="inlineStr"/>
      <c r="U436" t="inlineStr"/>
      <c r="V436" t="inlineStr"/>
      <c r="W436" t="inlineStr"/>
    </row>
    <row r="437">
      <c r="A437" t="inlineStr"/>
      <c r="B437" t="inlineStr">
        <is>
          <t>N</t>
        </is>
      </c>
      <c r="C437" t="inlineStr">
        <is>
          <t>Price_BOM_L_Imp_572</t>
        </is>
      </c>
      <c r="D437" t="n">
        <v>572</v>
      </c>
      <c r="E437" t="inlineStr"/>
      <c r="F437" t="inlineStr">
        <is>
          <t>:30707-LC:30707-LCV:30707-LF:</t>
        </is>
      </c>
      <c r="G437" s="2" t="inlineStr">
        <is>
          <t>X4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Coating_Scotchkote134_interior_exterior_IncludeImpeller</t>
        </is>
      </c>
      <c r="N437" s="80" t="inlineStr">
        <is>
          <t>RTF</t>
        </is>
      </c>
      <c r="O437" s="1" t="inlineStr"/>
      <c r="P437" t="inlineStr">
        <is>
          <t>A102238</t>
        </is>
      </c>
      <c r="Q437" t="inlineStr">
        <is>
          <t>LT250</t>
        </is>
      </c>
      <c r="R437" t="inlineStr"/>
      <c r="S437" t="inlineStr"/>
      <c r="T437" t="inlineStr"/>
      <c r="U437" t="inlineStr"/>
      <c r="V437" t="inlineStr"/>
      <c r="W437" t="inlineStr"/>
    </row>
    <row r="438">
      <c r="A438" t="inlineStr"/>
      <c r="B438" t="inlineStr">
        <is>
          <t>N</t>
        </is>
      </c>
      <c r="C438" t="inlineStr">
        <is>
          <t>Price_BOM_L_Imp_866</t>
        </is>
      </c>
      <c r="D438" t="n">
        <v>866</v>
      </c>
      <c r="E438" t="inlineStr"/>
      <c r="F438" t="inlineStr">
        <is>
          <t>:30707-LC:30707-LCV:30707-LF:</t>
        </is>
      </c>
      <c r="G438" s="2" t="inlineStr">
        <is>
          <t>X4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Coating_Scotchkote134_interior_IncludeImpeller</t>
        </is>
      </c>
      <c r="N438" s="80" t="inlineStr">
        <is>
          <t>RTF</t>
        </is>
      </c>
      <c r="O438" s="1" t="inlineStr"/>
      <c r="P438" t="inlineStr">
        <is>
          <t>A102238</t>
        </is>
      </c>
      <c r="Q438" t="inlineStr">
        <is>
          <t>LT250</t>
        </is>
      </c>
      <c r="R438" t="inlineStr"/>
      <c r="S438" t="inlineStr"/>
      <c r="T438" t="inlineStr"/>
      <c r="U438" t="inlineStr"/>
      <c r="V438" t="inlineStr"/>
      <c r="W438" t="inlineStr"/>
    </row>
    <row r="439">
      <c r="A439" t="inlineStr"/>
      <c r="B439" t="inlineStr">
        <is>
          <t>N</t>
        </is>
      </c>
      <c r="C439" t="inlineStr">
        <is>
          <t>Price_BOM_L_Imp_1160</t>
        </is>
      </c>
      <c r="D439" t="n">
        <v>1160</v>
      </c>
      <c r="E439" t="inlineStr"/>
      <c r="F439" t="inlineStr">
        <is>
          <t>:30707-LC:30707-LCV:30707-LF:</t>
        </is>
      </c>
      <c r="G439" s="2" t="inlineStr">
        <is>
          <t>X4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Coating_Scotchkote134_interior</t>
        </is>
      </c>
      <c r="N439" s="80" t="inlineStr">
        <is>
          <t>97778040</t>
        </is>
      </c>
      <c r="O439" s="1" t="inlineStr"/>
      <c r="P439" t="inlineStr">
        <is>
          <t>A102238</t>
        </is>
      </c>
      <c r="Q439" t="inlineStr">
        <is>
          <t>LT250</t>
        </is>
      </c>
      <c r="R439" t="inlineStr"/>
      <c r="S439" t="inlineStr"/>
      <c r="T439" t="inlineStr"/>
      <c r="U439" t="inlineStr"/>
      <c r="V439" t="inlineStr"/>
      <c r="W439" t="inlineStr"/>
    </row>
    <row r="440">
      <c r="A440" t="inlineStr"/>
      <c r="B440" t="inlineStr">
        <is>
          <t>N</t>
        </is>
      </c>
      <c r="C440" t="inlineStr">
        <is>
          <t>Price_BOM_L_Imp_1454</t>
        </is>
      </c>
      <c r="D440" t="n">
        <v>1454</v>
      </c>
      <c r="E440" t="inlineStr"/>
      <c r="F440" t="inlineStr">
        <is>
          <t>:30707-LC:30707-LCV:30707-LF:</t>
        </is>
      </c>
      <c r="G440" s="2" t="inlineStr">
        <is>
          <t>X4</t>
        </is>
      </c>
      <c r="H440" s="2" t="inlineStr">
        <is>
          <t>ImpMatl_NiAl-Bronze_ASTM-B148_C95400</t>
        </is>
      </c>
      <c r="I440" s="4" t="inlineStr">
        <is>
          <t>Nickel Aluminum Bronze ASTM B148 UNS C95400</t>
        </is>
      </c>
      <c r="J440" s="4" t="inlineStr">
        <is>
          <t>B22</t>
        </is>
      </c>
      <c r="K440" s="4" t="inlineStr">
        <is>
          <t>Stainless Steel, AISI-303</t>
        </is>
      </c>
      <c r="L440" s="4" t="inlineStr">
        <is>
          <t>Steel, Cold Drawn C1018</t>
        </is>
      </c>
      <c r="M440" s="4" t="inlineStr">
        <is>
          <t>Coating_Scotchkote134_interior_exterior</t>
        </is>
      </c>
      <c r="N440" s="80" t="inlineStr">
        <is>
          <t>97778040</t>
        </is>
      </c>
      <c r="O440" s="4" t="inlineStr"/>
      <c r="P440" s="4" t="inlineStr">
        <is>
          <t>A102238</t>
        </is>
      </c>
      <c r="Q440" t="inlineStr">
        <is>
          <t>LT250</t>
        </is>
      </c>
      <c r="R440" s="4" t="inlineStr"/>
      <c r="S440" t="inlineStr"/>
      <c r="T440" t="inlineStr"/>
      <c r="U440" t="inlineStr"/>
      <c r="V440" t="inlineStr"/>
      <c r="W440" t="inlineStr"/>
    </row>
    <row r="441">
      <c r="A441" t="inlineStr"/>
      <c r="B441" t="inlineStr">
        <is>
          <t>N</t>
        </is>
      </c>
      <c r="C441" t="inlineStr">
        <is>
          <t>Price_BOM_L_Imp_1748</t>
        </is>
      </c>
      <c r="D441" t="n">
        <v>1748</v>
      </c>
      <c r="E441" t="inlineStr"/>
      <c r="F441" t="inlineStr">
        <is>
          <t>:30707-LC:30707-LCV:30707-LF:</t>
        </is>
      </c>
      <c r="G441" s="2" t="inlineStr">
        <is>
          <t>X4</t>
        </is>
      </c>
      <c r="H441" s="2" t="inlineStr">
        <is>
          <t>ImpMatl_NiAl-Bronze_ASTM-B148_C95400</t>
        </is>
      </c>
      <c r="I441" s="4" t="inlineStr">
        <is>
          <t>Nickel Aluminum Bronze ASTM B148 UNS C95400</t>
        </is>
      </c>
      <c r="J441" s="4" t="inlineStr">
        <is>
          <t>B22</t>
        </is>
      </c>
      <c r="K441" s="4" t="inlineStr">
        <is>
          <t>Stainless Steel, AISI-303</t>
        </is>
      </c>
      <c r="L441" s="4" t="inlineStr">
        <is>
          <t>Steel, Cold Drawn C1018</t>
        </is>
      </c>
      <c r="M441" s="4" t="inlineStr">
        <is>
          <t>Coating_Special</t>
        </is>
      </c>
      <c r="N441" s="80" t="inlineStr">
        <is>
          <t>97778040</t>
        </is>
      </c>
      <c r="O441" s="4" t="inlineStr"/>
      <c r="P441" s="4" t="inlineStr">
        <is>
          <t>A102238</t>
        </is>
      </c>
      <c r="Q441" t="inlineStr">
        <is>
          <t>LT250</t>
        </is>
      </c>
      <c r="R441" s="4" t="inlineStr"/>
      <c r="S441" t="inlineStr"/>
      <c r="T441" t="inlineStr"/>
      <c r="U441" t="inlineStr"/>
      <c r="V441" t="inlineStr"/>
      <c r="W441" t="inlineStr"/>
    </row>
    <row r="442">
      <c r="A442" t="inlineStr"/>
      <c r="B442" t="inlineStr">
        <is>
          <t>N</t>
        </is>
      </c>
      <c r="C442" t="inlineStr">
        <is>
          <t>Price_BOM_L_Imp_182</t>
        </is>
      </c>
      <c r="D442" t="n">
        <v>182</v>
      </c>
      <c r="E442" t="inlineStr"/>
      <c r="F442" t="inlineStr">
        <is>
          <t>:30707-LC:30707-LCV:30707-LF:</t>
        </is>
      </c>
      <c r="G442" s="2" t="inlineStr">
        <is>
          <t>X3</t>
        </is>
      </c>
      <c r="H442" s="2" t="inlineStr">
        <is>
          <t>ImpMatl_SS_AISI-304</t>
        </is>
      </c>
      <c r="I442" s="4" t="inlineStr">
        <is>
          <t>Stainless Steel, AISI-304</t>
        </is>
      </c>
      <c r="J442" s="4" t="inlineStr">
        <is>
          <t>H304</t>
        </is>
      </c>
      <c r="K442" s="4" t="inlineStr">
        <is>
          <t>Stainless Steel, AISI-303</t>
        </is>
      </c>
      <c r="L442" s="4" t="inlineStr">
        <is>
          <t>Stainless Steel, AISI 316</t>
        </is>
      </c>
      <c r="M442" s="4" t="inlineStr">
        <is>
          <t>Coating_Standard</t>
        </is>
      </c>
      <c r="N442" s="80" t="inlineStr">
        <is>
          <t>98876152</t>
        </is>
      </c>
      <c r="O442" s="4" t="inlineStr"/>
      <c r="P442" s="4" t="inlineStr">
        <is>
          <t>A102377</t>
        </is>
      </c>
      <c r="Q442" t="inlineStr">
        <is>
          <t>LT027</t>
        </is>
      </c>
      <c r="R442" s="4" t="n">
        <v>0</v>
      </c>
      <c r="S442" t="inlineStr"/>
      <c r="T442" t="inlineStr"/>
      <c r="U442" t="inlineStr"/>
      <c r="V442" t="inlineStr"/>
      <c r="W442" t="inlineStr"/>
    </row>
    <row r="443">
      <c r="A443" t="inlineStr"/>
      <c r="B443" t="inlineStr">
        <is>
          <t>N</t>
        </is>
      </c>
      <c r="C443" t="inlineStr">
        <is>
          <t>Price_BOM_L_Imp_680</t>
        </is>
      </c>
      <c r="D443" t="n">
        <v>680</v>
      </c>
      <c r="E443" t="inlineStr"/>
      <c r="F443" t="inlineStr">
        <is>
          <t>:30707-LC:30707-LCV:30707-LF:</t>
        </is>
      </c>
      <c r="G443" s="2" t="inlineStr">
        <is>
          <t>X3</t>
        </is>
      </c>
      <c r="H443" s="2" t="inlineStr">
        <is>
          <t>ImpMatl_SS_AISI-304</t>
        </is>
      </c>
      <c r="I443" s="4" t="inlineStr">
        <is>
          <t>Stainless Steel, AISI-304</t>
        </is>
      </c>
      <c r="J443" s="4" t="inlineStr">
        <is>
          <t>H304</t>
        </is>
      </c>
      <c r="K443" s="4" t="inlineStr">
        <is>
          <t>Stainless Steel, AISI-303</t>
        </is>
      </c>
      <c r="L443" s="4" t="inlineStr">
        <is>
          <t>Stainless Steel, AISI 316</t>
        </is>
      </c>
      <c r="M443" s="4" t="inlineStr">
        <is>
          <t>Coating_Scotchkote134_interior_exterior_IncludeImpeller</t>
        </is>
      </c>
      <c r="N443" s="80" t="inlineStr">
        <is>
          <t>RTF</t>
        </is>
      </c>
      <c r="O443" s="4" t="inlineStr"/>
      <c r="P443" s="4" t="inlineStr">
        <is>
          <t>A102377</t>
        </is>
      </c>
      <c r="Q443" t="inlineStr">
        <is>
          <t>LT250</t>
        </is>
      </c>
      <c r="R443" s="4" t="inlineStr"/>
      <c r="S443" t="inlineStr"/>
      <c r="T443" t="inlineStr"/>
      <c r="U443" t="inlineStr"/>
      <c r="V443" t="inlineStr"/>
      <c r="W443" t="inlineStr"/>
    </row>
    <row r="444">
      <c r="A444" t="inlineStr"/>
      <c r="B444" t="inlineStr">
        <is>
          <t>N</t>
        </is>
      </c>
      <c r="C444" t="inlineStr">
        <is>
          <t>Price_BOM_L_Imp_974</t>
        </is>
      </c>
      <c r="D444" t="n">
        <v>974</v>
      </c>
      <c r="E444" t="inlineStr"/>
      <c r="F444" t="inlineStr">
        <is>
          <t>:30707-LC:30707-LCV:30707-LF:</t>
        </is>
      </c>
      <c r="G444" s="2" t="inlineStr">
        <is>
          <t>X3</t>
        </is>
      </c>
      <c r="H444" s="2" t="inlineStr">
        <is>
          <t>ImpMatl_SS_AISI-304</t>
        </is>
      </c>
      <c r="I444" s="4" t="inlineStr">
        <is>
          <t>Stainless Steel, AISI-304</t>
        </is>
      </c>
      <c r="J444" s="4" t="inlineStr">
        <is>
          <t>H304</t>
        </is>
      </c>
      <c r="K444" s="4" t="inlineStr">
        <is>
          <t>Stainless Steel, AISI-303</t>
        </is>
      </c>
      <c r="L444" s="4" t="inlineStr">
        <is>
          <t>Stainless Steel, AISI 316</t>
        </is>
      </c>
      <c r="M444" s="4" t="inlineStr">
        <is>
          <t>Coating_Scotchkote134_interior_IncludeImpeller</t>
        </is>
      </c>
      <c r="N444" s="80" t="inlineStr">
        <is>
          <t>RTF</t>
        </is>
      </c>
      <c r="O444" s="4" t="inlineStr"/>
      <c r="P444" s="4" t="inlineStr">
        <is>
          <t>A102377</t>
        </is>
      </c>
      <c r="Q444" t="inlineStr">
        <is>
          <t>LT250</t>
        </is>
      </c>
      <c r="R444" s="4" t="inlineStr"/>
      <c r="S444" t="inlineStr"/>
      <c r="T444" t="inlineStr"/>
      <c r="U444" t="inlineStr"/>
      <c r="V444" t="inlineStr"/>
      <c r="W444" t="inlineStr"/>
    </row>
    <row r="445">
      <c r="A445" t="inlineStr"/>
      <c r="B445" t="inlineStr">
        <is>
          <t>N</t>
        </is>
      </c>
      <c r="C445" t="inlineStr">
        <is>
          <t>Price_BOM_L_Imp_1268</t>
        </is>
      </c>
      <c r="D445" t="n">
        <v>1268</v>
      </c>
      <c r="E445" t="inlineStr"/>
      <c r="F445" t="inlineStr">
        <is>
          <t>:30707-LC:30707-LCV:30707-LF:</t>
        </is>
      </c>
      <c r="G445" s="2" t="inlineStr">
        <is>
          <t>X3</t>
        </is>
      </c>
      <c r="H445" s="2" t="inlineStr">
        <is>
          <t>ImpMatl_SS_AISI-304</t>
        </is>
      </c>
      <c r="I445" s="4" t="inlineStr">
        <is>
          <t>Stainless Steel, AISI-304</t>
        </is>
      </c>
      <c r="J445" s="4" t="inlineStr">
        <is>
          <t>H304</t>
        </is>
      </c>
      <c r="K445" s="4" t="inlineStr">
        <is>
          <t>Stainless Steel, AISI-303</t>
        </is>
      </c>
      <c r="L445" s="4" t="inlineStr">
        <is>
          <t>Stainless Steel, AISI 316</t>
        </is>
      </c>
      <c r="M445" s="4" t="inlineStr">
        <is>
          <t>Coating_Scotchkote134_interior</t>
        </is>
      </c>
      <c r="N445" s="80" t="inlineStr">
        <is>
          <t>RTF</t>
        </is>
      </c>
      <c r="O445" s="4" t="inlineStr"/>
      <c r="P445" s="4" t="inlineStr">
        <is>
          <t>A102377</t>
        </is>
      </c>
      <c r="Q445" t="inlineStr">
        <is>
          <t>LT250</t>
        </is>
      </c>
      <c r="R445" s="4" t="n">
        <v>126</v>
      </c>
      <c r="S445" t="inlineStr"/>
      <c r="T445" t="inlineStr"/>
      <c r="U445" t="inlineStr"/>
      <c r="V445" t="inlineStr"/>
      <c r="W445" t="inlineStr"/>
    </row>
    <row r="446">
      <c r="A446" t="inlineStr"/>
      <c r="B446" t="inlineStr">
        <is>
          <t>N</t>
        </is>
      </c>
      <c r="C446" t="inlineStr">
        <is>
          <t>Price_BOM_L_Imp_1562</t>
        </is>
      </c>
      <c r="D446" t="n">
        <v>1562</v>
      </c>
      <c r="E446" t="inlineStr"/>
      <c r="F446" t="inlineStr">
        <is>
          <t>:30707-LC:30707-LCV:30707-LF:</t>
        </is>
      </c>
      <c r="G446" s="2" t="inlineStr">
        <is>
          <t>X3</t>
        </is>
      </c>
      <c r="H446" s="2" t="inlineStr">
        <is>
          <t>ImpMatl_SS_AISI-304</t>
        </is>
      </c>
      <c r="I446" s="4" t="inlineStr">
        <is>
          <t>Stainless Steel, AISI-304</t>
        </is>
      </c>
      <c r="J446" s="4" t="inlineStr">
        <is>
          <t>H304</t>
        </is>
      </c>
      <c r="K446" s="4" t="inlineStr">
        <is>
          <t>Stainless Steel, AISI-303</t>
        </is>
      </c>
      <c r="L446" s="4" t="inlineStr">
        <is>
          <t>Stainless Steel, AISI 316</t>
        </is>
      </c>
      <c r="M446" s="4" t="inlineStr">
        <is>
          <t>Coating_Scotchkote134_interior_exterior</t>
        </is>
      </c>
      <c r="N446" s="80" t="inlineStr">
        <is>
          <t>RTF</t>
        </is>
      </c>
      <c r="O446" s="4" t="inlineStr"/>
      <c r="P446" s="4" t="inlineStr">
        <is>
          <t>A102377</t>
        </is>
      </c>
      <c r="Q446" t="inlineStr">
        <is>
          <t>LT250</t>
        </is>
      </c>
      <c r="R446" s="4" t="n">
        <v>126</v>
      </c>
      <c r="S446" t="inlineStr"/>
      <c r="T446" t="inlineStr"/>
      <c r="U446" t="inlineStr"/>
      <c r="V446" t="inlineStr"/>
      <c r="W446" t="inlineStr"/>
    </row>
    <row r="447">
      <c r="A447" t="inlineStr"/>
      <c r="B447" t="inlineStr">
        <is>
          <t>N</t>
        </is>
      </c>
      <c r="C447" t="inlineStr">
        <is>
          <t>Price_BOM_L_Imp_189</t>
        </is>
      </c>
      <c r="D447" t="n">
        <v>189</v>
      </c>
      <c r="E447" t="inlineStr"/>
      <c r="F447" t="inlineStr">
        <is>
          <t>:30707-LC:30707-LCV:30707-LF:</t>
        </is>
      </c>
      <c r="G447" s="2" t="inlineStr">
        <is>
          <t>X4</t>
        </is>
      </c>
      <c r="H447" s="2" t="inlineStr">
        <is>
          <t>ImpMatl_SS_AISI-304</t>
        </is>
      </c>
      <c r="I447" s="4" t="inlineStr">
        <is>
          <t>Stainless Steel, AISI-304</t>
        </is>
      </c>
      <c r="J447" s="4" t="inlineStr">
        <is>
          <t>H304</t>
        </is>
      </c>
      <c r="K447" s="4" t="inlineStr">
        <is>
          <t>Stainless Steel, AISI-303</t>
        </is>
      </c>
      <c r="L447" s="4" t="inlineStr">
        <is>
          <t>Stainless Steel, AISI 316</t>
        </is>
      </c>
      <c r="M447" s="4" t="inlineStr">
        <is>
          <t>Coating_Standard</t>
        </is>
      </c>
      <c r="N447" s="80" t="inlineStr">
        <is>
          <t>98876153</t>
        </is>
      </c>
      <c r="O447" s="4" t="inlineStr"/>
      <c r="P447" s="4" t="inlineStr">
        <is>
          <t>A102379</t>
        </is>
      </c>
      <c r="Q447" t="inlineStr">
        <is>
          <t>LT027</t>
        </is>
      </c>
      <c r="R447" s="4" t="n">
        <v>0</v>
      </c>
      <c r="S447" t="inlineStr"/>
      <c r="T447" t="inlineStr"/>
      <c r="U447" t="inlineStr"/>
      <c r="V447" t="inlineStr"/>
      <c r="W447" t="inlineStr"/>
    </row>
    <row r="448">
      <c r="A448" t="inlineStr"/>
      <c r="B448" t="inlineStr">
        <is>
          <t>N</t>
        </is>
      </c>
      <c r="C448" t="inlineStr">
        <is>
          <t>Price_BOM_L_Imp_681</t>
        </is>
      </c>
      <c r="D448" t="n">
        <v>681</v>
      </c>
      <c r="E448" t="inlineStr"/>
      <c r="F448" t="inlineStr">
        <is>
          <t>:30707-LC:30707-LCV:30707-LF:</t>
        </is>
      </c>
      <c r="G448" s="2" t="inlineStr">
        <is>
          <t>X4</t>
        </is>
      </c>
      <c r="H448" s="2" t="inlineStr">
        <is>
          <t>ImpMatl_SS_AISI-304</t>
        </is>
      </c>
      <c r="I448" s="4" t="inlineStr">
        <is>
          <t>Stainless Steel, AISI-304</t>
        </is>
      </c>
      <c r="J448" s="4" t="inlineStr">
        <is>
          <t>H304</t>
        </is>
      </c>
      <c r="K448" s="4" t="inlineStr">
        <is>
          <t>Stainless Steel, AISI-303</t>
        </is>
      </c>
      <c r="L448" s="4" t="inlineStr">
        <is>
          <t>Stainless Steel, AISI 316</t>
        </is>
      </c>
      <c r="M448" s="4" t="inlineStr">
        <is>
          <t>Coating_Scotchkote134_interior_exterior_IncludeImpeller</t>
        </is>
      </c>
      <c r="N448" s="80" t="inlineStr">
        <is>
          <t>RTF</t>
        </is>
      </c>
      <c r="O448" s="4" t="inlineStr"/>
      <c r="P448" s="4" t="inlineStr">
        <is>
          <t>A102379</t>
        </is>
      </c>
      <c r="Q448" t="inlineStr">
        <is>
          <t>LT250</t>
        </is>
      </c>
      <c r="R448" s="4" t="inlineStr"/>
      <c r="S448" t="inlineStr"/>
      <c r="T448" t="inlineStr"/>
      <c r="U448" t="inlineStr"/>
      <c r="V448" t="inlineStr"/>
      <c r="W448" t="inlineStr"/>
    </row>
    <row r="449">
      <c r="A449" t="inlineStr"/>
      <c r="B449" t="inlineStr">
        <is>
          <t>N</t>
        </is>
      </c>
      <c r="C449" t="inlineStr">
        <is>
          <t>Price_BOM_L_Imp_975</t>
        </is>
      </c>
      <c r="D449" t="n">
        <v>975</v>
      </c>
      <c r="E449" t="inlineStr"/>
      <c r="F449" t="inlineStr">
        <is>
          <t>:30707-LC:30707-LCV:30707-LF:</t>
        </is>
      </c>
      <c r="G449" s="2" t="inlineStr">
        <is>
          <t>X4</t>
        </is>
      </c>
      <c r="H449" s="2" t="inlineStr">
        <is>
          <t>ImpMatl_SS_AISI-304</t>
        </is>
      </c>
      <c r="I449" s="4" t="inlineStr">
        <is>
          <t>Stainless Steel, AISI-304</t>
        </is>
      </c>
      <c r="J449" s="4" t="inlineStr">
        <is>
          <t>H304</t>
        </is>
      </c>
      <c r="K449" s="4" t="inlineStr">
        <is>
          <t>Stainless Steel, AISI-303</t>
        </is>
      </c>
      <c r="L449" s="4" t="inlineStr">
        <is>
          <t>Stainless Steel, AISI 316</t>
        </is>
      </c>
      <c r="M449" s="4" t="inlineStr">
        <is>
          <t>Coating_Scotchkote134_interior_IncludeImpeller</t>
        </is>
      </c>
      <c r="N449" s="80" t="inlineStr">
        <is>
          <t>RTF</t>
        </is>
      </c>
      <c r="O449" s="4" t="inlineStr"/>
      <c r="P449" s="4" t="inlineStr">
        <is>
          <t>A102379</t>
        </is>
      </c>
      <c r="Q449" t="inlineStr">
        <is>
          <t>LT250</t>
        </is>
      </c>
      <c r="R449" s="4" t="inlineStr"/>
      <c r="S449" t="inlineStr"/>
      <c r="T449" t="inlineStr"/>
      <c r="U449" t="inlineStr"/>
      <c r="V449" t="inlineStr"/>
      <c r="W449" t="inlineStr"/>
    </row>
    <row r="450">
      <c r="A450" t="inlineStr"/>
      <c r="B450" t="inlineStr">
        <is>
          <t>N</t>
        </is>
      </c>
      <c r="C450" t="inlineStr">
        <is>
          <t>Price_BOM_L_Imp_1269</t>
        </is>
      </c>
      <c r="D450" t="n">
        <v>1269</v>
      </c>
      <c r="E450" t="inlineStr"/>
      <c r="F450" t="inlineStr">
        <is>
          <t>:30707-LC:30707-LCV:30707-LF:</t>
        </is>
      </c>
      <c r="G450" s="2" t="inlineStr">
        <is>
          <t>X4</t>
        </is>
      </c>
      <c r="H450" s="2" t="inlineStr">
        <is>
          <t>ImpMatl_SS_AISI-304</t>
        </is>
      </c>
      <c r="I450" s="4" t="inlineStr">
        <is>
          <t>Stainless Steel, AISI-304</t>
        </is>
      </c>
      <c r="J450" s="4" t="inlineStr">
        <is>
          <t>H304</t>
        </is>
      </c>
      <c r="K450" s="4" t="inlineStr">
        <is>
          <t>Stainless Steel, AISI-303</t>
        </is>
      </c>
      <c r="L450" s="4" t="inlineStr">
        <is>
          <t>Stainless Steel, AISI 316</t>
        </is>
      </c>
      <c r="M450" s="4" t="inlineStr">
        <is>
          <t>Coating_Scotchkote134_interior</t>
        </is>
      </c>
      <c r="N450" s="80" t="inlineStr">
        <is>
          <t>RTF</t>
        </is>
      </c>
      <c r="O450" s="4" t="inlineStr"/>
      <c r="P450" s="4" t="inlineStr">
        <is>
          <t>A102379</t>
        </is>
      </c>
      <c r="Q450" t="inlineStr">
        <is>
          <t>LT250</t>
        </is>
      </c>
      <c r="R450" s="4" t="n">
        <v>126</v>
      </c>
      <c r="S450" t="inlineStr"/>
      <c r="T450" t="inlineStr"/>
      <c r="U450" t="inlineStr"/>
      <c r="V450" t="inlineStr"/>
      <c r="W450" t="inlineStr"/>
    </row>
    <row r="451">
      <c r="A451" t="inlineStr"/>
      <c r="B451" t="inlineStr">
        <is>
          <t>N</t>
        </is>
      </c>
      <c r="C451" t="inlineStr">
        <is>
          <t>Price_BOM_L_Imp_1563</t>
        </is>
      </c>
      <c r="D451" t="n">
        <v>1563</v>
      </c>
      <c r="E451" t="inlineStr"/>
      <c r="F451" t="inlineStr">
        <is>
          <t>:30707-LC:30707-LCV:30707-LF:</t>
        </is>
      </c>
      <c r="G451" s="2" t="inlineStr">
        <is>
          <t>X4</t>
        </is>
      </c>
      <c r="H451" s="2" t="inlineStr">
        <is>
          <t>ImpMatl_SS_AISI-304</t>
        </is>
      </c>
      <c r="I451" s="4" t="inlineStr">
        <is>
          <t>Stainless Steel, AISI-304</t>
        </is>
      </c>
      <c r="J451" s="4" t="inlineStr">
        <is>
          <t>H304</t>
        </is>
      </c>
      <c r="K451" s="4" t="inlineStr">
        <is>
          <t>Stainless Steel, AISI-303</t>
        </is>
      </c>
      <c r="L451" s="4" t="inlineStr">
        <is>
          <t>Stainless Steel, AISI 316</t>
        </is>
      </c>
      <c r="M451" s="4" t="inlineStr">
        <is>
          <t>Coating_Scotchkote134_interior_exterior</t>
        </is>
      </c>
      <c r="N451" s="80" t="inlineStr">
        <is>
          <t>RTF</t>
        </is>
      </c>
      <c r="O451" s="4" t="inlineStr"/>
      <c r="P451" s="4" t="inlineStr">
        <is>
          <t>A102379</t>
        </is>
      </c>
      <c r="Q451" t="inlineStr">
        <is>
          <t>LT250</t>
        </is>
      </c>
      <c r="R451" s="4" t="n">
        <v>126</v>
      </c>
      <c r="S451" t="inlineStr"/>
      <c r="T451" t="inlineStr"/>
      <c r="U451" t="inlineStr"/>
      <c r="V451" t="inlineStr"/>
      <c r="W451" t="inlineStr"/>
    </row>
    <row r="452">
      <c r="A452" t="inlineStr"/>
      <c r="B452" t="inlineStr">
        <is>
          <t>N</t>
        </is>
      </c>
      <c r="C452" t="inlineStr">
        <is>
          <t>Price_BOM_L_Imp_1858</t>
        </is>
      </c>
      <c r="D452" t="n">
        <v>1858</v>
      </c>
      <c r="E452" t="inlineStr"/>
      <c r="F452" t="inlineStr">
        <is>
          <t>:30957-LC:30957-LCV:30957-LF:</t>
        </is>
      </c>
      <c r="G452" s="2" t="inlineStr">
        <is>
          <t>X3</t>
        </is>
      </c>
      <c r="H452" s="2" t="inlineStr">
        <is>
          <t>ImpMatl_SS_AISI-304</t>
        </is>
      </c>
      <c r="I452" s="4" t="inlineStr">
        <is>
          <t>Stainless Steel, AISI-304</t>
        </is>
      </c>
      <c r="J452" s="4" t="inlineStr">
        <is>
          <t>H304</t>
        </is>
      </c>
      <c r="K452" s="4" t="inlineStr">
        <is>
          <t>Stainless Steel, AISI-303</t>
        </is>
      </c>
      <c r="L452" s="4" t="inlineStr">
        <is>
          <t>Stainless Steel, AISI 316</t>
        </is>
      </c>
      <c r="M452" s="4" t="inlineStr">
        <is>
          <t>Coating_Special</t>
        </is>
      </c>
      <c r="N452" s="80" t="inlineStr">
        <is>
          <t>RTF</t>
        </is>
      </c>
      <c r="O452" s="4" t="inlineStr"/>
      <c r="P452" s="4" t="inlineStr">
        <is>
          <t>A101873</t>
        </is>
      </c>
      <c r="Q452" t="inlineStr">
        <is>
          <t>LT250</t>
        </is>
      </c>
      <c r="R452" s="4" t="n">
        <v>126</v>
      </c>
      <c r="S452" t="inlineStr"/>
      <c r="T452" t="inlineStr"/>
      <c r="U452" t="inlineStr"/>
      <c r="V452" t="inlineStr"/>
      <c r="W452" t="inlineStr"/>
    </row>
    <row r="453">
      <c r="A453" t="inlineStr"/>
      <c r="B453" t="inlineStr">
        <is>
          <t>N</t>
        </is>
      </c>
      <c r="C453" t="inlineStr">
        <is>
          <t>Price_BOM_L_Imp_1859</t>
        </is>
      </c>
      <c r="D453" t="n">
        <v>1859</v>
      </c>
      <c r="E453" t="inlineStr"/>
      <c r="F453" t="inlineStr">
        <is>
          <t>:30957-LC:30957-LCV:30957-LF:</t>
        </is>
      </c>
      <c r="G453" s="2" t="inlineStr">
        <is>
          <t>XA</t>
        </is>
      </c>
      <c r="H453" s="2" t="inlineStr">
        <is>
          <t>ImpMatl_SS_AISI-304</t>
        </is>
      </c>
      <c r="I453" s="4" t="inlineStr">
        <is>
          <t>Stainless Steel, AISI-304</t>
        </is>
      </c>
      <c r="J453" s="4" t="inlineStr">
        <is>
          <t>H304</t>
        </is>
      </c>
      <c r="K453" s="4" t="inlineStr">
        <is>
          <t>Stainless Steel, AISI-303</t>
        </is>
      </c>
      <c r="L453" s="4" t="inlineStr">
        <is>
          <t>Stainless Steel, AISI 316</t>
        </is>
      </c>
      <c r="M453" s="4" t="inlineStr">
        <is>
          <t>Coating_Special</t>
        </is>
      </c>
      <c r="N453" s="80" t="inlineStr">
        <is>
          <t>RTF</t>
        </is>
      </c>
      <c r="O453" s="4" t="inlineStr"/>
      <c r="P453" s="4" t="inlineStr">
        <is>
          <t>A101880</t>
        </is>
      </c>
      <c r="Q453" t="inlineStr">
        <is>
          <t>LT250</t>
        </is>
      </c>
      <c r="R453" s="4" t="n">
        <v>126</v>
      </c>
      <c r="S453" t="inlineStr"/>
      <c r="T453" t="inlineStr"/>
      <c r="U453" t="inlineStr"/>
      <c r="V453" t="inlineStr"/>
      <c r="W453" t="inlineStr"/>
    </row>
    <row r="454">
      <c r="A454" t="inlineStr"/>
      <c r="B454" t="inlineStr">
        <is>
          <t>N</t>
        </is>
      </c>
      <c r="C454" t="inlineStr">
        <is>
          <t>Price_BOM_L_Imp_449</t>
        </is>
      </c>
      <c r="D454" t="n">
        <v>449</v>
      </c>
      <c r="E454" t="inlineStr"/>
      <c r="F454" t="inlineStr">
        <is>
          <t>:30957-LC:30957-LCV:30957-LF:</t>
        </is>
      </c>
      <c r="G454" s="2" t="inlineStr">
        <is>
          <t>X3</t>
        </is>
      </c>
      <c r="H454" s="2" t="inlineStr">
        <is>
          <t>ImpMatl_NiAl-Bronze_ASTM-B148_C95400</t>
        </is>
      </c>
      <c r="I454" s="4" t="inlineStr">
        <is>
          <t>Nickel Aluminum Bronze ASTM B148 UNS C95400</t>
        </is>
      </c>
      <c r="J454" s="4" t="inlineStr">
        <is>
          <t>B22</t>
        </is>
      </c>
      <c r="K454" s="4" t="inlineStr">
        <is>
          <t>Stainless Steel, AISI-303</t>
        </is>
      </c>
      <c r="L454" s="4" t="inlineStr">
        <is>
          <t>Steel, Cold Drawn C1018</t>
        </is>
      </c>
      <c r="M454" s="4" t="inlineStr">
        <is>
          <t>Coating_Standard</t>
        </is>
      </c>
      <c r="N454" s="80" t="inlineStr">
        <is>
          <t>97778041</t>
        </is>
      </c>
      <c r="O454" s="4" t="inlineStr"/>
      <c r="P454" s="4" t="inlineStr">
        <is>
          <t>A102239</t>
        </is>
      </c>
      <c r="Q454" t="inlineStr">
        <is>
          <t>LT250</t>
        </is>
      </c>
      <c r="R454" s="4" t="inlineStr"/>
      <c r="S454" t="inlineStr"/>
      <c r="T454" t="inlineStr"/>
      <c r="U454" t="inlineStr"/>
      <c r="V454" t="inlineStr"/>
      <c r="W454" t="inlineStr"/>
    </row>
    <row r="455">
      <c r="A455" t="inlineStr"/>
      <c r="B455" t="inlineStr">
        <is>
          <t>N</t>
        </is>
      </c>
      <c r="C455" t="inlineStr">
        <is>
          <t>Price_BOM_L_Imp_573</t>
        </is>
      </c>
      <c r="D455" t="n">
        <v>573</v>
      </c>
      <c r="E455" t="inlineStr"/>
      <c r="F455" t="inlineStr">
        <is>
          <t>:30957-LC:30957-LCV:30957-LF:</t>
        </is>
      </c>
      <c r="G455" s="2" t="inlineStr">
        <is>
          <t>X3</t>
        </is>
      </c>
      <c r="H455" s="2" t="inlineStr">
        <is>
          <t>ImpMatl_NiAl-Bronze_ASTM-B148_C95400</t>
        </is>
      </c>
      <c r="I455" s="4" t="inlineStr">
        <is>
          <t>Nickel Aluminum Bronze ASTM B148 UNS C95400</t>
        </is>
      </c>
      <c r="J455" s="4" t="inlineStr">
        <is>
          <t>B22</t>
        </is>
      </c>
      <c r="K455" s="4" t="inlineStr">
        <is>
          <t>Stainless Steel, AISI-303</t>
        </is>
      </c>
      <c r="L455" s="4" t="inlineStr">
        <is>
          <t>Steel, Cold Drawn C1018</t>
        </is>
      </c>
      <c r="M455" s="4" t="inlineStr">
        <is>
          <t>Coating_Scotchkote134_interior_exterior_IncludeImpeller</t>
        </is>
      </c>
      <c r="N455" s="80" t="inlineStr">
        <is>
          <t>RTF</t>
        </is>
      </c>
      <c r="O455" s="4" t="inlineStr"/>
      <c r="P455" s="4" t="inlineStr">
        <is>
          <t>A102239</t>
        </is>
      </c>
      <c r="Q455" t="inlineStr">
        <is>
          <t>LT250</t>
        </is>
      </c>
      <c r="R455" s="4" t="inlineStr"/>
      <c r="S455" t="inlineStr"/>
      <c r="T455" t="inlineStr"/>
      <c r="U455" t="inlineStr"/>
      <c r="V455" t="inlineStr"/>
      <c r="W455" t="inlineStr"/>
    </row>
    <row r="456">
      <c r="A456" t="inlineStr"/>
      <c r="B456" t="inlineStr">
        <is>
          <t>N</t>
        </is>
      </c>
      <c r="C456" t="inlineStr">
        <is>
          <t>Price_BOM_L_Imp_867</t>
        </is>
      </c>
      <c r="D456" t="n">
        <v>867</v>
      </c>
      <c r="E456" t="inlineStr"/>
      <c r="F456" t="inlineStr">
        <is>
          <t>:30957-LC:30957-LCV:30957-LF:</t>
        </is>
      </c>
      <c r="G456" s="2" t="inlineStr">
        <is>
          <t>X3</t>
        </is>
      </c>
      <c r="H456" s="2" t="inlineStr">
        <is>
          <t>ImpMatl_NiAl-Bronze_ASTM-B148_C95400</t>
        </is>
      </c>
      <c r="I456" s="4" t="inlineStr">
        <is>
          <t>Nickel Aluminum Bronze ASTM B148 UNS C95400</t>
        </is>
      </c>
      <c r="J456" s="4" t="inlineStr">
        <is>
          <t>B22</t>
        </is>
      </c>
      <c r="K456" s="4" t="inlineStr">
        <is>
          <t>Stainless Steel, AISI-303</t>
        </is>
      </c>
      <c r="L456" s="4" t="inlineStr">
        <is>
          <t>Steel, Cold Drawn C1018</t>
        </is>
      </c>
      <c r="M456" s="4" t="inlineStr">
        <is>
          <t>Coating_Scotchkote134_interior_IncludeImpeller</t>
        </is>
      </c>
      <c r="N456" s="80" t="inlineStr">
        <is>
          <t>RTF</t>
        </is>
      </c>
      <c r="O456" s="4" t="inlineStr"/>
      <c r="P456" s="4" t="inlineStr">
        <is>
          <t>A102239</t>
        </is>
      </c>
      <c r="Q456" t="inlineStr">
        <is>
          <t>LT250</t>
        </is>
      </c>
      <c r="R456" s="4" t="inlineStr"/>
      <c r="S456" t="inlineStr"/>
      <c r="T456" t="inlineStr"/>
      <c r="U456" t="inlineStr"/>
      <c r="V456" t="inlineStr"/>
      <c r="W456" t="inlineStr"/>
    </row>
    <row r="457">
      <c r="A457" t="inlineStr"/>
      <c r="B457" t="inlineStr">
        <is>
          <t>N</t>
        </is>
      </c>
      <c r="C457" t="inlineStr">
        <is>
          <t>Price_BOM_L_Imp_1161</t>
        </is>
      </c>
      <c r="D457" t="n">
        <v>1161</v>
      </c>
      <c r="E457" t="inlineStr"/>
      <c r="F457" t="inlineStr">
        <is>
          <t>:30957-LC:30957-LCV:30957-LF:</t>
        </is>
      </c>
      <c r="G457" s="2" t="inlineStr">
        <is>
          <t>X3</t>
        </is>
      </c>
      <c r="H457" s="2" t="inlineStr">
        <is>
          <t>ImpMatl_NiAl-Bronze_ASTM-B148_C95400</t>
        </is>
      </c>
      <c r="I457" s="4" t="inlineStr">
        <is>
          <t>Nickel Aluminum Bronze ASTM B148 UNS C95400</t>
        </is>
      </c>
      <c r="J457" s="4" t="inlineStr">
        <is>
          <t>B22</t>
        </is>
      </c>
      <c r="K457" s="4" t="inlineStr">
        <is>
          <t>Stainless Steel, AISI-303</t>
        </is>
      </c>
      <c r="L457" s="4" t="inlineStr">
        <is>
          <t>Steel, Cold Drawn C1018</t>
        </is>
      </c>
      <c r="M457" s="4" t="inlineStr">
        <is>
          <t>Coating_Scotchkote134_interior</t>
        </is>
      </c>
      <c r="N457" s="80" t="inlineStr">
        <is>
          <t>97778041</t>
        </is>
      </c>
      <c r="O457" s="4" t="inlineStr"/>
      <c r="P457" s="4" t="inlineStr">
        <is>
          <t>A102239</t>
        </is>
      </c>
      <c r="Q457" t="inlineStr">
        <is>
          <t>LT250</t>
        </is>
      </c>
      <c r="R457" s="4" t="inlineStr"/>
      <c r="S457" t="inlineStr"/>
      <c r="T457" t="inlineStr"/>
      <c r="U457" t="inlineStr"/>
      <c r="V457" t="inlineStr"/>
      <c r="W457" t="inlineStr"/>
    </row>
    <row r="458">
      <c r="A458" t="inlineStr"/>
      <c r="B458" t="inlineStr">
        <is>
          <t>N</t>
        </is>
      </c>
      <c r="C458" t="inlineStr">
        <is>
          <t>Price_BOM_L_Imp_1455</t>
        </is>
      </c>
      <c r="D458" t="n">
        <v>1455</v>
      </c>
      <c r="E458" t="inlineStr"/>
      <c r="F458" t="inlineStr">
        <is>
          <t>:30957-LC:30957-LCV:30957-LF:</t>
        </is>
      </c>
      <c r="G458" s="2" t="inlineStr">
        <is>
          <t>X3</t>
        </is>
      </c>
      <c r="H458" s="2" t="inlineStr">
        <is>
          <t>ImpMatl_NiAl-Bronze_ASTM-B148_C95400</t>
        </is>
      </c>
      <c r="I458" s="4" t="inlineStr">
        <is>
          <t>Nickel Aluminum Bronze ASTM B148 UNS C95400</t>
        </is>
      </c>
      <c r="J458" s="4" t="inlineStr">
        <is>
          <t>B22</t>
        </is>
      </c>
      <c r="K458" s="4" t="inlineStr">
        <is>
          <t>Stainless Steel, AISI-303</t>
        </is>
      </c>
      <c r="L458" s="4" t="inlineStr">
        <is>
          <t>Steel, Cold Drawn C1018</t>
        </is>
      </c>
      <c r="M458" s="4" t="inlineStr">
        <is>
          <t>Coating_Scotchkote134_interior_exterior</t>
        </is>
      </c>
      <c r="N458" s="80" t="inlineStr">
        <is>
          <t>97778041</t>
        </is>
      </c>
      <c r="O458" s="4" t="inlineStr"/>
      <c r="P458" s="4" t="inlineStr">
        <is>
          <t>A102239</t>
        </is>
      </c>
      <c r="Q458" t="inlineStr">
        <is>
          <t>LT250</t>
        </is>
      </c>
      <c r="R458" s="4" t="inlineStr"/>
      <c r="S458" t="inlineStr"/>
      <c r="T458" t="inlineStr"/>
      <c r="U458" t="inlineStr"/>
      <c r="V458" t="inlineStr"/>
      <c r="W458" t="inlineStr"/>
    </row>
    <row r="459">
      <c r="A459" t="inlineStr"/>
      <c r="B459" t="inlineStr">
        <is>
          <t>N</t>
        </is>
      </c>
      <c r="C459" t="inlineStr">
        <is>
          <t>Price_BOM_L_Imp_1749</t>
        </is>
      </c>
      <c r="D459" t="n">
        <v>1749</v>
      </c>
      <c r="E459" t="inlineStr"/>
      <c r="F459" t="inlineStr">
        <is>
          <t>:30957-LC:30957-LCV:30957-LF:</t>
        </is>
      </c>
      <c r="G459" s="2" t="inlineStr">
        <is>
          <t>X3</t>
        </is>
      </c>
      <c r="H459" s="2" t="inlineStr">
        <is>
          <t>ImpMatl_NiAl-Bronze_ASTM-B148_C95400</t>
        </is>
      </c>
      <c r="I459" s="4" t="inlineStr">
        <is>
          <t>Nickel Aluminum Bronze ASTM B148 UNS C95400</t>
        </is>
      </c>
      <c r="J459" s="4" t="inlineStr">
        <is>
          <t>B22</t>
        </is>
      </c>
      <c r="K459" s="4" t="inlineStr">
        <is>
          <t>Stainless Steel, AISI-303</t>
        </is>
      </c>
      <c r="L459" s="4" t="inlineStr">
        <is>
          <t>Steel, Cold Drawn C1018</t>
        </is>
      </c>
      <c r="M459" s="4" t="inlineStr">
        <is>
          <t>Coating_Special</t>
        </is>
      </c>
      <c r="N459" s="80" t="inlineStr">
        <is>
          <t>97778041</t>
        </is>
      </c>
      <c r="O459" s="4" t="inlineStr"/>
      <c r="P459" s="4" t="inlineStr">
        <is>
          <t>A102239</t>
        </is>
      </c>
      <c r="Q459" t="inlineStr">
        <is>
          <t>LT250</t>
        </is>
      </c>
      <c r="R459" s="4" t="inlineStr"/>
      <c r="S459" t="inlineStr"/>
      <c r="T459" t="inlineStr"/>
      <c r="U459" t="inlineStr"/>
      <c r="V459" t="inlineStr"/>
      <c r="W459" t="inlineStr"/>
    </row>
    <row r="460">
      <c r="A460" t="inlineStr"/>
      <c r="B460" t="inlineStr">
        <is>
          <t>N</t>
        </is>
      </c>
      <c r="C460" t="inlineStr">
        <is>
          <t>Price_BOM_L_Imp_450</t>
        </is>
      </c>
      <c r="D460" t="n">
        <v>450</v>
      </c>
      <c r="E460" t="inlineStr"/>
      <c r="F460" t="inlineStr">
        <is>
          <t>:30957-LC:30957-LCV:30957-LF:</t>
        </is>
      </c>
      <c r="G460" s="2" t="inlineStr">
        <is>
          <t>XA</t>
        </is>
      </c>
      <c r="H460" s="2" t="inlineStr">
        <is>
          <t>ImpMatl_NiAl-Bronze_ASTM-B148_C95400</t>
        </is>
      </c>
      <c r="I460" s="4" t="inlineStr">
        <is>
          <t>Nickel Aluminum Bronze ASTM B148 UNS C95400</t>
        </is>
      </c>
      <c r="J460" s="4" t="inlineStr">
        <is>
          <t>B22</t>
        </is>
      </c>
      <c r="K460" s="4" t="inlineStr">
        <is>
          <t>Stainless Steel, AISI-303</t>
        </is>
      </c>
      <c r="L460" s="4" t="inlineStr">
        <is>
          <t>Steel, Cold Drawn C1018</t>
        </is>
      </c>
      <c r="M460" s="4" t="inlineStr">
        <is>
          <t>Coating_Standard</t>
        </is>
      </c>
      <c r="N460" s="80" t="inlineStr">
        <is>
          <t>97778042</t>
        </is>
      </c>
      <c r="O460" s="4" t="inlineStr"/>
      <c r="P460" s="4" t="inlineStr">
        <is>
          <t>A102240</t>
        </is>
      </c>
      <c r="Q460" t="inlineStr">
        <is>
          <t>LT250</t>
        </is>
      </c>
      <c r="R460" s="4" t="inlineStr"/>
      <c r="S460" t="inlineStr"/>
      <c r="T460" t="inlineStr"/>
      <c r="U460" t="inlineStr"/>
      <c r="V460" t="inlineStr"/>
      <c r="W460" t="inlineStr"/>
    </row>
    <row r="461">
      <c r="A461" t="inlineStr"/>
      <c r="B461" t="inlineStr">
        <is>
          <t>N</t>
        </is>
      </c>
      <c r="C461" t="inlineStr">
        <is>
          <t>Price_BOM_L_Imp_574</t>
        </is>
      </c>
      <c r="D461" t="n">
        <v>574</v>
      </c>
      <c r="E461" t="inlineStr"/>
      <c r="F461" t="inlineStr">
        <is>
          <t>:30957-LC:30957-LCV:30957-LF:</t>
        </is>
      </c>
      <c r="G461" s="2" t="inlineStr">
        <is>
          <t>XA</t>
        </is>
      </c>
      <c r="H461" s="2" t="inlineStr">
        <is>
          <t>ImpMatl_NiAl-Bronze_ASTM-B148_C95400</t>
        </is>
      </c>
      <c r="I461" s="4" t="inlineStr">
        <is>
          <t>Nickel Aluminum Bronze ASTM B148 UNS C95400</t>
        </is>
      </c>
      <c r="J461" s="4" t="inlineStr">
        <is>
          <t>B22</t>
        </is>
      </c>
      <c r="K461" s="4" t="inlineStr">
        <is>
          <t>Stainless Steel, AISI-303</t>
        </is>
      </c>
      <c r="L461" s="4" t="inlineStr">
        <is>
          <t>Steel, Cold Drawn C1018</t>
        </is>
      </c>
      <c r="M461" s="4" t="inlineStr">
        <is>
          <t>Coating_Scotchkote134_interior_exterior_IncludeImpeller</t>
        </is>
      </c>
      <c r="N461" s="80" t="inlineStr">
        <is>
          <t>RTF</t>
        </is>
      </c>
      <c r="O461" s="4" t="inlineStr"/>
      <c r="P461" s="4" t="inlineStr">
        <is>
          <t>A102240</t>
        </is>
      </c>
      <c r="Q461" t="inlineStr">
        <is>
          <t>LT250</t>
        </is>
      </c>
      <c r="R461" s="4" t="inlineStr"/>
      <c r="S461" t="inlineStr"/>
      <c r="T461" t="inlineStr"/>
      <c r="U461" t="inlineStr"/>
      <c r="V461" t="inlineStr"/>
      <c r="W461" t="inlineStr"/>
    </row>
    <row r="462">
      <c r="A462" t="inlineStr"/>
      <c r="B462" t="inlineStr">
        <is>
          <t>N</t>
        </is>
      </c>
      <c r="C462" t="inlineStr">
        <is>
          <t>Price_BOM_L_Imp_868</t>
        </is>
      </c>
      <c r="D462" t="n">
        <v>868</v>
      </c>
      <c r="E462" t="inlineStr"/>
      <c r="F462" t="inlineStr">
        <is>
          <t>:30957-LC:30957-LCV:30957-LF:</t>
        </is>
      </c>
      <c r="G462" s="2" t="inlineStr">
        <is>
          <t>XA</t>
        </is>
      </c>
      <c r="H462" s="2" t="inlineStr">
        <is>
          <t>ImpMatl_NiAl-Bronze_ASTM-B148_C95400</t>
        </is>
      </c>
      <c r="I462" s="4" t="inlineStr">
        <is>
          <t>Nickel Aluminum Bronze ASTM B148 UNS C95400</t>
        </is>
      </c>
      <c r="J462" s="4" t="inlineStr">
        <is>
          <t>B22</t>
        </is>
      </c>
      <c r="K462" s="4" t="inlineStr">
        <is>
          <t>Stainless Steel, AISI-303</t>
        </is>
      </c>
      <c r="L462" s="4" t="inlineStr">
        <is>
          <t>Steel, Cold Drawn C1018</t>
        </is>
      </c>
      <c r="M462" s="4" t="inlineStr">
        <is>
          <t>Coating_Scotchkote134_interior_IncludeImpeller</t>
        </is>
      </c>
      <c r="N462" s="80" t="inlineStr">
        <is>
          <t>RTF</t>
        </is>
      </c>
      <c r="O462" s="4" t="inlineStr"/>
      <c r="P462" s="4" t="inlineStr">
        <is>
          <t>A102240</t>
        </is>
      </c>
      <c r="Q462" t="inlineStr">
        <is>
          <t>LT250</t>
        </is>
      </c>
      <c r="R462" s="4" t="inlineStr"/>
      <c r="S462" t="inlineStr"/>
      <c r="T462" t="inlineStr"/>
      <c r="U462" t="inlineStr"/>
      <c r="V462" t="inlineStr"/>
      <c r="W462" t="inlineStr"/>
    </row>
    <row r="463">
      <c r="A463" t="inlineStr"/>
      <c r="B463" t="inlineStr">
        <is>
          <t>N</t>
        </is>
      </c>
      <c r="C463" t="inlineStr">
        <is>
          <t>Price_BOM_L_Imp_1162</t>
        </is>
      </c>
      <c r="D463" t="n">
        <v>1162</v>
      </c>
      <c r="E463" t="inlineStr"/>
      <c r="F463" t="inlineStr">
        <is>
          <t>:30957-LC:30957-LCV:30957-LF:</t>
        </is>
      </c>
      <c r="G463" s="2" t="inlineStr">
        <is>
          <t>XA</t>
        </is>
      </c>
      <c r="H463" s="2" t="inlineStr">
        <is>
          <t>ImpMatl_NiAl-Bronze_ASTM-B148_C95400</t>
        </is>
      </c>
      <c r="I463" s="4" t="inlineStr">
        <is>
          <t>Nickel Aluminum Bronze ASTM B148 UNS C95400</t>
        </is>
      </c>
      <c r="J463" s="4" t="inlineStr">
        <is>
          <t>B22</t>
        </is>
      </c>
      <c r="K463" s="4" t="inlineStr">
        <is>
          <t>Stainless Steel, AISI-303</t>
        </is>
      </c>
      <c r="L463" s="4" t="inlineStr">
        <is>
          <t>Steel, Cold Drawn C1018</t>
        </is>
      </c>
      <c r="M463" s="4" t="inlineStr">
        <is>
          <t>Coating_Scotchkote134_interior</t>
        </is>
      </c>
      <c r="N463" s="80" t="inlineStr">
        <is>
          <t>97778042</t>
        </is>
      </c>
      <c r="O463" s="4" t="inlineStr"/>
      <c r="P463" s="4" t="inlineStr">
        <is>
          <t>A102240</t>
        </is>
      </c>
      <c r="Q463" t="inlineStr">
        <is>
          <t>LT250</t>
        </is>
      </c>
      <c r="R463" s="4" t="inlineStr"/>
      <c r="S463" t="inlineStr"/>
      <c r="T463" t="inlineStr"/>
      <c r="U463" t="inlineStr"/>
      <c r="V463" t="inlineStr"/>
      <c r="W463" t="inlineStr"/>
    </row>
    <row r="464">
      <c r="A464" t="inlineStr"/>
      <c r="B464" t="inlineStr">
        <is>
          <t>N</t>
        </is>
      </c>
      <c r="C464" t="inlineStr">
        <is>
          <t>Price_BOM_L_Imp_1456</t>
        </is>
      </c>
      <c r="D464" t="n">
        <v>1456</v>
      </c>
      <c r="E464" t="inlineStr"/>
      <c r="F464" t="inlineStr">
        <is>
          <t>:30957-LC:30957-LCV:30957-LF:</t>
        </is>
      </c>
      <c r="G464" s="2" t="inlineStr">
        <is>
          <t>XA</t>
        </is>
      </c>
      <c r="H464" s="2" t="inlineStr">
        <is>
          <t>ImpMatl_NiAl-Bronze_ASTM-B148_C95400</t>
        </is>
      </c>
      <c r="I464" s="4" t="inlineStr">
        <is>
          <t>Nickel Aluminum Bronze ASTM B148 UNS C95400</t>
        </is>
      </c>
      <c r="J464" s="4" t="inlineStr">
        <is>
          <t>B22</t>
        </is>
      </c>
      <c r="K464" s="4" t="inlineStr">
        <is>
          <t>Stainless Steel, AISI-303</t>
        </is>
      </c>
      <c r="L464" s="4" t="inlineStr">
        <is>
          <t>Steel, Cold Drawn C1018</t>
        </is>
      </c>
      <c r="M464" s="4" t="inlineStr">
        <is>
          <t>Coating_Scotchkote134_interior_exterior</t>
        </is>
      </c>
      <c r="N464" s="80" t="inlineStr">
        <is>
          <t>97778042</t>
        </is>
      </c>
      <c r="O464" s="4" t="inlineStr"/>
      <c r="P464" s="4" t="inlineStr">
        <is>
          <t>A102240</t>
        </is>
      </c>
      <c r="Q464" t="inlineStr">
        <is>
          <t>LT250</t>
        </is>
      </c>
      <c r="R464" s="4" t="inlineStr"/>
      <c r="S464" t="inlineStr"/>
      <c r="T464" t="inlineStr"/>
      <c r="U464" t="inlineStr"/>
      <c r="V464" t="inlineStr"/>
      <c r="W464" t="inlineStr"/>
    </row>
    <row r="465">
      <c r="A465" t="inlineStr"/>
      <c r="B465" t="inlineStr">
        <is>
          <t>N</t>
        </is>
      </c>
      <c r="C465" t="inlineStr">
        <is>
          <t>Price_BOM_L_Imp_1750</t>
        </is>
      </c>
      <c r="D465" t="n">
        <v>1750</v>
      </c>
      <c r="E465" t="inlineStr"/>
      <c r="F465" t="inlineStr">
        <is>
          <t>:30957-LC:30957-LCV:30957-LF:</t>
        </is>
      </c>
      <c r="G465" s="2" t="inlineStr">
        <is>
          <t>XA</t>
        </is>
      </c>
      <c r="H465" s="2" t="inlineStr">
        <is>
          <t>ImpMatl_NiAl-Bronze_ASTM-B148_C95400</t>
        </is>
      </c>
      <c r="I465" s="4" t="inlineStr">
        <is>
          <t>Nickel Aluminum Bronze ASTM B148 UNS C95400</t>
        </is>
      </c>
      <c r="J465" s="4" t="inlineStr">
        <is>
          <t>B22</t>
        </is>
      </c>
      <c r="K465" s="4" t="inlineStr">
        <is>
          <t>Stainless Steel, AISI-303</t>
        </is>
      </c>
      <c r="L465" s="4" t="inlineStr">
        <is>
          <t>Steel, Cold Drawn C1018</t>
        </is>
      </c>
      <c r="M465" s="4" t="inlineStr">
        <is>
          <t>Coating_Special</t>
        </is>
      </c>
      <c r="N465" s="80" t="inlineStr">
        <is>
          <t>97778042</t>
        </is>
      </c>
      <c r="O465" s="4" t="inlineStr"/>
      <c r="P465" s="4" t="inlineStr">
        <is>
          <t>A102240</t>
        </is>
      </c>
      <c r="Q465" t="inlineStr">
        <is>
          <t>LT250</t>
        </is>
      </c>
      <c r="R465" s="4" t="inlineStr"/>
      <c r="S465" t="inlineStr"/>
      <c r="T465" t="inlineStr"/>
      <c r="U465" t="inlineStr"/>
      <c r="V465" t="inlineStr"/>
      <c r="W465" t="inlineStr"/>
    </row>
    <row r="466">
      <c r="A466" t="inlineStr"/>
      <c r="B466" t="inlineStr">
        <is>
          <t>N</t>
        </is>
      </c>
      <c r="C466" t="inlineStr">
        <is>
          <t>Price_BOM_L_Imp_196</t>
        </is>
      </c>
      <c r="D466" t="n">
        <v>196</v>
      </c>
      <c r="E466" t="inlineStr"/>
      <c r="F466" t="inlineStr">
        <is>
          <t>:30957-LC:30957-LCV:30957-LF:</t>
        </is>
      </c>
      <c r="G466" s="2" t="inlineStr">
        <is>
          <t>X3</t>
        </is>
      </c>
      <c r="H466" s="2" t="inlineStr">
        <is>
          <t>ImpMatl_SS_AISI-304</t>
        </is>
      </c>
      <c r="I466" s="4" t="inlineStr">
        <is>
          <t>Stainless Steel, AISI-304</t>
        </is>
      </c>
      <c r="J466" s="4" t="inlineStr">
        <is>
          <t>H304</t>
        </is>
      </c>
      <c r="K466" s="4" t="inlineStr">
        <is>
          <t>Stainless Steel, AISI-303</t>
        </is>
      </c>
      <c r="L466" s="4" t="inlineStr">
        <is>
          <t>Stainless Steel, AISI 316</t>
        </is>
      </c>
      <c r="M466" s="4" t="inlineStr">
        <is>
          <t>Coating_Standard</t>
        </is>
      </c>
      <c r="N466" s="80" t="inlineStr">
        <is>
          <t>98876155</t>
        </is>
      </c>
      <c r="O466" s="4" t="inlineStr"/>
      <c r="P466" s="4" t="inlineStr">
        <is>
          <t>A102381</t>
        </is>
      </c>
      <c r="Q466" t="inlineStr">
        <is>
          <t>LT027</t>
        </is>
      </c>
      <c r="R466" s="4" t="n">
        <v>0</v>
      </c>
      <c r="S466" t="inlineStr"/>
      <c r="T466" t="inlineStr"/>
      <c r="U466" t="inlineStr"/>
      <c r="V466" t="inlineStr"/>
      <c r="W466" t="inlineStr"/>
    </row>
    <row r="467">
      <c r="A467" t="inlineStr"/>
      <c r="B467" t="inlineStr">
        <is>
          <t>N</t>
        </is>
      </c>
      <c r="C467" t="inlineStr">
        <is>
          <t>Price_BOM_L_Imp_682</t>
        </is>
      </c>
      <c r="D467" t="n">
        <v>682</v>
      </c>
      <c r="E467" t="inlineStr"/>
      <c r="F467" t="inlineStr">
        <is>
          <t>:30957-LC:30957-LCV:30957-LF:</t>
        </is>
      </c>
      <c r="G467" s="2" t="inlineStr">
        <is>
          <t>X3</t>
        </is>
      </c>
      <c r="H467" s="2" t="inlineStr">
        <is>
          <t>ImpMatl_SS_AISI-304</t>
        </is>
      </c>
      <c r="I467" s="4" t="inlineStr">
        <is>
          <t>Stainless Steel, AISI-304</t>
        </is>
      </c>
      <c r="J467" s="4" t="inlineStr">
        <is>
          <t>H304</t>
        </is>
      </c>
      <c r="K467" s="4" t="inlineStr">
        <is>
          <t>Stainless Steel, AISI-303</t>
        </is>
      </c>
      <c r="L467" s="4" t="inlineStr">
        <is>
          <t>Stainless Steel, AISI 316</t>
        </is>
      </c>
      <c r="M467" s="4" t="inlineStr">
        <is>
          <t>Coating_Scotchkote134_interior_exterior_IncludeImpeller</t>
        </is>
      </c>
      <c r="N467" s="80" t="inlineStr">
        <is>
          <t>RTF</t>
        </is>
      </c>
      <c r="O467" s="4" t="inlineStr"/>
      <c r="P467" s="4" t="inlineStr">
        <is>
          <t>A102381</t>
        </is>
      </c>
      <c r="Q467" t="inlineStr">
        <is>
          <t>LT250</t>
        </is>
      </c>
      <c r="R467" s="4" t="inlineStr"/>
      <c r="S467" t="inlineStr"/>
      <c r="T467" t="inlineStr"/>
      <c r="U467" t="inlineStr"/>
      <c r="V467" t="inlineStr"/>
      <c r="W467" t="inlineStr"/>
    </row>
    <row r="468">
      <c r="A468" t="inlineStr"/>
      <c r="B468" t="inlineStr">
        <is>
          <t>N</t>
        </is>
      </c>
      <c r="C468" t="inlineStr">
        <is>
          <t>Price_BOM_L_Imp_976</t>
        </is>
      </c>
      <c r="D468" t="n">
        <v>976</v>
      </c>
      <c r="E468" t="inlineStr"/>
      <c r="F468" t="inlineStr">
        <is>
          <t>:30957-LC:30957-LCV:30957-LF:</t>
        </is>
      </c>
      <c r="G468" s="2" t="inlineStr">
        <is>
          <t>X3</t>
        </is>
      </c>
      <c r="H468" s="2" t="inlineStr">
        <is>
          <t>ImpMatl_SS_AISI-304</t>
        </is>
      </c>
      <c r="I468" s="4" t="inlineStr">
        <is>
          <t>Stainless Steel, AISI-304</t>
        </is>
      </c>
      <c r="J468" s="4" t="inlineStr">
        <is>
          <t>H304</t>
        </is>
      </c>
      <c r="K468" s="4" t="inlineStr">
        <is>
          <t>Stainless Steel, AISI-303</t>
        </is>
      </c>
      <c r="L468" s="4" t="inlineStr">
        <is>
          <t>Stainless Steel, AISI 316</t>
        </is>
      </c>
      <c r="M468" s="4" t="inlineStr">
        <is>
          <t>Coating_Scotchkote134_interior_IncludeImpeller</t>
        </is>
      </c>
      <c r="N468" s="80" t="inlineStr">
        <is>
          <t>RTF</t>
        </is>
      </c>
      <c r="O468" s="4" t="inlineStr"/>
      <c r="P468" s="4" t="inlineStr">
        <is>
          <t>A102381</t>
        </is>
      </c>
      <c r="Q468" t="inlineStr">
        <is>
          <t>LT250</t>
        </is>
      </c>
      <c r="R468" s="4" t="inlineStr"/>
      <c r="S468" t="inlineStr"/>
      <c r="T468" t="inlineStr"/>
      <c r="U468" t="inlineStr"/>
      <c r="V468" t="inlineStr"/>
      <c r="W468" t="inlineStr"/>
    </row>
    <row r="469">
      <c r="A469" t="inlineStr"/>
      <c r="B469" t="inlineStr">
        <is>
          <t>N</t>
        </is>
      </c>
      <c r="C469" t="inlineStr">
        <is>
          <t>Price_BOM_L_Imp_1270</t>
        </is>
      </c>
      <c r="D469" t="n">
        <v>1270</v>
      </c>
      <c r="E469" t="inlineStr"/>
      <c r="F469" t="inlineStr">
        <is>
          <t>:30957-LC:30957-LCV:30957-LF:</t>
        </is>
      </c>
      <c r="G469" s="2" t="inlineStr">
        <is>
          <t>X3</t>
        </is>
      </c>
      <c r="H469" s="2" t="inlineStr">
        <is>
          <t>ImpMatl_SS_AISI-304</t>
        </is>
      </c>
      <c r="I469" s="4" t="inlineStr">
        <is>
          <t>Stainless Steel, AISI-304</t>
        </is>
      </c>
      <c r="J469" s="4" t="inlineStr">
        <is>
          <t>H304</t>
        </is>
      </c>
      <c r="K469" s="4" t="inlineStr">
        <is>
          <t>Stainless Steel, AISI-303</t>
        </is>
      </c>
      <c r="L469" s="4" t="inlineStr">
        <is>
          <t>Stainless Steel, AISI 316</t>
        </is>
      </c>
      <c r="M469" s="4" t="inlineStr">
        <is>
          <t>Coating_Scotchkote134_interior</t>
        </is>
      </c>
      <c r="N469" s="80" t="inlineStr">
        <is>
          <t>RTF</t>
        </is>
      </c>
      <c r="O469" s="4" t="inlineStr"/>
      <c r="P469" s="4" t="inlineStr">
        <is>
          <t>A102381</t>
        </is>
      </c>
      <c r="Q469" t="inlineStr">
        <is>
          <t>LT250</t>
        </is>
      </c>
      <c r="R469" s="4" t="n">
        <v>126</v>
      </c>
      <c r="S469" t="inlineStr"/>
      <c r="T469" t="inlineStr"/>
      <c r="U469" t="inlineStr"/>
      <c r="V469" t="inlineStr"/>
      <c r="W469" t="inlineStr"/>
    </row>
    <row r="470">
      <c r="A470" t="inlineStr"/>
      <c r="B470" t="inlineStr">
        <is>
          <t>N</t>
        </is>
      </c>
      <c r="C470" t="inlineStr">
        <is>
          <t>Price_BOM_L_Imp_1564</t>
        </is>
      </c>
      <c r="D470" t="n">
        <v>1564</v>
      </c>
      <c r="E470" t="inlineStr"/>
      <c r="F470" t="inlineStr">
        <is>
          <t>:30957-LC:30957-LCV:30957-LF:</t>
        </is>
      </c>
      <c r="G470" s="2" t="inlineStr">
        <is>
          <t>X3</t>
        </is>
      </c>
      <c r="H470" s="2" t="inlineStr">
        <is>
          <t>ImpMatl_SS_AISI-304</t>
        </is>
      </c>
      <c r="I470" s="4" t="inlineStr">
        <is>
          <t>Stainless Steel, AISI-304</t>
        </is>
      </c>
      <c r="J470" s="4" t="inlineStr">
        <is>
          <t>H304</t>
        </is>
      </c>
      <c r="K470" s="4" t="inlineStr">
        <is>
          <t>Stainless Steel, AISI-303</t>
        </is>
      </c>
      <c r="L470" s="4" t="inlineStr">
        <is>
          <t>Stainless Steel, AISI 316</t>
        </is>
      </c>
      <c r="M470" s="4" t="inlineStr">
        <is>
          <t>Coating_Scotchkote134_interior_exterior</t>
        </is>
      </c>
      <c r="N470" s="80" t="inlineStr">
        <is>
          <t>RTF</t>
        </is>
      </c>
      <c r="O470" s="4" t="inlineStr"/>
      <c r="P470" s="4" t="inlineStr">
        <is>
          <t>A102381</t>
        </is>
      </c>
      <c r="Q470" t="inlineStr">
        <is>
          <t>LT250</t>
        </is>
      </c>
      <c r="R470" s="4" t="n">
        <v>126</v>
      </c>
      <c r="S470" t="inlineStr"/>
      <c r="T470" t="inlineStr"/>
      <c r="U470" t="inlineStr"/>
      <c r="V470" t="inlineStr"/>
      <c r="W470" t="inlineStr"/>
    </row>
    <row r="471">
      <c r="A471" t="inlineStr"/>
      <c r="B471" t="inlineStr">
        <is>
          <t>N</t>
        </is>
      </c>
      <c r="C471" t="inlineStr">
        <is>
          <t>Price_BOM_L_Imp_203</t>
        </is>
      </c>
      <c r="D471" t="n">
        <v>203</v>
      </c>
      <c r="E471" t="inlineStr"/>
      <c r="F471" t="inlineStr">
        <is>
          <t>:30957-LC:30957-LCV:30957-LF:</t>
        </is>
      </c>
      <c r="G471" s="2" t="inlineStr">
        <is>
          <t>XA</t>
        </is>
      </c>
      <c r="H471" s="2" t="inlineStr">
        <is>
          <t>ImpMatl_SS_AISI-304</t>
        </is>
      </c>
      <c r="I471" s="4" t="inlineStr">
        <is>
          <t>Stainless Steel, AISI-304</t>
        </is>
      </c>
      <c r="J471" s="4" t="inlineStr">
        <is>
          <t>H304</t>
        </is>
      </c>
      <c r="K471" s="4" t="inlineStr">
        <is>
          <t>Stainless Steel, AISI-303</t>
        </is>
      </c>
      <c r="L471" s="4" t="inlineStr">
        <is>
          <t>Stainless Steel, AISI 316</t>
        </is>
      </c>
      <c r="M471" s="4" t="inlineStr">
        <is>
          <t>Coating_Standard</t>
        </is>
      </c>
      <c r="N471" s="80" t="inlineStr">
        <is>
          <t>98876154</t>
        </is>
      </c>
      <c r="O471" s="4" t="inlineStr"/>
      <c r="P471" s="4" t="inlineStr">
        <is>
          <t>A102383</t>
        </is>
      </c>
      <c r="Q471" t="inlineStr">
        <is>
          <t>LT027</t>
        </is>
      </c>
      <c r="R471" s="4" t="n">
        <v>0</v>
      </c>
      <c r="S471" t="inlineStr"/>
      <c r="T471" t="inlineStr"/>
      <c r="U471" t="inlineStr"/>
      <c r="V471" t="inlineStr"/>
      <c r="W471" t="inlineStr"/>
    </row>
    <row r="472">
      <c r="A472" t="inlineStr"/>
      <c r="B472" t="inlineStr">
        <is>
          <t>N</t>
        </is>
      </c>
      <c r="C472" t="inlineStr">
        <is>
          <t>Price_BOM_L_Imp_683</t>
        </is>
      </c>
      <c r="D472" t="n">
        <v>683</v>
      </c>
      <c r="E472" t="inlineStr"/>
      <c r="F472" t="inlineStr">
        <is>
          <t>:30957-LC:30957-LCV:30957-LF:</t>
        </is>
      </c>
      <c r="G472" s="2" t="inlineStr">
        <is>
          <t>XA</t>
        </is>
      </c>
      <c r="H472" s="2" t="inlineStr">
        <is>
          <t>ImpMatl_SS_AISI-304</t>
        </is>
      </c>
      <c r="I472" s="4" t="inlineStr">
        <is>
          <t>Stainless Steel, AISI-304</t>
        </is>
      </c>
      <c r="J472" s="4" t="inlineStr">
        <is>
          <t>H304</t>
        </is>
      </c>
      <c r="K472" s="4" t="inlineStr">
        <is>
          <t>Stainless Steel, AISI-303</t>
        </is>
      </c>
      <c r="L472" s="4" t="inlineStr">
        <is>
          <t>Stainless Steel, AISI 316</t>
        </is>
      </c>
      <c r="M472" s="4" t="inlineStr">
        <is>
          <t>Coating_Scotchkote134_interior_exterior_IncludeImpeller</t>
        </is>
      </c>
      <c r="N472" s="80" t="inlineStr">
        <is>
          <t>RTF</t>
        </is>
      </c>
      <c r="O472" s="4" t="inlineStr"/>
      <c r="P472" s="4" t="inlineStr">
        <is>
          <t>A102383</t>
        </is>
      </c>
      <c r="Q472" t="inlineStr">
        <is>
          <t>LT250</t>
        </is>
      </c>
      <c r="R472" s="4" t="inlineStr"/>
      <c r="S472" t="inlineStr"/>
      <c r="T472" t="inlineStr"/>
      <c r="U472" t="inlineStr"/>
      <c r="V472" t="inlineStr"/>
      <c r="W472" t="inlineStr"/>
    </row>
    <row r="473">
      <c r="A473" t="inlineStr"/>
      <c r="B473" t="inlineStr">
        <is>
          <t>N</t>
        </is>
      </c>
      <c r="C473" t="inlineStr">
        <is>
          <t>Price_BOM_L_Imp_977</t>
        </is>
      </c>
      <c r="D473" t="n">
        <v>977</v>
      </c>
      <c r="E473" t="inlineStr"/>
      <c r="F473" t="inlineStr">
        <is>
          <t>:30957-LC:30957-LCV:30957-LF:</t>
        </is>
      </c>
      <c r="G473" s="2" t="inlineStr">
        <is>
          <t>XA</t>
        </is>
      </c>
      <c r="H473" s="2" t="inlineStr">
        <is>
          <t>ImpMatl_SS_AISI-304</t>
        </is>
      </c>
      <c r="I473" s="4" t="inlineStr">
        <is>
          <t>Stainless Steel, AISI-304</t>
        </is>
      </c>
      <c r="J473" s="4" t="inlineStr">
        <is>
          <t>H304</t>
        </is>
      </c>
      <c r="K473" s="4" t="inlineStr">
        <is>
          <t>Stainless Steel, AISI-303</t>
        </is>
      </c>
      <c r="L473" s="4" t="inlineStr">
        <is>
          <t>Stainless Steel, AISI 316</t>
        </is>
      </c>
      <c r="M473" s="4" t="inlineStr">
        <is>
          <t>Coating_Scotchkote134_interior_IncludeImpeller</t>
        </is>
      </c>
      <c r="N473" s="80" t="inlineStr">
        <is>
          <t>RTF</t>
        </is>
      </c>
      <c r="O473" s="4" t="inlineStr"/>
      <c r="P473" s="4" t="inlineStr">
        <is>
          <t>A102383</t>
        </is>
      </c>
      <c r="Q473" t="inlineStr">
        <is>
          <t>LT250</t>
        </is>
      </c>
      <c r="R473" s="4" t="inlineStr"/>
      <c r="S473" t="inlineStr"/>
      <c r="T473" t="inlineStr"/>
      <c r="U473" t="inlineStr"/>
      <c r="V473" t="inlineStr"/>
      <c r="W473" t="inlineStr"/>
    </row>
    <row r="474">
      <c r="A474" t="inlineStr"/>
      <c r="B474" t="inlineStr">
        <is>
          <t>N</t>
        </is>
      </c>
      <c r="C474" t="inlineStr">
        <is>
          <t>Price_BOM_L_Imp_1271</t>
        </is>
      </c>
      <c r="D474" t="n">
        <v>1271</v>
      </c>
      <c r="E474" t="inlineStr"/>
      <c r="F474" t="inlineStr">
        <is>
          <t>:30957-LC:30957-LCV:30957-LF:</t>
        </is>
      </c>
      <c r="G474" s="2" t="inlineStr">
        <is>
          <t>XA</t>
        </is>
      </c>
      <c r="H474" s="2" t="inlineStr">
        <is>
          <t>ImpMatl_SS_AISI-304</t>
        </is>
      </c>
      <c r="I474" s="4" t="inlineStr">
        <is>
          <t>Stainless Steel, AISI-304</t>
        </is>
      </c>
      <c r="J474" s="4" t="inlineStr">
        <is>
          <t>H304</t>
        </is>
      </c>
      <c r="K474" s="4" t="inlineStr">
        <is>
          <t>Stainless Steel, AISI-303</t>
        </is>
      </c>
      <c r="L474" s="4" t="inlineStr">
        <is>
          <t>Stainless Steel, AISI 316</t>
        </is>
      </c>
      <c r="M474" s="4" t="inlineStr">
        <is>
          <t>Coating_Scotchkote134_interior</t>
        </is>
      </c>
      <c r="N474" s="80" t="inlineStr">
        <is>
          <t>RTF</t>
        </is>
      </c>
      <c r="O474" s="4" t="inlineStr"/>
      <c r="P474" s="4" t="inlineStr">
        <is>
          <t>A102383</t>
        </is>
      </c>
      <c r="Q474" t="inlineStr">
        <is>
          <t>LT250</t>
        </is>
      </c>
      <c r="R474" s="4" t="n">
        <v>126</v>
      </c>
      <c r="S474" t="inlineStr"/>
      <c r="T474" t="inlineStr"/>
      <c r="U474" t="inlineStr"/>
      <c r="V474" t="inlineStr"/>
      <c r="W474" t="inlineStr"/>
    </row>
    <row r="475">
      <c r="A475" t="inlineStr"/>
      <c r="B475" t="inlineStr">
        <is>
          <t>N</t>
        </is>
      </c>
      <c r="C475" t="inlineStr">
        <is>
          <t>Price_BOM_L_Imp_1565</t>
        </is>
      </c>
      <c r="D475" t="n">
        <v>1565</v>
      </c>
      <c r="E475" t="inlineStr"/>
      <c r="F475" t="inlineStr">
        <is>
          <t>:30957-LC:30957-LCV:30957-LF:</t>
        </is>
      </c>
      <c r="G475" s="2" t="inlineStr">
        <is>
          <t>XA</t>
        </is>
      </c>
      <c r="H475" s="2" t="inlineStr">
        <is>
          <t>ImpMatl_SS_AISI-304</t>
        </is>
      </c>
      <c r="I475" s="4" t="inlineStr">
        <is>
          <t>Stainless Steel, AISI-304</t>
        </is>
      </c>
      <c r="J475" s="4" t="inlineStr">
        <is>
          <t>H304</t>
        </is>
      </c>
      <c r="K475" s="4" t="inlineStr">
        <is>
          <t>Stainless Steel, AISI-303</t>
        </is>
      </c>
      <c r="L475" s="4" t="inlineStr">
        <is>
          <t>Stainless Steel, AISI 316</t>
        </is>
      </c>
      <c r="M475" s="4" t="inlineStr">
        <is>
          <t>Coating_Scotchkote134_interior_exterior</t>
        </is>
      </c>
      <c r="N475" s="80" t="inlineStr">
        <is>
          <t>RTF</t>
        </is>
      </c>
      <c r="O475" s="4" t="inlineStr"/>
      <c r="P475" s="4" t="inlineStr">
        <is>
          <t>A102383</t>
        </is>
      </c>
      <c r="Q475" t="inlineStr">
        <is>
          <t>LT250</t>
        </is>
      </c>
      <c r="R475" s="4" t="n">
        <v>126</v>
      </c>
      <c r="S475" t="inlineStr"/>
      <c r="T475" t="inlineStr"/>
      <c r="U475" t="inlineStr"/>
      <c r="V475" t="inlineStr"/>
      <c r="W475" t="inlineStr"/>
    </row>
    <row r="476">
      <c r="A476" t="inlineStr"/>
      <c r="B476" t="inlineStr">
        <is>
          <t>N</t>
        </is>
      </c>
      <c r="C476" t="inlineStr">
        <is>
          <t>Price_BOM_L_Imp_1868</t>
        </is>
      </c>
      <c r="D476" t="n">
        <v>1868</v>
      </c>
      <c r="E476" t="inlineStr"/>
      <c r="F476" t="inlineStr">
        <is>
          <t>:40129-LC:40129-LCV:40129-LF:</t>
        </is>
      </c>
      <c r="G476" s="2" t="inlineStr">
        <is>
          <t>XA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Coating_Special</t>
        </is>
      </c>
      <c r="N476" s="80" t="inlineStr">
        <is>
          <t>RTF</t>
        </is>
      </c>
      <c r="O476" s="4" t="inlineStr"/>
      <c r="P476" s="4" t="inlineStr">
        <is>
          <t>A101943</t>
        </is>
      </c>
      <c r="Q476" t="inlineStr">
        <is>
          <t>LT250</t>
        </is>
      </c>
      <c r="R476" s="4" t="n">
        <v>126</v>
      </c>
      <c r="S476" t="inlineStr"/>
      <c r="T476" t="inlineStr"/>
      <c r="U476" t="inlineStr"/>
      <c r="V476" t="inlineStr"/>
      <c r="W476" t="inlineStr"/>
    </row>
    <row r="477">
      <c r="A477" t="inlineStr"/>
      <c r="B477" t="inlineStr">
        <is>
          <t>N</t>
        </is>
      </c>
      <c r="C477" t="inlineStr">
        <is>
          <t>Price_BOM_L_Imp_459</t>
        </is>
      </c>
      <c r="D477" t="n">
        <v>459</v>
      </c>
      <c r="E477" t="inlineStr"/>
      <c r="F477" t="inlineStr">
        <is>
          <t>:40129-LC:40129-LCV:40129-LF:</t>
        </is>
      </c>
      <c r="G477" s="2" t="inlineStr">
        <is>
          <t>XA</t>
        </is>
      </c>
      <c r="H477" s="2" t="inlineStr">
        <is>
          <t>ImpMatl_NiAl-Bronze_ASTM-B148_C95400</t>
        </is>
      </c>
      <c r="I477" s="4" t="inlineStr">
        <is>
          <t>Nickel Aluminum Bronze ASTM B148 UNS C95400</t>
        </is>
      </c>
      <c r="J477" s="4" t="inlineStr">
        <is>
          <t>B22</t>
        </is>
      </c>
      <c r="K477" s="4" t="inlineStr">
        <is>
          <t>Stainless Steel, AISI-303</t>
        </is>
      </c>
      <c r="L477" s="4" t="inlineStr">
        <is>
          <t>Steel, Cold Drawn C1018</t>
        </is>
      </c>
      <c r="M477" s="4" t="inlineStr">
        <is>
          <t>Coating_Standard</t>
        </is>
      </c>
      <c r="N477" s="80" t="inlineStr">
        <is>
          <t>96699296</t>
        </is>
      </c>
      <c r="O477" s="4" t="inlineStr"/>
      <c r="P477" s="4" t="inlineStr">
        <is>
          <t>A102249</t>
        </is>
      </c>
      <c r="Q477" t="inlineStr">
        <is>
          <t>LT250</t>
        </is>
      </c>
      <c r="R477" s="4" t="inlineStr"/>
      <c r="S477" t="inlineStr"/>
      <c r="T477" t="inlineStr"/>
      <c r="U477" t="inlineStr"/>
      <c r="V477" t="inlineStr"/>
      <c r="W477" t="inlineStr"/>
    </row>
    <row r="478">
      <c r="A478" t="inlineStr"/>
      <c r="B478" t="inlineStr">
        <is>
          <t>N</t>
        </is>
      </c>
      <c r="C478" t="inlineStr">
        <is>
          <t>Price_BOM_L_Imp_583</t>
        </is>
      </c>
      <c r="D478" t="n">
        <v>583</v>
      </c>
      <c r="E478" t="inlineStr"/>
      <c r="F478" t="inlineStr">
        <is>
          <t>:40129-LC:40129-LCV:40129-LF:</t>
        </is>
      </c>
      <c r="G478" s="2" t="inlineStr">
        <is>
          <t>XA</t>
        </is>
      </c>
      <c r="H478" s="2" t="inlineStr">
        <is>
          <t>ImpMatl_NiAl-Bronze_ASTM-B148_C95400</t>
        </is>
      </c>
      <c r="I478" s="4" t="inlineStr">
        <is>
          <t>Nickel Aluminum Bronze ASTM B148 UNS C95400</t>
        </is>
      </c>
      <c r="J478" s="4" t="inlineStr">
        <is>
          <t>B22</t>
        </is>
      </c>
      <c r="K478" s="4" t="inlineStr">
        <is>
          <t>Stainless Steel, AISI-303</t>
        </is>
      </c>
      <c r="L478" s="4" t="inlineStr">
        <is>
          <t>Steel, Cold Drawn C1018</t>
        </is>
      </c>
      <c r="M478" s="4" t="inlineStr">
        <is>
          <t>Coating_Scotchkote134_interior_exterior_IncludeImpeller</t>
        </is>
      </c>
      <c r="N478" s="80" t="inlineStr">
        <is>
          <t>RTF</t>
        </is>
      </c>
      <c r="O478" s="4" t="inlineStr"/>
      <c r="P478" s="4" t="inlineStr">
        <is>
          <t>A102249</t>
        </is>
      </c>
      <c r="Q478" t="inlineStr">
        <is>
          <t>LT250</t>
        </is>
      </c>
      <c r="R478" s="4" t="inlineStr"/>
      <c r="S478" t="inlineStr"/>
      <c r="T478" t="inlineStr"/>
      <c r="U478" t="inlineStr"/>
      <c r="V478" t="inlineStr"/>
      <c r="W478" t="inlineStr"/>
    </row>
    <row r="479">
      <c r="A479" t="inlineStr"/>
      <c r="B479" t="inlineStr">
        <is>
          <t>N</t>
        </is>
      </c>
      <c r="C479" t="inlineStr">
        <is>
          <t>Price_BOM_L_Imp_877</t>
        </is>
      </c>
      <c r="D479" t="n">
        <v>877</v>
      </c>
      <c r="E479" t="inlineStr"/>
      <c r="F479" t="inlineStr">
        <is>
          <t>:40129-LC:40129-LCV:40129-LF:</t>
        </is>
      </c>
      <c r="G479" s="2" t="inlineStr">
        <is>
          <t>XA</t>
        </is>
      </c>
      <c r="H479" s="2" t="inlineStr">
        <is>
          <t>ImpMatl_NiAl-Bronze_ASTM-B148_C95400</t>
        </is>
      </c>
      <c r="I479" s="4" t="inlineStr">
        <is>
          <t>Nickel Aluminum Bronze ASTM B148 UNS C95400</t>
        </is>
      </c>
      <c r="J479" s="4" t="inlineStr">
        <is>
          <t>B22</t>
        </is>
      </c>
      <c r="K479" s="4" t="inlineStr">
        <is>
          <t>Stainless Steel, AISI-303</t>
        </is>
      </c>
      <c r="L479" s="4" t="inlineStr">
        <is>
          <t>Steel, Cold Drawn C1018</t>
        </is>
      </c>
      <c r="M479" s="4" t="inlineStr">
        <is>
          <t>Coating_Scotchkote134_interior_IncludeImpeller</t>
        </is>
      </c>
      <c r="N479" s="80" t="inlineStr">
        <is>
          <t>RTF</t>
        </is>
      </c>
      <c r="O479" s="4" t="inlineStr"/>
      <c r="P479" s="4" t="inlineStr">
        <is>
          <t>A102249</t>
        </is>
      </c>
      <c r="Q479" t="inlineStr">
        <is>
          <t>LT250</t>
        </is>
      </c>
      <c r="R479" s="4" t="inlineStr"/>
      <c r="S479" t="inlineStr"/>
      <c r="T479" t="inlineStr"/>
      <c r="U479" t="inlineStr"/>
      <c r="V479" t="inlineStr"/>
      <c r="W479" t="inlineStr"/>
    </row>
    <row r="480">
      <c r="A480" t="inlineStr"/>
      <c r="B480" t="inlineStr">
        <is>
          <t>N</t>
        </is>
      </c>
      <c r="C480" t="inlineStr">
        <is>
          <t>Price_BOM_L_Imp_1171</t>
        </is>
      </c>
      <c r="D480" t="n">
        <v>1171</v>
      </c>
      <c r="E480" t="inlineStr"/>
      <c r="F480" t="inlineStr">
        <is>
          <t>:40129-LC:40129-LCV:40129-LF:</t>
        </is>
      </c>
      <c r="G480" s="2" t="inlineStr">
        <is>
          <t>XA</t>
        </is>
      </c>
      <c r="H480" s="2" t="inlineStr">
        <is>
          <t>ImpMatl_NiAl-Bronze_ASTM-B148_C95400</t>
        </is>
      </c>
      <c r="I480" s="4" t="inlineStr">
        <is>
          <t>Nickel Aluminum Bronze ASTM B148 UNS C95400</t>
        </is>
      </c>
      <c r="J480" s="4" t="inlineStr">
        <is>
          <t>B22</t>
        </is>
      </c>
      <c r="K480" s="4" t="inlineStr">
        <is>
          <t>Stainless Steel, AISI-303</t>
        </is>
      </c>
      <c r="L480" s="4" t="inlineStr">
        <is>
          <t>Steel, Cold Drawn C1018</t>
        </is>
      </c>
      <c r="M480" s="4" t="inlineStr">
        <is>
          <t>Coating_Scotchkote134_interior</t>
        </is>
      </c>
      <c r="N480" s="80" t="inlineStr">
        <is>
          <t>96699296</t>
        </is>
      </c>
      <c r="O480" s="4" t="inlineStr"/>
      <c r="P480" s="4" t="inlineStr">
        <is>
          <t>A102249</t>
        </is>
      </c>
      <c r="Q480" t="inlineStr">
        <is>
          <t>LT250</t>
        </is>
      </c>
      <c r="R480" s="4" t="inlineStr"/>
      <c r="S480" t="inlineStr"/>
      <c r="T480" t="inlineStr"/>
      <c r="U480" t="inlineStr"/>
      <c r="V480" t="inlineStr"/>
      <c r="W480" t="inlineStr"/>
    </row>
    <row r="481">
      <c r="A481" t="inlineStr"/>
      <c r="B481" t="inlineStr">
        <is>
          <t>N</t>
        </is>
      </c>
      <c r="C481" t="inlineStr">
        <is>
          <t>Price_BOM_L_Imp_1465</t>
        </is>
      </c>
      <c r="D481" t="n">
        <v>1465</v>
      </c>
      <c r="E481" t="inlineStr"/>
      <c r="F481" t="inlineStr">
        <is>
          <t>:40129-LC:40129-LCV:40129-LF:</t>
        </is>
      </c>
      <c r="G481" s="2" t="inlineStr">
        <is>
          <t>XA</t>
        </is>
      </c>
      <c r="H481" s="2" t="inlineStr">
        <is>
          <t>ImpMatl_NiAl-Bronze_ASTM-B148_C95400</t>
        </is>
      </c>
      <c r="I481" s="4" t="inlineStr">
        <is>
          <t>Nickel Aluminum Bronze ASTM B148 UNS C95400</t>
        </is>
      </c>
      <c r="J481" s="4" t="inlineStr">
        <is>
          <t>B22</t>
        </is>
      </c>
      <c r="K481" s="4" t="inlineStr">
        <is>
          <t>Stainless Steel, AISI-303</t>
        </is>
      </c>
      <c r="L481" s="4" t="inlineStr">
        <is>
          <t>Steel, Cold Drawn C1018</t>
        </is>
      </c>
      <c r="M481" s="4" t="inlineStr">
        <is>
          <t>Coating_Scotchkote134_interior_exterior</t>
        </is>
      </c>
      <c r="N481" s="80" t="inlineStr">
        <is>
          <t>96699296</t>
        </is>
      </c>
      <c r="O481" s="4" t="inlineStr"/>
      <c r="P481" s="4" t="inlineStr">
        <is>
          <t>A102249</t>
        </is>
      </c>
      <c r="Q481" t="inlineStr">
        <is>
          <t>LT250</t>
        </is>
      </c>
      <c r="R481" s="4" t="inlineStr"/>
      <c r="S481" t="inlineStr"/>
      <c r="T481" t="inlineStr"/>
      <c r="U481" t="inlineStr"/>
      <c r="V481" t="inlineStr"/>
      <c r="W481" t="inlineStr"/>
    </row>
    <row r="482">
      <c r="A482" t="inlineStr"/>
      <c r="B482" t="inlineStr">
        <is>
          <t>N</t>
        </is>
      </c>
      <c r="C482" t="inlineStr">
        <is>
          <t>Price_BOM_L_Imp_1759</t>
        </is>
      </c>
      <c r="D482" t="n">
        <v>1759</v>
      </c>
      <c r="E482" t="inlineStr"/>
      <c r="F482" t="inlineStr">
        <is>
          <t>:40129-LC:40129-LCV:40129-LF:</t>
        </is>
      </c>
      <c r="G482" s="2" t="inlineStr">
        <is>
          <t>XA</t>
        </is>
      </c>
      <c r="H482" s="2" t="inlineStr">
        <is>
          <t>ImpMatl_NiAl-Bronze_ASTM-B148_C95400</t>
        </is>
      </c>
      <c r="I482" s="4" t="inlineStr">
        <is>
          <t>Nickel Aluminum Bronze ASTM B148 UNS C95400</t>
        </is>
      </c>
      <c r="J482" s="4" t="inlineStr">
        <is>
          <t>B22</t>
        </is>
      </c>
      <c r="K482" s="4" t="inlineStr">
        <is>
          <t>Stainless Steel, AISI-303</t>
        </is>
      </c>
      <c r="L482" s="4" t="inlineStr">
        <is>
          <t>Steel, Cold Drawn C1018</t>
        </is>
      </c>
      <c r="M482" s="4" t="inlineStr">
        <is>
          <t>Coating_Special</t>
        </is>
      </c>
      <c r="N482" s="80" t="inlineStr">
        <is>
          <t>96699296</t>
        </is>
      </c>
      <c r="O482" s="4" t="inlineStr"/>
      <c r="P482" s="4" t="inlineStr">
        <is>
          <t>A102249</t>
        </is>
      </c>
      <c r="Q482" t="inlineStr">
        <is>
          <t>LT250</t>
        </is>
      </c>
      <c r="R482" s="4" t="inlineStr"/>
      <c r="S482" t="inlineStr"/>
      <c r="T482" t="inlineStr"/>
      <c r="U482" t="inlineStr"/>
      <c r="V482" t="inlineStr"/>
      <c r="W482" t="inlineStr"/>
    </row>
    <row r="483">
      <c r="A483" t="inlineStr"/>
      <c r="B483" t="inlineStr">
        <is>
          <t>N</t>
        </is>
      </c>
      <c r="C483" t="inlineStr">
        <is>
          <t>Price_BOM_L_Imp_266</t>
        </is>
      </c>
      <c r="D483" t="n">
        <v>266</v>
      </c>
      <c r="E483" t="inlineStr"/>
      <c r="F483" t="inlineStr">
        <is>
          <t>:40129-LC:40129-LCV:40129-LF:</t>
        </is>
      </c>
      <c r="G483" s="2" t="inlineStr">
        <is>
          <t>XA</t>
        </is>
      </c>
      <c r="H483" s="2" t="inlineStr">
        <is>
          <t>ImpMatl_SS_AISI-304</t>
        </is>
      </c>
      <c r="I483" s="4" t="inlineStr">
        <is>
          <t>Stainless Steel, AISI-304</t>
        </is>
      </c>
      <c r="J483" s="4" t="inlineStr">
        <is>
          <t>H304</t>
        </is>
      </c>
      <c r="K483" s="4" t="inlineStr">
        <is>
          <t>Stainless Steel, AISI-303</t>
        </is>
      </c>
      <c r="L483" s="4" t="inlineStr">
        <is>
          <t>Stainless Steel, AISI 316</t>
        </is>
      </c>
      <c r="M483" s="4" t="inlineStr">
        <is>
          <t>Coating_Standard</t>
        </is>
      </c>
      <c r="N483" s="80" t="inlineStr">
        <is>
          <t>98876166</t>
        </is>
      </c>
      <c r="O483" s="4" t="inlineStr"/>
      <c r="P483" s="4" t="inlineStr">
        <is>
          <t>A102401</t>
        </is>
      </c>
      <c r="Q483" t="inlineStr">
        <is>
          <t>LT027</t>
        </is>
      </c>
      <c r="R483" s="4" t="n">
        <v>0</v>
      </c>
      <c r="S483" t="inlineStr"/>
      <c r="T483" t="inlineStr"/>
      <c r="U483" t="inlineStr"/>
      <c r="V483" t="inlineStr"/>
      <c r="W483" t="inlineStr"/>
    </row>
    <row r="484">
      <c r="A484" t="inlineStr"/>
      <c r="B484" t="inlineStr">
        <is>
          <t>N</t>
        </is>
      </c>
      <c r="C484" t="inlineStr">
        <is>
          <t>Price_BOM_L_Imp_692</t>
        </is>
      </c>
      <c r="D484" t="n">
        <v>692</v>
      </c>
      <c r="E484" t="inlineStr"/>
      <c r="F484" t="inlineStr">
        <is>
          <t>:40129-LC:40129-LCV:40129-LF:</t>
        </is>
      </c>
      <c r="G484" s="2" t="inlineStr">
        <is>
          <t>XA</t>
        </is>
      </c>
      <c r="H484" s="2" t="inlineStr">
        <is>
          <t>ImpMatl_SS_AISI-304</t>
        </is>
      </c>
      <c r="I484" s="4" t="inlineStr">
        <is>
          <t>Stainless Steel, AISI-304</t>
        </is>
      </c>
      <c r="J484" s="4" t="inlineStr">
        <is>
          <t>H304</t>
        </is>
      </c>
      <c r="K484" s="4" t="inlineStr">
        <is>
          <t>Stainless Steel, AISI-303</t>
        </is>
      </c>
      <c r="L484" s="4" t="inlineStr">
        <is>
          <t>Stainless Steel, AISI 316</t>
        </is>
      </c>
      <c r="M484" s="4" t="inlineStr">
        <is>
          <t>Coating_Scotchkote134_interior_exterior_IncludeImpeller</t>
        </is>
      </c>
      <c r="N484" s="80" t="inlineStr">
        <is>
          <t>RTF</t>
        </is>
      </c>
      <c r="O484" s="4" t="inlineStr"/>
      <c r="P484" s="4" t="inlineStr">
        <is>
          <t>A102401</t>
        </is>
      </c>
      <c r="Q484" t="inlineStr">
        <is>
          <t>LT250</t>
        </is>
      </c>
      <c r="R484" s="4" t="inlineStr"/>
      <c r="S484" t="inlineStr"/>
      <c r="T484" t="inlineStr"/>
      <c r="U484" t="inlineStr"/>
      <c r="V484" t="inlineStr"/>
      <c r="W484" t="inlineStr"/>
    </row>
    <row r="485">
      <c r="A485" t="inlineStr"/>
      <c r="B485" t="inlineStr">
        <is>
          <t>N</t>
        </is>
      </c>
      <c r="C485" t="inlineStr">
        <is>
          <t>Price_BOM_L_Imp_986</t>
        </is>
      </c>
      <c r="D485" t="n">
        <v>986</v>
      </c>
      <c r="E485" t="inlineStr"/>
      <c r="F485" t="inlineStr">
        <is>
          <t>:40129-LC:40129-LCV:40129-LF:</t>
        </is>
      </c>
      <c r="G485" s="2" t="inlineStr">
        <is>
          <t>XA</t>
        </is>
      </c>
      <c r="H485" s="2" t="inlineStr">
        <is>
          <t>ImpMatl_SS_AISI-304</t>
        </is>
      </c>
      <c r="I485" s="4" t="inlineStr">
        <is>
          <t>Stainless Steel, AISI-304</t>
        </is>
      </c>
      <c r="J485" s="4" t="inlineStr">
        <is>
          <t>H304</t>
        </is>
      </c>
      <c r="K485" s="4" t="inlineStr">
        <is>
          <t>Stainless Steel, AISI-303</t>
        </is>
      </c>
      <c r="L485" s="4" t="inlineStr">
        <is>
          <t>Stainless Steel, AISI 316</t>
        </is>
      </c>
      <c r="M485" s="4" t="inlineStr">
        <is>
          <t>Coating_Scotchkote134_interior_IncludeImpeller</t>
        </is>
      </c>
      <c r="N485" s="80" t="inlineStr">
        <is>
          <t>RTF</t>
        </is>
      </c>
      <c r="O485" s="4" t="inlineStr"/>
      <c r="P485" s="4" t="inlineStr">
        <is>
          <t>A102401</t>
        </is>
      </c>
      <c r="Q485" t="inlineStr">
        <is>
          <t>LT250</t>
        </is>
      </c>
      <c r="R485" s="4" t="inlineStr"/>
      <c r="S485" t="inlineStr"/>
      <c r="T485" t="inlineStr"/>
      <c r="U485" t="inlineStr"/>
      <c r="V485" t="inlineStr"/>
      <c r="W485" t="inlineStr"/>
    </row>
    <row r="486">
      <c r="A486" t="inlineStr"/>
      <c r="B486" t="inlineStr">
        <is>
          <t>N</t>
        </is>
      </c>
      <c r="C486" t="inlineStr">
        <is>
          <t>Price_BOM_L_Imp_1280</t>
        </is>
      </c>
      <c r="D486" t="n">
        <v>1280</v>
      </c>
      <c r="E486" t="inlineStr"/>
      <c r="F486" t="inlineStr">
        <is>
          <t>:40129-LC:40129-LCV:40129-LF:</t>
        </is>
      </c>
      <c r="G486" s="2" t="inlineStr">
        <is>
          <t>XA</t>
        </is>
      </c>
      <c r="H486" s="2" t="inlineStr">
        <is>
          <t>ImpMatl_SS_AISI-304</t>
        </is>
      </c>
      <c r="I486" s="4" t="inlineStr">
        <is>
          <t>Stainless Steel, AISI-304</t>
        </is>
      </c>
      <c r="J486" s="4" t="inlineStr">
        <is>
          <t>H304</t>
        </is>
      </c>
      <c r="K486" s="4" t="inlineStr">
        <is>
          <t>Stainless Steel, AISI-303</t>
        </is>
      </c>
      <c r="L486" s="4" t="inlineStr">
        <is>
          <t>Stainless Steel, AISI 316</t>
        </is>
      </c>
      <c r="M486" s="4" t="inlineStr">
        <is>
          <t>Coating_Scotchkote134_interior</t>
        </is>
      </c>
      <c r="N486" s="80" t="inlineStr">
        <is>
          <t>RTF</t>
        </is>
      </c>
      <c r="O486" s="4" t="inlineStr"/>
      <c r="P486" s="4" t="inlineStr">
        <is>
          <t>A102401</t>
        </is>
      </c>
      <c r="Q486" t="inlineStr">
        <is>
          <t>LT250</t>
        </is>
      </c>
      <c r="R486" s="4" t="n">
        <v>126</v>
      </c>
      <c r="S486" t="inlineStr"/>
      <c r="T486" t="inlineStr"/>
      <c r="U486" t="inlineStr"/>
      <c r="V486" t="inlineStr"/>
      <c r="W486" t="inlineStr"/>
    </row>
    <row r="487">
      <c r="A487" t="inlineStr"/>
      <c r="B487" t="inlineStr">
        <is>
          <t>N</t>
        </is>
      </c>
      <c r="C487" t="inlineStr">
        <is>
          <t>Price_BOM_L_Imp_1574</t>
        </is>
      </c>
      <c r="D487" t="n">
        <v>1574</v>
      </c>
      <c r="E487" t="inlineStr"/>
      <c r="F487" t="inlineStr">
        <is>
          <t>:40129-LC:40129-LCV:40129-LF:</t>
        </is>
      </c>
      <c r="G487" s="2" t="inlineStr">
        <is>
          <t>XA</t>
        </is>
      </c>
      <c r="H487" s="2" t="inlineStr">
        <is>
          <t>ImpMatl_SS_AISI-304</t>
        </is>
      </c>
      <c r="I487" s="4" t="inlineStr">
        <is>
          <t>Stainless Steel, AISI-304</t>
        </is>
      </c>
      <c r="J487" s="4" t="inlineStr">
        <is>
          <t>H304</t>
        </is>
      </c>
      <c r="K487" s="4" t="inlineStr">
        <is>
          <t>Stainless Steel, AISI-303</t>
        </is>
      </c>
      <c r="L487" s="4" t="inlineStr">
        <is>
          <t>Stainless Steel, AISI 316</t>
        </is>
      </c>
      <c r="M487" s="4" t="inlineStr">
        <is>
          <t>Coating_Scotchkote134_interior_exterior</t>
        </is>
      </c>
      <c r="N487" s="80" t="inlineStr">
        <is>
          <t>RTF</t>
        </is>
      </c>
      <c r="O487" s="4" t="inlineStr"/>
      <c r="P487" s="4" t="inlineStr">
        <is>
          <t>A102401</t>
        </is>
      </c>
      <c r="Q487" t="inlineStr">
        <is>
          <t>LT250</t>
        </is>
      </c>
      <c r="R487" s="4" t="n">
        <v>126</v>
      </c>
      <c r="S487" t="inlineStr"/>
      <c r="T487" t="inlineStr"/>
      <c r="U487" t="inlineStr"/>
      <c r="V487" t="inlineStr"/>
      <c r="W487" t="inlineStr"/>
    </row>
    <row r="488">
      <c r="A488" t="inlineStr"/>
      <c r="B488" t="inlineStr">
        <is>
          <t>N</t>
        </is>
      </c>
      <c r="C488" t="inlineStr">
        <is>
          <t>Price_BOM_L_Imp_1869</t>
        </is>
      </c>
      <c r="D488" t="n">
        <v>1869</v>
      </c>
      <c r="E488" t="inlineStr"/>
      <c r="F488" t="inlineStr">
        <is>
          <t>:4012A-LC:4012A-LCV:4012A-LF:</t>
        </is>
      </c>
      <c r="G488" s="2" t="inlineStr">
        <is>
          <t>XA</t>
        </is>
      </c>
      <c r="H488" s="2" t="inlineStr">
        <is>
          <t>ImpMatl_SS_AISI-304</t>
        </is>
      </c>
      <c r="I488" s="4" t="inlineStr">
        <is>
          <t>Stainless Steel, AISI-304</t>
        </is>
      </c>
      <c r="J488" s="4" t="inlineStr">
        <is>
          <t>H304</t>
        </is>
      </c>
      <c r="K488" s="4" t="inlineStr">
        <is>
          <t>Stainless Steel, AISI-303</t>
        </is>
      </c>
      <c r="L488" s="4" t="inlineStr">
        <is>
          <t>Stainless Steel, AISI 316</t>
        </is>
      </c>
      <c r="M488" s="4" t="inlineStr">
        <is>
          <t>Coating_Special</t>
        </is>
      </c>
      <c r="N488" s="80" t="inlineStr">
        <is>
          <t>RTF</t>
        </is>
      </c>
      <c r="O488" s="4" t="inlineStr"/>
      <c r="P488" s="4" t="inlineStr">
        <is>
          <t>A101950</t>
        </is>
      </c>
      <c r="Q488" t="inlineStr">
        <is>
          <t>LT250</t>
        </is>
      </c>
      <c r="R488" s="4" t="n">
        <v>126</v>
      </c>
      <c r="S488" t="inlineStr"/>
      <c r="T488" t="inlineStr"/>
      <c r="U488" t="inlineStr"/>
      <c r="V488" t="inlineStr"/>
      <c r="W488" t="inlineStr"/>
    </row>
    <row r="489">
      <c r="A489" t="inlineStr"/>
      <c r="B489" t="inlineStr">
        <is>
          <t>N</t>
        </is>
      </c>
      <c r="C489" t="inlineStr">
        <is>
          <t>Price_BOM_L_Imp_460</t>
        </is>
      </c>
      <c r="D489" t="n">
        <v>460</v>
      </c>
      <c r="E489" t="inlineStr"/>
      <c r="F489" t="inlineStr">
        <is>
          <t>:4012A-LC:4012A-LCV:4012A-LF:</t>
        </is>
      </c>
      <c r="G489" s="2" t="inlineStr">
        <is>
          <t>XA</t>
        </is>
      </c>
      <c r="H489" s="2" t="inlineStr">
        <is>
          <t>ImpMatl_NiAl-Bronze_ASTM-B148_C95400</t>
        </is>
      </c>
      <c r="I489" s="4" t="inlineStr">
        <is>
          <t>Nickel Aluminum Bronze ASTM B148 UNS C95400</t>
        </is>
      </c>
      <c r="J489" s="4" t="inlineStr">
        <is>
          <t>B22</t>
        </is>
      </c>
      <c r="K489" s="4" t="inlineStr">
        <is>
          <t>Stainless Steel, AISI-303</t>
        </is>
      </c>
      <c r="L489" s="4" t="inlineStr">
        <is>
          <t>Steel, Cold Drawn C1018</t>
        </is>
      </c>
      <c r="M489" s="4" t="inlineStr">
        <is>
          <t>Coating_Standard</t>
        </is>
      </c>
      <c r="N489" s="80" t="inlineStr">
        <is>
          <t>96699302</t>
        </is>
      </c>
      <c r="O489" s="4" t="inlineStr"/>
      <c r="P489" s="4" t="inlineStr">
        <is>
          <t>A102250</t>
        </is>
      </c>
      <c r="Q489" t="inlineStr">
        <is>
          <t>LT250</t>
        </is>
      </c>
      <c r="R489" s="4" t="inlineStr"/>
      <c r="S489" t="inlineStr"/>
      <c r="T489" t="inlineStr"/>
      <c r="U489" t="inlineStr"/>
      <c r="V489" t="inlineStr"/>
      <c r="W489" t="inlineStr"/>
    </row>
    <row r="490">
      <c r="A490" t="inlineStr"/>
      <c r="B490" t="inlineStr">
        <is>
          <t>N</t>
        </is>
      </c>
      <c r="C490" t="inlineStr">
        <is>
          <t>Price_BOM_L_Imp_584</t>
        </is>
      </c>
      <c r="D490" t="n">
        <v>584</v>
      </c>
      <c r="E490" t="inlineStr"/>
      <c r="F490" t="inlineStr">
        <is>
          <t>:4012A-LC:4012A-LCV:4012A-LF:</t>
        </is>
      </c>
      <c r="G490" s="2" t="inlineStr">
        <is>
          <t>XA</t>
        </is>
      </c>
      <c r="H490" s="2" t="inlineStr">
        <is>
          <t>ImpMatl_NiAl-Bronze_ASTM-B148_C95400</t>
        </is>
      </c>
      <c r="I490" s="4" t="inlineStr">
        <is>
          <t>Nickel Aluminum Bronze ASTM B148 UNS C95400</t>
        </is>
      </c>
      <c r="J490" s="4" t="inlineStr">
        <is>
          <t>B22</t>
        </is>
      </c>
      <c r="K490" s="4" t="inlineStr">
        <is>
          <t>Stainless Steel, AISI-303</t>
        </is>
      </c>
      <c r="L490" s="4" t="inlineStr">
        <is>
          <t>Steel, Cold Drawn C1018</t>
        </is>
      </c>
      <c r="M490" s="4" t="inlineStr">
        <is>
          <t>Coating_Scotchkote134_interior_exterior_IncludeImpeller</t>
        </is>
      </c>
      <c r="N490" s="80" t="inlineStr">
        <is>
          <t>RTF</t>
        </is>
      </c>
      <c r="O490" s="4" t="inlineStr"/>
      <c r="P490" s="4" t="inlineStr">
        <is>
          <t>A102250</t>
        </is>
      </c>
      <c r="Q490" t="inlineStr">
        <is>
          <t>LT250</t>
        </is>
      </c>
      <c r="R490" s="4" t="inlineStr"/>
      <c r="S490" t="inlineStr"/>
      <c r="T490" t="inlineStr"/>
      <c r="U490" t="inlineStr"/>
      <c r="V490" t="inlineStr"/>
      <c r="W490" t="inlineStr"/>
    </row>
    <row r="491">
      <c r="A491" t="inlineStr"/>
      <c r="B491" t="inlineStr">
        <is>
          <t>N</t>
        </is>
      </c>
      <c r="C491" t="inlineStr">
        <is>
          <t>Price_BOM_L_Imp_878</t>
        </is>
      </c>
      <c r="D491" t="n">
        <v>878</v>
      </c>
      <c r="E491" t="inlineStr"/>
      <c r="F491" t="inlineStr">
        <is>
          <t>:4012A-LC:4012A-LCV:4012A-LF:</t>
        </is>
      </c>
      <c r="G491" s="2" t="inlineStr">
        <is>
          <t>XA</t>
        </is>
      </c>
      <c r="H491" s="2" t="inlineStr">
        <is>
          <t>ImpMatl_NiAl-Bronze_ASTM-B148_C95400</t>
        </is>
      </c>
      <c r="I491" s="4" t="inlineStr">
        <is>
          <t>Nickel Aluminum Bronze ASTM B148 UNS C95400</t>
        </is>
      </c>
      <c r="J491" s="4" t="inlineStr">
        <is>
          <t>B22</t>
        </is>
      </c>
      <c r="K491" s="4" t="inlineStr">
        <is>
          <t>Stainless Steel, AISI-303</t>
        </is>
      </c>
      <c r="L491" s="4" t="inlineStr">
        <is>
          <t>Steel, Cold Drawn C1018</t>
        </is>
      </c>
      <c r="M491" s="4" t="inlineStr">
        <is>
          <t>Coating_Scotchkote134_interior_IncludeImpeller</t>
        </is>
      </c>
      <c r="N491" s="80" t="inlineStr">
        <is>
          <t>RTF</t>
        </is>
      </c>
      <c r="O491" s="4" t="inlineStr"/>
      <c r="P491" s="4" t="inlineStr">
        <is>
          <t>A102250</t>
        </is>
      </c>
      <c r="Q491" t="inlineStr">
        <is>
          <t>LT250</t>
        </is>
      </c>
      <c r="R491" s="4" t="inlineStr"/>
      <c r="S491" t="inlineStr"/>
      <c r="T491" t="inlineStr"/>
      <c r="U491" t="inlineStr"/>
      <c r="V491" t="inlineStr"/>
      <c r="W491" t="inlineStr"/>
    </row>
    <row r="492">
      <c r="A492" t="inlineStr"/>
      <c r="B492" t="inlineStr">
        <is>
          <t>N</t>
        </is>
      </c>
      <c r="C492" t="inlineStr">
        <is>
          <t>Price_BOM_L_Imp_1172</t>
        </is>
      </c>
      <c r="D492" t="n">
        <v>1172</v>
      </c>
      <c r="E492" t="inlineStr"/>
      <c r="F492" t="inlineStr">
        <is>
          <t>:4012A-LC:4012A-LCV:4012A-LF:</t>
        </is>
      </c>
      <c r="G492" s="2" t="inlineStr">
        <is>
          <t>XA</t>
        </is>
      </c>
      <c r="H492" s="2" t="inlineStr">
        <is>
          <t>ImpMatl_NiAl-Bronze_ASTM-B148_C95400</t>
        </is>
      </c>
      <c r="I492" s="4" t="inlineStr">
        <is>
          <t>Nickel Aluminum Bronze ASTM B148 UNS C95400</t>
        </is>
      </c>
      <c r="J492" s="4" t="inlineStr">
        <is>
          <t>B22</t>
        </is>
      </c>
      <c r="K492" s="4" t="inlineStr">
        <is>
          <t>Stainless Steel, AISI-303</t>
        </is>
      </c>
      <c r="L492" s="4" t="inlineStr">
        <is>
          <t>Steel, Cold Drawn C1018</t>
        </is>
      </c>
      <c r="M492" s="4" t="inlineStr">
        <is>
          <t>Coating_Scotchkote134_interior</t>
        </is>
      </c>
      <c r="N492" s="80" t="inlineStr">
        <is>
          <t>96699302</t>
        </is>
      </c>
      <c r="O492" s="4" t="inlineStr"/>
      <c r="P492" s="4" t="inlineStr">
        <is>
          <t>A102250</t>
        </is>
      </c>
      <c r="Q492" t="inlineStr">
        <is>
          <t>LT250</t>
        </is>
      </c>
      <c r="R492" s="4" t="inlineStr"/>
      <c r="S492" t="inlineStr"/>
      <c r="T492" t="inlineStr"/>
      <c r="U492" t="inlineStr"/>
      <c r="V492" t="inlineStr"/>
      <c r="W492" t="inlineStr"/>
    </row>
    <row r="493">
      <c r="A493" t="inlineStr"/>
      <c r="B493" t="inlineStr">
        <is>
          <t>N</t>
        </is>
      </c>
      <c r="C493" t="inlineStr">
        <is>
          <t>Price_BOM_L_Imp_1466</t>
        </is>
      </c>
      <c r="D493" t="n">
        <v>1466</v>
      </c>
      <c r="E493" t="inlineStr"/>
      <c r="F493" t="inlineStr">
        <is>
          <t>:4012A-LC:4012A-LCV:4012A-LF:</t>
        </is>
      </c>
      <c r="G493" s="2" t="inlineStr">
        <is>
          <t>XA</t>
        </is>
      </c>
      <c r="H493" s="2" t="inlineStr">
        <is>
          <t>ImpMatl_NiAl-Bronze_ASTM-B148_C95400</t>
        </is>
      </c>
      <c r="I493" s="4" t="inlineStr">
        <is>
          <t>Nickel Aluminum Bronze ASTM B148 UNS C95400</t>
        </is>
      </c>
      <c r="J493" s="4" t="inlineStr">
        <is>
          <t>B22</t>
        </is>
      </c>
      <c r="K493" s="4" t="inlineStr">
        <is>
          <t>Stainless Steel, AISI-303</t>
        </is>
      </c>
      <c r="L493" s="4" t="inlineStr">
        <is>
          <t>Steel, Cold Drawn C1018</t>
        </is>
      </c>
      <c r="M493" s="4" t="inlineStr">
        <is>
          <t>Coating_Scotchkote134_interior_exterior</t>
        </is>
      </c>
      <c r="N493" s="80" t="inlineStr">
        <is>
          <t>96699302</t>
        </is>
      </c>
      <c r="O493" s="4" t="inlineStr"/>
      <c r="P493" s="4" t="inlineStr">
        <is>
          <t>A102250</t>
        </is>
      </c>
      <c r="Q493" t="inlineStr">
        <is>
          <t>LT250</t>
        </is>
      </c>
      <c r="R493" s="4" t="inlineStr"/>
      <c r="S493" t="inlineStr"/>
      <c r="T493" t="inlineStr"/>
      <c r="U493" t="inlineStr"/>
      <c r="V493" t="inlineStr"/>
      <c r="W493" t="inlineStr"/>
    </row>
    <row r="494">
      <c r="A494" t="inlineStr"/>
      <c r="B494" t="inlineStr">
        <is>
          <t>N</t>
        </is>
      </c>
      <c r="C494" t="inlineStr">
        <is>
          <t>Price_BOM_L_Imp_1760</t>
        </is>
      </c>
      <c r="D494" t="n">
        <v>1760</v>
      </c>
      <c r="E494" t="inlineStr"/>
      <c r="F494" t="inlineStr">
        <is>
          <t>:4012A-LC:4012A-LCV:4012A-LF:</t>
        </is>
      </c>
      <c r="G494" s="2" t="inlineStr">
        <is>
          <t>XA</t>
        </is>
      </c>
      <c r="H494" s="2" t="inlineStr">
        <is>
          <t>ImpMatl_NiAl-Bronze_ASTM-B148_C95400</t>
        </is>
      </c>
      <c r="I494" s="4" t="inlineStr">
        <is>
          <t>Nickel Aluminum Bronze ASTM B148 UNS C95400</t>
        </is>
      </c>
      <c r="J494" s="4" t="inlineStr">
        <is>
          <t>B22</t>
        </is>
      </c>
      <c r="K494" s="4" t="inlineStr">
        <is>
          <t>Stainless Steel, AISI-303</t>
        </is>
      </c>
      <c r="L494" s="4" t="inlineStr">
        <is>
          <t>Steel, Cold Drawn C1018</t>
        </is>
      </c>
      <c r="M494" s="4" t="inlineStr">
        <is>
          <t>Coating_Special</t>
        </is>
      </c>
      <c r="N494" s="80" t="inlineStr">
        <is>
          <t>96699302</t>
        </is>
      </c>
      <c r="O494" s="4" t="inlineStr"/>
      <c r="P494" s="4" t="inlineStr">
        <is>
          <t>A102250</t>
        </is>
      </c>
      <c r="Q494" t="inlineStr">
        <is>
          <t>LT250</t>
        </is>
      </c>
      <c r="R494" s="4" t="inlineStr"/>
      <c r="S494" t="inlineStr"/>
      <c r="T494" t="inlineStr"/>
      <c r="U494" t="inlineStr"/>
      <c r="V494" t="inlineStr"/>
      <c r="W494" t="inlineStr"/>
    </row>
    <row r="495">
      <c r="A495" t="inlineStr"/>
      <c r="B495" t="inlineStr">
        <is>
          <t>N</t>
        </is>
      </c>
      <c r="C495" t="inlineStr">
        <is>
          <t>Price_BOM_L_Imp_273</t>
        </is>
      </c>
      <c r="D495" t="n">
        <v>273</v>
      </c>
      <c r="E495" t="inlineStr"/>
      <c r="F495" t="inlineStr">
        <is>
          <t>:4012A-LC:4012A-LCV:4012A-LF:</t>
        </is>
      </c>
      <c r="G495" s="2" t="inlineStr">
        <is>
          <t>XA</t>
        </is>
      </c>
      <c r="H495" s="2" t="inlineStr">
        <is>
          <t>ImpMatl_SS_AISI-304</t>
        </is>
      </c>
      <c r="I495" s="4" t="inlineStr">
        <is>
          <t>Stainless Steel, AISI-304</t>
        </is>
      </c>
      <c r="J495" s="4" t="inlineStr">
        <is>
          <t>H304</t>
        </is>
      </c>
      <c r="K495" s="4" t="inlineStr">
        <is>
          <t>Stainless Steel, AISI-303</t>
        </is>
      </c>
      <c r="L495" s="4" t="inlineStr">
        <is>
          <t>Stainless Steel, AISI 316</t>
        </is>
      </c>
      <c r="M495" s="4" t="inlineStr">
        <is>
          <t>Coating_Standard</t>
        </is>
      </c>
      <c r="N495" s="80" t="inlineStr">
        <is>
          <t>98876168</t>
        </is>
      </c>
      <c r="O495" s="4" t="inlineStr"/>
      <c r="P495" s="4" t="inlineStr">
        <is>
          <t>A102403</t>
        </is>
      </c>
      <c r="Q495" t="inlineStr">
        <is>
          <t>LT027</t>
        </is>
      </c>
      <c r="R495" s="4" t="n">
        <v>0</v>
      </c>
      <c r="S495" t="inlineStr"/>
      <c r="T495" t="inlineStr"/>
      <c r="U495" t="inlineStr"/>
      <c r="V495" t="inlineStr"/>
      <c r="W495" t="inlineStr"/>
    </row>
    <row r="496">
      <c r="A496" t="inlineStr"/>
      <c r="B496" t="inlineStr">
        <is>
          <t>N</t>
        </is>
      </c>
      <c r="C496" t="inlineStr">
        <is>
          <t>Price_BOM_L_Imp_693</t>
        </is>
      </c>
      <c r="D496" t="n">
        <v>693</v>
      </c>
      <c r="E496" t="inlineStr"/>
      <c r="F496" t="inlineStr">
        <is>
          <t>:4012A-LC:4012A-LCV:4012A-LF:</t>
        </is>
      </c>
      <c r="G496" s="2" t="inlineStr">
        <is>
          <t>XA</t>
        </is>
      </c>
      <c r="H496" s="2" t="inlineStr">
        <is>
          <t>ImpMatl_SS_AISI-304</t>
        </is>
      </c>
      <c r="I496" s="4" t="inlineStr">
        <is>
          <t>Stainless Steel, AISI-304</t>
        </is>
      </c>
      <c r="J496" s="4" t="inlineStr">
        <is>
          <t>H304</t>
        </is>
      </c>
      <c r="K496" s="4" t="inlineStr">
        <is>
          <t>Stainless Steel, AISI-303</t>
        </is>
      </c>
      <c r="L496" s="4" t="inlineStr">
        <is>
          <t>Stainless Steel, AISI 316</t>
        </is>
      </c>
      <c r="M496" s="4" t="inlineStr">
        <is>
          <t>Coating_Scotchkote134_interior_exterior_IncludeImpeller</t>
        </is>
      </c>
      <c r="N496" s="80" t="inlineStr">
        <is>
          <t>RTF</t>
        </is>
      </c>
      <c r="O496" s="4" t="inlineStr"/>
      <c r="P496" s="4" t="inlineStr">
        <is>
          <t>A102403</t>
        </is>
      </c>
      <c r="Q496" t="inlineStr">
        <is>
          <t>LT250</t>
        </is>
      </c>
      <c r="R496" s="4" t="inlineStr"/>
      <c r="S496" t="inlineStr"/>
      <c r="T496" t="inlineStr"/>
      <c r="U496" t="inlineStr"/>
      <c r="V496" t="inlineStr"/>
      <c r="W496" t="inlineStr"/>
    </row>
    <row r="497">
      <c r="A497" t="inlineStr"/>
      <c r="B497" t="inlineStr">
        <is>
          <t>N</t>
        </is>
      </c>
      <c r="C497" t="inlineStr">
        <is>
          <t>Price_BOM_L_Imp_987</t>
        </is>
      </c>
      <c r="D497" t="n">
        <v>987</v>
      </c>
      <c r="E497" t="inlineStr"/>
      <c r="F497" t="inlineStr">
        <is>
          <t>:4012A-LC:4012A-LCV:4012A-LF:</t>
        </is>
      </c>
      <c r="G497" s="2" t="inlineStr">
        <is>
          <t>XA</t>
        </is>
      </c>
      <c r="H497" s="2" t="inlineStr">
        <is>
          <t>ImpMatl_SS_AISI-304</t>
        </is>
      </c>
      <c r="I497" s="4" t="inlineStr">
        <is>
          <t>Stainless Steel, AISI-304</t>
        </is>
      </c>
      <c r="J497" s="4" t="inlineStr">
        <is>
          <t>H304</t>
        </is>
      </c>
      <c r="K497" s="4" t="inlineStr">
        <is>
          <t>Stainless Steel, AISI-303</t>
        </is>
      </c>
      <c r="L497" s="4" t="inlineStr">
        <is>
          <t>Stainless Steel, AISI 316</t>
        </is>
      </c>
      <c r="M497" s="4" t="inlineStr">
        <is>
          <t>Coating_Scotchkote134_interior_IncludeImpeller</t>
        </is>
      </c>
      <c r="N497" s="80" t="inlineStr">
        <is>
          <t>RTF</t>
        </is>
      </c>
      <c r="O497" s="4" t="inlineStr"/>
      <c r="P497" s="4" t="inlineStr">
        <is>
          <t>A102403</t>
        </is>
      </c>
      <c r="Q497" t="inlineStr">
        <is>
          <t>LT250</t>
        </is>
      </c>
      <c r="R497" s="4" t="inlineStr"/>
      <c r="S497" t="inlineStr"/>
      <c r="T497" t="inlineStr"/>
      <c r="U497" t="inlineStr"/>
      <c r="V497" t="inlineStr"/>
      <c r="W497" t="inlineStr"/>
    </row>
    <row r="498">
      <c r="A498" t="inlineStr"/>
      <c r="B498" t="inlineStr">
        <is>
          <t>N</t>
        </is>
      </c>
      <c r="C498" t="inlineStr">
        <is>
          <t>Price_BOM_L_Imp_1281</t>
        </is>
      </c>
      <c r="D498" t="n">
        <v>1281</v>
      </c>
      <c r="E498" t="inlineStr"/>
      <c r="F498" t="inlineStr">
        <is>
          <t>:4012A-LC:4012A-LCV:4012A-LF:</t>
        </is>
      </c>
      <c r="G498" s="2" t="inlineStr">
        <is>
          <t>XA</t>
        </is>
      </c>
      <c r="H498" s="2" t="inlineStr">
        <is>
          <t>ImpMatl_SS_AISI-304</t>
        </is>
      </c>
      <c r="I498" s="4" t="inlineStr">
        <is>
          <t>Stainless Steel, AISI-304</t>
        </is>
      </c>
      <c r="J498" s="4" t="inlineStr">
        <is>
          <t>H304</t>
        </is>
      </c>
      <c r="K498" s="4" t="inlineStr">
        <is>
          <t>Stainless Steel, AISI-303</t>
        </is>
      </c>
      <c r="L498" s="4" t="inlineStr">
        <is>
          <t>Stainless Steel, AISI 316</t>
        </is>
      </c>
      <c r="M498" s="4" t="inlineStr">
        <is>
          <t>Coating_Scotchkote134_interior</t>
        </is>
      </c>
      <c r="N498" s="80" t="inlineStr">
        <is>
          <t>RTF</t>
        </is>
      </c>
      <c r="O498" s="4" t="inlineStr"/>
      <c r="P498" s="4" t="inlineStr">
        <is>
          <t>A102403</t>
        </is>
      </c>
      <c r="Q498" t="inlineStr">
        <is>
          <t>LT250</t>
        </is>
      </c>
      <c r="R498" s="4" t="n">
        <v>126</v>
      </c>
      <c r="S498" t="inlineStr"/>
      <c r="T498" t="inlineStr"/>
      <c r="U498" t="inlineStr"/>
      <c r="V498" t="inlineStr"/>
      <c r="W498" t="inlineStr"/>
    </row>
    <row r="499">
      <c r="A499" t="inlineStr"/>
      <c r="B499" t="inlineStr">
        <is>
          <t>N</t>
        </is>
      </c>
      <c r="C499" t="inlineStr">
        <is>
          <t>Price_BOM_L_Imp_1575</t>
        </is>
      </c>
      <c r="D499" t="n">
        <v>1575</v>
      </c>
      <c r="E499" t="inlineStr"/>
      <c r="F499" t="inlineStr">
        <is>
          <t>:4012A-LC:4012A-LCV:4012A-LF:</t>
        </is>
      </c>
      <c r="G499" s="2" t="inlineStr">
        <is>
          <t>XA</t>
        </is>
      </c>
      <c r="H499" s="2" t="inlineStr">
        <is>
          <t>ImpMatl_SS_AISI-304</t>
        </is>
      </c>
      <c r="I499" s="4" t="inlineStr">
        <is>
          <t>Stainless Steel, AISI-304</t>
        </is>
      </c>
      <c r="J499" s="4" t="inlineStr">
        <is>
          <t>H304</t>
        </is>
      </c>
      <c r="K499" s="4" t="inlineStr">
        <is>
          <t>Stainless Steel, AISI-303</t>
        </is>
      </c>
      <c r="L499" s="4" t="inlineStr">
        <is>
          <t>Stainless Steel, AISI 316</t>
        </is>
      </c>
      <c r="M499" s="4" t="inlineStr">
        <is>
          <t>Coating_Scotchkote134_interior_exterior</t>
        </is>
      </c>
      <c r="N499" s="80" t="inlineStr">
        <is>
          <t>RTF</t>
        </is>
      </c>
      <c r="O499" s="4" t="inlineStr"/>
      <c r="P499" s="4" t="inlineStr">
        <is>
          <t>A102403</t>
        </is>
      </c>
      <c r="Q499" t="inlineStr">
        <is>
          <t>LT250</t>
        </is>
      </c>
      <c r="R499" s="4" t="n">
        <v>126</v>
      </c>
      <c r="S499" t="inlineStr"/>
      <c r="T499" t="inlineStr"/>
      <c r="U499" t="inlineStr"/>
      <c r="V499" t="inlineStr"/>
      <c r="W499" t="inlineStr"/>
    </row>
    <row r="500">
      <c r="A500" t="inlineStr"/>
      <c r="B500" t="inlineStr">
        <is>
          <t>N</t>
        </is>
      </c>
      <c r="C500" t="inlineStr">
        <is>
          <t>Price_BOM_L_Imp_1870</t>
        </is>
      </c>
      <c r="D500" t="n">
        <v>1870</v>
      </c>
      <c r="E500" t="inlineStr"/>
      <c r="F500" t="inlineStr">
        <is>
          <t>:40157-LC:40157-LCV:40157-LF:</t>
        </is>
      </c>
      <c r="G500" s="2" t="inlineStr">
        <is>
          <t>XA</t>
        </is>
      </c>
      <c r="H500" s="2" t="inlineStr">
        <is>
          <t>ImpMatl_SS_AISI-304</t>
        </is>
      </c>
      <c r="I500" s="4" t="inlineStr">
        <is>
          <t>Stainless Steel, AISI-304</t>
        </is>
      </c>
      <c r="J500" s="4" t="inlineStr">
        <is>
          <t>H304</t>
        </is>
      </c>
      <c r="K500" s="4" t="inlineStr">
        <is>
          <t>Stainless Steel, AISI-303</t>
        </is>
      </c>
      <c r="L500" s="4" t="inlineStr">
        <is>
          <t>Stainless Steel, AISI 316</t>
        </is>
      </c>
      <c r="M500" s="4" t="inlineStr">
        <is>
          <t>Coating_Special</t>
        </is>
      </c>
      <c r="N500" s="80" t="inlineStr">
        <is>
          <t>RTF</t>
        </is>
      </c>
      <c r="O500" s="4" t="inlineStr"/>
      <c r="P500" s="4" t="inlineStr">
        <is>
          <t>A101957</t>
        </is>
      </c>
      <c r="Q500" t="inlineStr">
        <is>
          <t>LT250</t>
        </is>
      </c>
      <c r="R500" s="4" t="n">
        <v>126</v>
      </c>
      <c r="S500" t="inlineStr"/>
      <c r="T500" t="inlineStr"/>
      <c r="U500" t="inlineStr"/>
      <c r="V500" t="inlineStr"/>
      <c r="W500" t="inlineStr"/>
    </row>
    <row r="501">
      <c r="A501" t="inlineStr"/>
      <c r="B501" t="inlineStr">
        <is>
          <t>N</t>
        </is>
      </c>
      <c r="C501" t="inlineStr">
        <is>
          <t>Price_BOM_L_Imp_1871</t>
        </is>
      </c>
      <c r="D501" t="n">
        <v>1871</v>
      </c>
      <c r="E501" t="inlineStr"/>
      <c r="F501" t="inlineStr">
        <is>
          <t>:40157-LC:40157-LCV:40157-LF:</t>
        </is>
      </c>
      <c r="G501" s="2" t="inlineStr">
        <is>
          <t>X5</t>
        </is>
      </c>
      <c r="H501" t="inlineStr">
        <is>
          <t>ImpMatl_SS_AISI-304</t>
        </is>
      </c>
      <c r="I501" s="4" t="inlineStr">
        <is>
          <t>Stainless Steel, AISI-304</t>
        </is>
      </c>
      <c r="J501" s="4" t="inlineStr">
        <is>
          <t>H304</t>
        </is>
      </c>
      <c r="K501" s="4" t="inlineStr">
        <is>
          <t>Anodized Steel</t>
        </is>
      </c>
      <c r="L501" s="4" t="inlineStr">
        <is>
          <t>Stainless Steel, AISI 316</t>
        </is>
      </c>
      <c r="M501" s="4" t="inlineStr">
        <is>
          <t>Coating_Special</t>
        </is>
      </c>
      <c r="N501" s="80" t="inlineStr">
        <is>
          <t>RTF</t>
        </is>
      </c>
      <c r="O501" s="1" t="inlineStr"/>
      <c r="P501" t="inlineStr">
        <is>
          <t>A101964</t>
        </is>
      </c>
      <c r="Q501" t="inlineStr">
        <is>
          <t>LT250</t>
        </is>
      </c>
      <c r="R501" t="n">
        <v>126</v>
      </c>
      <c r="S501" t="inlineStr"/>
      <c r="T501" t="inlineStr"/>
      <c r="U501" t="inlineStr"/>
      <c r="V501" t="inlineStr"/>
      <c r="W501" t="inlineStr"/>
    </row>
    <row r="502">
      <c r="A502" t="inlineStr"/>
      <c r="B502" t="inlineStr">
        <is>
          <t>N</t>
        </is>
      </c>
      <c r="C502" t="inlineStr">
        <is>
          <t>Price_BOM_L_Imp_461</t>
        </is>
      </c>
      <c r="D502" t="n">
        <v>461</v>
      </c>
      <c r="E502" t="inlineStr"/>
      <c r="F502" t="inlineStr">
        <is>
          <t>:40157-LC:40157-LCV:40157-LF:</t>
        </is>
      </c>
      <c r="G502" s="2" t="inlineStr">
        <is>
          <t>XA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Coating_Standard</t>
        </is>
      </c>
      <c r="N502" s="80" t="inlineStr">
        <is>
          <t>96699326</t>
        </is>
      </c>
      <c r="O502" s="1" t="inlineStr"/>
      <c r="P502" t="inlineStr">
        <is>
          <t>A102251</t>
        </is>
      </c>
      <c r="Q502" t="inlineStr">
        <is>
          <t>LT250</t>
        </is>
      </c>
      <c r="R502" t="inlineStr"/>
      <c r="S502" t="inlineStr"/>
      <c r="T502" t="inlineStr"/>
      <c r="U502" t="inlineStr"/>
      <c r="V502" t="inlineStr"/>
      <c r="W502" t="inlineStr"/>
    </row>
    <row r="503">
      <c r="A503" t="inlineStr"/>
      <c r="B503" t="inlineStr">
        <is>
          <t>N</t>
        </is>
      </c>
      <c r="C503" t="inlineStr">
        <is>
          <t>Price_BOM_L_Imp_585</t>
        </is>
      </c>
      <c r="D503" t="n">
        <v>585</v>
      </c>
      <c r="E503" t="inlineStr"/>
      <c r="F503" t="inlineStr">
        <is>
          <t>:40157-LC:40157-LCV:40157-LF:</t>
        </is>
      </c>
      <c r="G503" s="2" t="inlineStr">
        <is>
          <t>XA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Stainless Steel, AISI-303</t>
        </is>
      </c>
      <c r="L503" s="4" t="inlineStr">
        <is>
          <t>Steel, Cold Drawn C1018</t>
        </is>
      </c>
      <c r="M503" s="4" t="inlineStr">
        <is>
          <t>Coating_Scotchkote134_interior_exterior_IncludeImpeller</t>
        </is>
      </c>
      <c r="N503" s="80" t="inlineStr">
        <is>
          <t>RTF</t>
        </is>
      </c>
      <c r="O503" s="1" t="inlineStr"/>
      <c r="P503" t="inlineStr">
        <is>
          <t>A102251</t>
        </is>
      </c>
      <c r="Q503" t="inlineStr">
        <is>
          <t>LT250</t>
        </is>
      </c>
      <c r="R503" t="inlineStr"/>
      <c r="S503" t="inlineStr"/>
      <c r="T503" t="inlineStr"/>
      <c r="U503" t="inlineStr"/>
      <c r="V503" t="inlineStr"/>
      <c r="W503" t="inlineStr"/>
    </row>
    <row r="504">
      <c r="A504" t="inlineStr"/>
      <c r="B504" t="inlineStr">
        <is>
          <t>N</t>
        </is>
      </c>
      <c r="C504" t="inlineStr">
        <is>
          <t>Price_BOM_L_Imp_879</t>
        </is>
      </c>
      <c r="D504" t="n">
        <v>879</v>
      </c>
      <c r="E504" t="inlineStr"/>
      <c r="F504" t="inlineStr">
        <is>
          <t>:40157-LC:40157-LCV:40157-LF:</t>
        </is>
      </c>
      <c r="G504" s="2" t="inlineStr">
        <is>
          <t>XA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Stainless Steel, AISI-303</t>
        </is>
      </c>
      <c r="L504" s="4" t="inlineStr">
        <is>
          <t>Steel, Cold Drawn C1018</t>
        </is>
      </c>
      <c r="M504" s="4" t="inlineStr">
        <is>
          <t>Coating_Scotchkote134_interior_IncludeImpeller</t>
        </is>
      </c>
      <c r="N504" s="80" t="inlineStr">
        <is>
          <t>RTF</t>
        </is>
      </c>
      <c r="O504" s="1" t="inlineStr"/>
      <c r="P504" t="inlineStr">
        <is>
          <t>A102251</t>
        </is>
      </c>
      <c r="Q504" t="inlineStr">
        <is>
          <t>LT250</t>
        </is>
      </c>
      <c r="R504" t="inlineStr"/>
      <c r="S504" t="inlineStr"/>
      <c r="T504" t="inlineStr"/>
      <c r="U504" t="inlineStr"/>
      <c r="V504" t="inlineStr"/>
      <c r="W504" t="inlineStr"/>
    </row>
    <row r="505">
      <c r="A505" t="inlineStr"/>
      <c r="B505" t="inlineStr">
        <is>
          <t>N</t>
        </is>
      </c>
      <c r="C505" t="inlineStr">
        <is>
          <t>Price_BOM_L_Imp_1173</t>
        </is>
      </c>
      <c r="D505" t="n">
        <v>1173</v>
      </c>
      <c r="E505" t="inlineStr"/>
      <c r="F505" t="inlineStr">
        <is>
          <t>:40157-LC:40157-LCV:40157-LF:</t>
        </is>
      </c>
      <c r="G505" s="2" t="inlineStr">
        <is>
          <t>XA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</t>
        </is>
      </c>
      <c r="N505" s="80" t="inlineStr">
        <is>
          <t>96699326</t>
        </is>
      </c>
      <c r="O505" s="1" t="inlineStr"/>
      <c r="P505" t="inlineStr">
        <is>
          <t>A102251</t>
        </is>
      </c>
      <c r="Q505" t="inlineStr">
        <is>
          <t>LT250</t>
        </is>
      </c>
      <c r="R505" t="inlineStr"/>
      <c r="S505" t="inlineStr"/>
      <c r="T505" t="inlineStr"/>
      <c r="U505" t="inlineStr"/>
      <c r="V505" t="inlineStr"/>
      <c r="W505" t="inlineStr"/>
    </row>
    <row r="506">
      <c r="A506" t="inlineStr"/>
      <c r="B506" t="inlineStr">
        <is>
          <t>N</t>
        </is>
      </c>
      <c r="C506" t="inlineStr">
        <is>
          <t>Price_BOM_L_Imp_1467</t>
        </is>
      </c>
      <c r="D506" t="n">
        <v>1467</v>
      </c>
      <c r="E506" t="inlineStr"/>
      <c r="F506" t="inlineStr">
        <is>
          <t>:40157-LC:40157-LCV:40157-LF:</t>
        </is>
      </c>
      <c r="G506" s="2" t="inlineStr">
        <is>
          <t>XA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Stainless Steel, AISI-303</t>
        </is>
      </c>
      <c r="L506" s="4" t="inlineStr">
        <is>
          <t>Steel, Cold Drawn C1018</t>
        </is>
      </c>
      <c r="M506" s="4" t="inlineStr">
        <is>
          <t>Coating_Scotchkote134_interior_exterior</t>
        </is>
      </c>
      <c r="N506" s="80" t="inlineStr">
        <is>
          <t>96699326</t>
        </is>
      </c>
      <c r="O506" s="1" t="inlineStr"/>
      <c r="P506" t="inlineStr">
        <is>
          <t>A102251</t>
        </is>
      </c>
      <c r="Q506" t="inlineStr">
        <is>
          <t>LT250</t>
        </is>
      </c>
      <c r="R506" t="inlineStr"/>
      <c r="S506" t="inlineStr"/>
      <c r="T506" t="inlineStr"/>
      <c r="U506" t="inlineStr"/>
      <c r="V506" t="inlineStr"/>
      <c r="W506" t="inlineStr"/>
    </row>
    <row r="507">
      <c r="A507" t="inlineStr"/>
      <c r="B507" t="inlineStr">
        <is>
          <t>N</t>
        </is>
      </c>
      <c r="C507" t="inlineStr">
        <is>
          <t>Price_BOM_L_Imp_1761</t>
        </is>
      </c>
      <c r="D507" t="n">
        <v>1761</v>
      </c>
      <c r="E507" t="inlineStr"/>
      <c r="F507" t="inlineStr">
        <is>
          <t>:40157-LC:40157-LCV:40157-LF:</t>
        </is>
      </c>
      <c r="G507" s="2" t="inlineStr">
        <is>
          <t>XA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Coating_Special</t>
        </is>
      </c>
      <c r="N507" s="80" t="inlineStr">
        <is>
          <t>96699326</t>
        </is>
      </c>
      <c r="O507" s="1" t="inlineStr"/>
      <c r="P507" t="inlineStr">
        <is>
          <t>A102251</t>
        </is>
      </c>
      <c r="Q507" t="inlineStr">
        <is>
          <t>LT250</t>
        </is>
      </c>
      <c r="R507" t="inlineStr"/>
      <c r="S507" t="inlineStr"/>
      <c r="T507" t="inlineStr"/>
      <c r="U507" t="inlineStr"/>
      <c r="V507" t="inlineStr"/>
      <c r="W507" t="inlineStr"/>
    </row>
    <row r="508">
      <c r="A508" t="inlineStr"/>
      <c r="B508" t="inlineStr">
        <is>
          <t>N</t>
        </is>
      </c>
      <c r="C508" t="inlineStr">
        <is>
          <t>Price_BOM_L_Imp_462</t>
        </is>
      </c>
      <c r="D508" t="n">
        <v>462</v>
      </c>
      <c r="E508" t="inlineStr"/>
      <c r="F508" t="inlineStr">
        <is>
          <t>:40157-LC:40157-LCV:40157-LF:</t>
        </is>
      </c>
      <c r="G508" s="2" t="inlineStr">
        <is>
          <t>X5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Anodized Steel</t>
        </is>
      </c>
      <c r="L508" s="4" t="inlineStr">
        <is>
          <t>Steel, Cold Drawn C1018</t>
        </is>
      </c>
      <c r="M508" s="4" t="inlineStr">
        <is>
          <t>Coating_Standard</t>
        </is>
      </c>
      <c r="N508" s="80" t="inlineStr">
        <is>
          <t>96769202</t>
        </is>
      </c>
      <c r="O508" s="1" t="inlineStr"/>
      <c r="P508" t="inlineStr">
        <is>
          <t>A102252</t>
        </is>
      </c>
      <c r="Q508" t="inlineStr">
        <is>
          <t>LT250</t>
        </is>
      </c>
      <c r="R508" t="inlineStr"/>
      <c r="S508" t="inlineStr"/>
      <c r="T508" t="inlineStr"/>
      <c r="U508" t="inlineStr"/>
      <c r="V508" t="inlineStr"/>
      <c r="W508" t="inlineStr"/>
    </row>
    <row r="509">
      <c r="A509" t="inlineStr"/>
      <c r="B509" t="inlineStr">
        <is>
          <t>N</t>
        </is>
      </c>
      <c r="C509" t="inlineStr">
        <is>
          <t>Price_BOM_L_Imp_586</t>
        </is>
      </c>
      <c r="D509" t="n">
        <v>586</v>
      </c>
      <c r="E509" t="inlineStr"/>
      <c r="F509" t="inlineStr">
        <is>
          <t>:40157-LC:40157-LCV:40157-LF:</t>
        </is>
      </c>
      <c r="G509" s="2" t="inlineStr">
        <is>
          <t>X5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Anodized Steel</t>
        </is>
      </c>
      <c r="L509" s="4" t="inlineStr">
        <is>
          <t>Steel, Cold Drawn C1018</t>
        </is>
      </c>
      <c r="M509" s="4" t="inlineStr">
        <is>
          <t>Coating_Scotchkote134_interior_exterior_IncludeImpeller</t>
        </is>
      </c>
      <c r="N509" s="80" t="inlineStr">
        <is>
          <t>RTF</t>
        </is>
      </c>
      <c r="O509" s="1" t="inlineStr"/>
      <c r="P509" t="inlineStr">
        <is>
          <t>A102252</t>
        </is>
      </c>
      <c r="Q509" t="inlineStr">
        <is>
          <t>LT250</t>
        </is>
      </c>
      <c r="R509" t="inlineStr"/>
      <c r="S509" t="inlineStr"/>
      <c r="T509" t="inlineStr"/>
      <c r="U509" t="inlineStr"/>
      <c r="V509" t="inlineStr"/>
      <c r="W509" t="inlineStr"/>
    </row>
    <row r="510">
      <c r="A510" t="inlineStr"/>
      <c r="B510" t="inlineStr">
        <is>
          <t>N</t>
        </is>
      </c>
      <c r="C510" t="inlineStr">
        <is>
          <t>Price_BOM_L_Imp_880</t>
        </is>
      </c>
      <c r="D510" t="n">
        <v>880</v>
      </c>
      <c r="E510" t="inlineStr"/>
      <c r="F510" t="inlineStr">
        <is>
          <t>:40157-LC:40157-LCV:40157-LF:</t>
        </is>
      </c>
      <c r="G510" s="2" t="inlineStr">
        <is>
          <t>X5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Anodized Steel</t>
        </is>
      </c>
      <c r="L510" s="4" t="inlineStr">
        <is>
          <t>Steel, Cold Drawn C1018</t>
        </is>
      </c>
      <c r="M510" s="4" t="inlineStr">
        <is>
          <t>Coating_Scotchkote134_interior_IncludeImpeller</t>
        </is>
      </c>
      <c r="N510" s="80" t="inlineStr">
        <is>
          <t>RTF</t>
        </is>
      </c>
      <c r="O510" s="1" t="inlineStr"/>
      <c r="P510" t="inlineStr">
        <is>
          <t>A102252</t>
        </is>
      </c>
      <c r="Q510" t="inlineStr">
        <is>
          <t>LT250</t>
        </is>
      </c>
      <c r="R510" t="inlineStr"/>
      <c r="S510" t="inlineStr"/>
      <c r="T510" t="inlineStr"/>
      <c r="U510" t="inlineStr"/>
      <c r="V510" t="inlineStr"/>
      <c r="W510" t="inlineStr"/>
    </row>
    <row r="511">
      <c r="A511" t="inlineStr"/>
      <c r="B511" t="inlineStr">
        <is>
          <t>N</t>
        </is>
      </c>
      <c r="C511" t="inlineStr">
        <is>
          <t>Price_BOM_L_Imp_1174</t>
        </is>
      </c>
      <c r="D511" t="n">
        <v>1174</v>
      </c>
      <c r="E511" t="inlineStr"/>
      <c r="F511" t="inlineStr">
        <is>
          <t>:40157-LC:40157-LCV:40157-LF:</t>
        </is>
      </c>
      <c r="G511" s="2" t="inlineStr">
        <is>
          <t>X5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Anodized Steel</t>
        </is>
      </c>
      <c r="L511" s="4" t="inlineStr">
        <is>
          <t>Steel, Cold Drawn C1018</t>
        </is>
      </c>
      <c r="M511" s="4" t="inlineStr">
        <is>
          <t>Coating_Scotchkote134_interior</t>
        </is>
      </c>
      <c r="N511" s="80" t="inlineStr">
        <is>
          <t>96769202</t>
        </is>
      </c>
      <c r="O511" s="1" t="inlineStr"/>
      <c r="P511" t="inlineStr">
        <is>
          <t>A102252</t>
        </is>
      </c>
      <c r="Q511" t="inlineStr">
        <is>
          <t>LT250</t>
        </is>
      </c>
      <c r="R511" t="inlineStr"/>
      <c r="S511" t="inlineStr"/>
      <c r="T511" t="inlineStr"/>
      <c r="U511" t="inlineStr"/>
      <c r="V511" t="inlineStr"/>
      <c r="W511" t="inlineStr"/>
    </row>
    <row r="512">
      <c r="A512" t="inlineStr"/>
      <c r="B512" t="inlineStr">
        <is>
          <t>N</t>
        </is>
      </c>
      <c r="C512" t="inlineStr">
        <is>
          <t>Price_BOM_L_Imp_1468</t>
        </is>
      </c>
      <c r="D512" t="n">
        <v>1468</v>
      </c>
      <c r="E512" t="inlineStr"/>
      <c r="F512" t="inlineStr">
        <is>
          <t>:40157-LC:40157-LCV:40157-LF:</t>
        </is>
      </c>
      <c r="G512" s="2" t="inlineStr">
        <is>
          <t>X5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Anodized Steel</t>
        </is>
      </c>
      <c r="L512" s="4" t="inlineStr">
        <is>
          <t>Steel, Cold Drawn C1018</t>
        </is>
      </c>
      <c r="M512" s="4" t="inlineStr">
        <is>
          <t>Coating_Scotchkote134_interior_exterior</t>
        </is>
      </c>
      <c r="N512" s="80" t="inlineStr">
        <is>
          <t>96769202</t>
        </is>
      </c>
      <c r="O512" s="1" t="inlineStr"/>
      <c r="P512" t="inlineStr">
        <is>
          <t>A102252</t>
        </is>
      </c>
      <c r="Q512" t="inlineStr">
        <is>
          <t>LT250</t>
        </is>
      </c>
      <c r="R512" t="inlineStr"/>
      <c r="S512" t="inlineStr"/>
      <c r="T512" t="inlineStr"/>
      <c r="U512" t="inlineStr"/>
      <c r="V512" t="inlineStr"/>
      <c r="W512" t="inlineStr"/>
    </row>
    <row r="513">
      <c r="A513" t="inlineStr"/>
      <c r="B513" t="inlineStr">
        <is>
          <t>N</t>
        </is>
      </c>
      <c r="C513" t="inlineStr">
        <is>
          <t>Price_BOM_L_Imp_1762</t>
        </is>
      </c>
      <c r="D513" t="n">
        <v>1762</v>
      </c>
      <c r="E513" t="inlineStr"/>
      <c r="F513" t="inlineStr">
        <is>
          <t>:40157-LC:40157-LCV:40157-LF:</t>
        </is>
      </c>
      <c r="G513" s="2" t="inlineStr">
        <is>
          <t>X5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Anodized Steel</t>
        </is>
      </c>
      <c r="L513" s="4" t="inlineStr">
        <is>
          <t>Steel, Cold Drawn C1018</t>
        </is>
      </c>
      <c r="M513" s="4" t="inlineStr">
        <is>
          <t>Coating_Special</t>
        </is>
      </c>
      <c r="N513" s="80" t="inlineStr">
        <is>
          <t>96769202</t>
        </is>
      </c>
      <c r="O513" s="1" t="inlineStr"/>
      <c r="P513" t="inlineStr">
        <is>
          <t>A102252</t>
        </is>
      </c>
      <c r="Q513" t="inlineStr">
        <is>
          <t>LT250</t>
        </is>
      </c>
      <c r="R513" t="inlineStr"/>
      <c r="S513" t="inlineStr"/>
      <c r="T513" t="inlineStr"/>
      <c r="U513" t="inlineStr"/>
      <c r="V513" t="inlineStr"/>
      <c r="W513" t="inlineStr"/>
    </row>
    <row r="514">
      <c r="A514" t="inlineStr"/>
      <c r="B514" t="inlineStr">
        <is>
          <t>N</t>
        </is>
      </c>
      <c r="C514" t="inlineStr">
        <is>
          <t>Price_BOM_L_Imp_280</t>
        </is>
      </c>
      <c r="D514" t="n">
        <v>280</v>
      </c>
      <c r="E514" t="inlineStr"/>
      <c r="F514" t="inlineStr">
        <is>
          <t>:40157-LC:40157-LCV:40157-LF:</t>
        </is>
      </c>
      <c r="G514" s="2" t="inlineStr">
        <is>
          <t>XA</t>
        </is>
      </c>
      <c r="H514" t="inlineStr">
        <is>
          <t>ImpMatl_SS_AISI-304</t>
        </is>
      </c>
      <c r="I514" s="4" t="inlineStr">
        <is>
          <t>Stainless Steel, AISI-304</t>
        </is>
      </c>
      <c r="J514" s="4" t="inlineStr">
        <is>
          <t>H304</t>
        </is>
      </c>
      <c r="K514" s="4" t="inlineStr">
        <is>
          <t>Stainless Steel, AISI-303</t>
        </is>
      </c>
      <c r="L514" s="4" t="inlineStr">
        <is>
          <t>Stainless Steel, AISI 316</t>
        </is>
      </c>
      <c r="M514" s="4" t="inlineStr">
        <is>
          <t>Coating_Standard</t>
        </is>
      </c>
      <c r="N514" s="80" t="inlineStr">
        <is>
          <t>98876169</t>
        </is>
      </c>
      <c r="O514" s="1" t="inlineStr"/>
      <c r="P514" t="inlineStr">
        <is>
          <t>A102405</t>
        </is>
      </c>
      <c r="Q514" t="inlineStr">
        <is>
          <t>LT027</t>
        </is>
      </c>
      <c r="R514" t="n">
        <v>0</v>
      </c>
      <c r="S514" t="inlineStr"/>
      <c r="T514" t="inlineStr"/>
      <c r="U514" t="inlineStr"/>
      <c r="V514" t="inlineStr"/>
      <c r="W514" t="inlineStr"/>
    </row>
    <row r="515">
      <c r="A515" t="inlineStr"/>
      <c r="B515" t="inlineStr">
        <is>
          <t>N</t>
        </is>
      </c>
      <c r="C515" t="inlineStr">
        <is>
          <t>Price_BOM_L_Imp_694</t>
        </is>
      </c>
      <c r="D515" t="n">
        <v>694</v>
      </c>
      <c r="E515" t="inlineStr"/>
      <c r="F515" t="inlineStr">
        <is>
          <t>:40157-LC:40157-LCV:40157-LF:</t>
        </is>
      </c>
      <c r="G515" s="2" t="inlineStr">
        <is>
          <t>XA</t>
        </is>
      </c>
      <c r="H515" t="inlineStr">
        <is>
          <t>ImpMatl_SS_AISI-304</t>
        </is>
      </c>
      <c r="I515" s="4" t="inlineStr">
        <is>
          <t>Stainless Steel, AISI-304</t>
        </is>
      </c>
      <c r="J515" s="4" t="inlineStr">
        <is>
          <t>H304</t>
        </is>
      </c>
      <c r="K515" s="4" t="inlineStr">
        <is>
          <t>Stainless Steel, AISI-303</t>
        </is>
      </c>
      <c r="L515" s="4" t="inlineStr">
        <is>
          <t>Stainless Steel, AISI 316</t>
        </is>
      </c>
      <c r="M515" s="4" t="inlineStr">
        <is>
          <t>Coating_Scotchkote134_interior_exterior_IncludeImpeller</t>
        </is>
      </c>
      <c r="N515" s="80" t="inlineStr">
        <is>
          <t>RTF</t>
        </is>
      </c>
      <c r="O515" s="1" t="inlineStr"/>
      <c r="P515" t="inlineStr">
        <is>
          <t>A102405</t>
        </is>
      </c>
      <c r="Q515" t="inlineStr">
        <is>
          <t>LT250</t>
        </is>
      </c>
      <c r="R515" t="inlineStr"/>
      <c r="S515" t="inlineStr"/>
      <c r="T515" t="inlineStr"/>
      <c r="U515" t="inlineStr"/>
      <c r="V515" t="inlineStr"/>
      <c r="W515" t="inlineStr"/>
    </row>
    <row r="516">
      <c r="A516" t="inlineStr"/>
      <c r="B516" t="inlineStr">
        <is>
          <t>N</t>
        </is>
      </c>
      <c r="C516" t="inlineStr">
        <is>
          <t>Price_BOM_L_Imp_988</t>
        </is>
      </c>
      <c r="D516" t="n">
        <v>988</v>
      </c>
      <c r="E516" t="inlineStr"/>
      <c r="F516" t="inlineStr">
        <is>
          <t>:40157-LC:40157-LCV:40157-LF:</t>
        </is>
      </c>
      <c r="G516" s="2" t="inlineStr">
        <is>
          <t>XA</t>
        </is>
      </c>
      <c r="H516" t="inlineStr">
        <is>
          <t>ImpMatl_SS_AISI-304</t>
        </is>
      </c>
      <c r="I516" s="4" t="inlineStr">
        <is>
          <t>Stainless Steel, AISI-304</t>
        </is>
      </c>
      <c r="J516" s="4" t="inlineStr">
        <is>
          <t>H304</t>
        </is>
      </c>
      <c r="K516" s="4" t="inlineStr">
        <is>
          <t>Stainless Steel, AISI-303</t>
        </is>
      </c>
      <c r="L516" s="4" t="inlineStr">
        <is>
          <t>Stainless Steel, AISI 316</t>
        </is>
      </c>
      <c r="M516" s="4" t="inlineStr">
        <is>
          <t>Coating_Scotchkote134_interior_IncludeImpeller</t>
        </is>
      </c>
      <c r="N516" s="80" t="inlineStr">
        <is>
          <t>RTF</t>
        </is>
      </c>
      <c r="O516" s="1" t="inlineStr"/>
      <c r="P516" t="inlineStr">
        <is>
          <t>A102405</t>
        </is>
      </c>
      <c r="Q516" t="inlineStr">
        <is>
          <t>LT250</t>
        </is>
      </c>
      <c r="R516" t="inlineStr"/>
      <c r="S516" t="inlineStr"/>
      <c r="T516" t="inlineStr"/>
      <c r="U516" t="inlineStr"/>
      <c r="V516" t="inlineStr"/>
      <c r="W516" t="inlineStr"/>
    </row>
    <row r="517">
      <c r="A517" t="inlineStr"/>
      <c r="B517" t="inlineStr">
        <is>
          <t>N</t>
        </is>
      </c>
      <c r="C517" t="inlineStr">
        <is>
          <t>Price_BOM_L_Imp_1282</t>
        </is>
      </c>
      <c r="D517" t="n">
        <v>1282</v>
      </c>
      <c r="E517" t="inlineStr"/>
      <c r="F517" t="inlineStr">
        <is>
          <t>:40157-LC:40157-LCV:40157-LF:</t>
        </is>
      </c>
      <c r="G517" s="2" t="inlineStr">
        <is>
          <t>XA</t>
        </is>
      </c>
      <c r="H517" t="inlineStr">
        <is>
          <t>ImpMatl_SS_AISI-304</t>
        </is>
      </c>
      <c r="I517" s="4" t="inlineStr">
        <is>
          <t>Stainless Steel, AISI-304</t>
        </is>
      </c>
      <c r="J517" s="4" t="inlineStr">
        <is>
          <t>H304</t>
        </is>
      </c>
      <c r="K517" s="4" t="inlineStr">
        <is>
          <t>Stainless Steel, AISI-303</t>
        </is>
      </c>
      <c r="L517" s="4" t="inlineStr">
        <is>
          <t>Stainless Steel, AISI 316</t>
        </is>
      </c>
      <c r="M517" s="4" t="inlineStr">
        <is>
          <t>Coating_Scotchkote134_interior</t>
        </is>
      </c>
      <c r="N517" s="80" t="inlineStr">
        <is>
          <t>RTF</t>
        </is>
      </c>
      <c r="O517" s="1" t="inlineStr"/>
      <c r="P517" t="inlineStr">
        <is>
          <t>A102405</t>
        </is>
      </c>
      <c r="Q517" t="inlineStr">
        <is>
          <t>LT250</t>
        </is>
      </c>
      <c r="R517" t="n">
        <v>126</v>
      </c>
      <c r="S517" t="inlineStr"/>
      <c r="T517" t="inlineStr"/>
      <c r="U517" t="inlineStr"/>
      <c r="V517" t="inlineStr"/>
      <c r="W517" t="inlineStr"/>
    </row>
    <row r="518">
      <c r="A518" t="inlineStr"/>
      <c r="B518" t="inlineStr">
        <is>
          <t>N</t>
        </is>
      </c>
      <c r="C518" t="inlineStr">
        <is>
          <t>Price_BOM_L_Imp_1576</t>
        </is>
      </c>
      <c r="D518" t="n">
        <v>1576</v>
      </c>
      <c r="E518" t="inlineStr"/>
      <c r="F518" t="inlineStr">
        <is>
          <t>:40157-LC:40157-LCV:40157-LF:</t>
        </is>
      </c>
      <c r="G518" s="2" t="inlineStr">
        <is>
          <t>XA</t>
        </is>
      </c>
      <c r="H518" t="inlineStr">
        <is>
          <t>ImpMatl_SS_AISI-304</t>
        </is>
      </c>
      <c r="I518" s="4" t="inlineStr">
        <is>
          <t>Stainless Steel, AISI-304</t>
        </is>
      </c>
      <c r="J518" s="4" t="inlineStr">
        <is>
          <t>H304</t>
        </is>
      </c>
      <c r="K518" s="4" t="inlineStr">
        <is>
          <t>Stainless Steel, AISI-303</t>
        </is>
      </c>
      <c r="L518" s="4" t="inlineStr">
        <is>
          <t>Stainless Steel, AISI 316</t>
        </is>
      </c>
      <c r="M518" s="4" t="inlineStr">
        <is>
          <t>Coating_Scotchkote134_interior_exterior</t>
        </is>
      </c>
      <c r="N518" s="80" t="inlineStr">
        <is>
          <t>RTF</t>
        </is>
      </c>
      <c r="O518" s="1" t="inlineStr"/>
      <c r="P518" t="inlineStr">
        <is>
          <t>A102405</t>
        </is>
      </c>
      <c r="Q518" t="inlineStr">
        <is>
          <t>LT250</t>
        </is>
      </c>
      <c r="R518" t="n">
        <v>126</v>
      </c>
      <c r="S518" t="inlineStr"/>
      <c r="T518" t="inlineStr"/>
      <c r="U518" t="inlineStr"/>
      <c r="V518" t="inlineStr"/>
      <c r="W518" t="inlineStr"/>
    </row>
    <row r="519">
      <c r="A519" t="inlineStr"/>
      <c r="B519" t="inlineStr">
        <is>
          <t>N</t>
        </is>
      </c>
      <c r="C519" t="inlineStr">
        <is>
          <t>Price_BOM_L_Imp_287</t>
        </is>
      </c>
      <c r="D519" t="n">
        <v>287</v>
      </c>
      <c r="E519" t="inlineStr"/>
      <c r="F519" t="inlineStr">
        <is>
          <t>:40157-LC:40157-LCV:40157-LF:</t>
        </is>
      </c>
      <c r="G519" s="2" t="inlineStr">
        <is>
          <t>X5</t>
        </is>
      </c>
      <c r="H519" t="inlineStr">
        <is>
          <t>ImpMatl_SS_AISI-304</t>
        </is>
      </c>
      <c r="I519" s="4" t="inlineStr">
        <is>
          <t>Stainless Steel, AISI-304</t>
        </is>
      </c>
      <c r="J519" s="4" t="inlineStr">
        <is>
          <t>H304</t>
        </is>
      </c>
      <c r="K519" s="4" t="inlineStr">
        <is>
          <t>Anodized Steel</t>
        </is>
      </c>
      <c r="L519" s="4" t="inlineStr">
        <is>
          <t>Stainless Steel, AISI 316</t>
        </is>
      </c>
      <c r="M519" s="4" t="inlineStr">
        <is>
          <t>Coating_Standard</t>
        </is>
      </c>
      <c r="N519" s="80" t="inlineStr">
        <is>
          <t>98876170</t>
        </is>
      </c>
      <c r="O519" s="1" t="inlineStr"/>
      <c r="P519" t="inlineStr">
        <is>
          <t>A102407</t>
        </is>
      </c>
      <c r="Q519" t="inlineStr">
        <is>
          <t>LT027</t>
        </is>
      </c>
      <c r="R519" t="n">
        <v>0</v>
      </c>
      <c r="S519" t="inlineStr"/>
      <c r="T519" t="inlineStr"/>
      <c r="U519" t="inlineStr"/>
      <c r="V519" t="inlineStr"/>
      <c r="W519" t="inlineStr"/>
    </row>
    <row r="520">
      <c r="A520" t="inlineStr"/>
      <c r="B520" t="inlineStr">
        <is>
          <t>N</t>
        </is>
      </c>
      <c r="C520" t="inlineStr">
        <is>
          <t>Price_BOM_L_Imp_695</t>
        </is>
      </c>
      <c r="D520" t="n">
        <v>695</v>
      </c>
      <c r="E520" t="inlineStr"/>
      <c r="F520" t="inlineStr">
        <is>
          <t>:40157-LC:40157-LCV:40157-LF:</t>
        </is>
      </c>
      <c r="G520" s="2" t="inlineStr">
        <is>
          <t>X5</t>
        </is>
      </c>
      <c r="H520" t="inlineStr">
        <is>
          <t>ImpMatl_SS_AISI-304</t>
        </is>
      </c>
      <c r="I520" s="4" t="inlineStr">
        <is>
          <t>Stainless Steel, AISI-304</t>
        </is>
      </c>
      <c r="J520" s="4" t="inlineStr">
        <is>
          <t>H304</t>
        </is>
      </c>
      <c r="K520" s="4" t="inlineStr">
        <is>
          <t>Anodized Steel</t>
        </is>
      </c>
      <c r="L520" s="4" t="inlineStr">
        <is>
          <t>Stainless Steel, AISI 316</t>
        </is>
      </c>
      <c r="M520" s="4" t="inlineStr">
        <is>
          <t>Coating_Scotchkote134_interior_exterior_IncludeImpeller</t>
        </is>
      </c>
      <c r="N520" s="80" t="inlineStr">
        <is>
          <t>RTF</t>
        </is>
      </c>
      <c r="O520" s="14" t="inlineStr"/>
      <c r="P520" t="inlineStr">
        <is>
          <t>A102407</t>
        </is>
      </c>
      <c r="Q520" t="inlineStr">
        <is>
          <t>LT250</t>
        </is>
      </c>
      <c r="R520" t="inlineStr"/>
      <c r="S520" t="inlineStr"/>
      <c r="T520" t="inlineStr"/>
      <c r="U520" t="inlineStr"/>
      <c r="V520" t="inlineStr"/>
      <c r="W520" t="inlineStr"/>
    </row>
    <row r="521">
      <c r="A521" t="inlineStr"/>
      <c r="B521" t="inlineStr">
        <is>
          <t>N</t>
        </is>
      </c>
      <c r="C521" t="inlineStr">
        <is>
          <t>Price_BOM_L_Imp_989</t>
        </is>
      </c>
      <c r="D521" t="n">
        <v>989</v>
      </c>
      <c r="E521" t="inlineStr"/>
      <c r="F521" t="inlineStr">
        <is>
          <t>:40157-LC:40157-LCV:40157-LF:</t>
        </is>
      </c>
      <c r="G521" s="2" t="inlineStr">
        <is>
          <t>X5</t>
        </is>
      </c>
      <c r="H521" t="inlineStr">
        <is>
          <t>ImpMatl_SS_AISI-304</t>
        </is>
      </c>
      <c r="I521" s="4" t="inlineStr">
        <is>
          <t>Stainless Steel, AISI-304</t>
        </is>
      </c>
      <c r="J521" s="4" t="inlineStr">
        <is>
          <t>H304</t>
        </is>
      </c>
      <c r="K521" s="4" t="inlineStr">
        <is>
          <t>Anodized Steel</t>
        </is>
      </c>
      <c r="L521" s="4" t="inlineStr">
        <is>
          <t>Stainless Steel, AISI 316</t>
        </is>
      </c>
      <c r="M521" s="4" t="inlineStr">
        <is>
          <t>Coating_Scotchkote134_interior_IncludeImpeller</t>
        </is>
      </c>
      <c r="N521" s="80" t="inlineStr">
        <is>
          <t>RTF</t>
        </is>
      </c>
      <c r="O521" s="14" t="inlineStr"/>
      <c r="P521" t="inlineStr">
        <is>
          <t>A102407</t>
        </is>
      </c>
      <c r="Q521" t="inlineStr">
        <is>
          <t>LT250</t>
        </is>
      </c>
      <c r="R521" t="inlineStr"/>
      <c r="S521" t="inlineStr"/>
      <c r="T521" t="inlineStr"/>
      <c r="U521" t="inlineStr"/>
      <c r="V521" t="inlineStr"/>
      <c r="W521" t="inlineStr"/>
    </row>
    <row r="522">
      <c r="A522" t="inlineStr"/>
      <c r="B522" t="inlineStr">
        <is>
          <t>N</t>
        </is>
      </c>
      <c r="C522" t="inlineStr">
        <is>
          <t>Price_BOM_L_Imp_1283</t>
        </is>
      </c>
      <c r="D522" t="n">
        <v>1283</v>
      </c>
      <c r="E522" t="inlineStr"/>
      <c r="F522" t="inlineStr">
        <is>
          <t>:40157-LC:40157-LCV:40157-LF:</t>
        </is>
      </c>
      <c r="G522" s="2" t="inlineStr">
        <is>
          <t>X5</t>
        </is>
      </c>
      <c r="H522" t="inlineStr">
        <is>
          <t>ImpMatl_SS_AISI-304</t>
        </is>
      </c>
      <c r="I522" s="4" t="inlineStr">
        <is>
          <t>Stainless Steel, AISI-304</t>
        </is>
      </c>
      <c r="J522" s="4" t="inlineStr">
        <is>
          <t>H304</t>
        </is>
      </c>
      <c r="K522" s="4" t="inlineStr">
        <is>
          <t>Anodized Steel</t>
        </is>
      </c>
      <c r="L522" s="4" t="inlineStr">
        <is>
          <t>Stainless Steel, AISI 316</t>
        </is>
      </c>
      <c r="M522" s="4" t="inlineStr">
        <is>
          <t>Coating_Scotchkote134_interior</t>
        </is>
      </c>
      <c r="N522" s="80" t="inlineStr">
        <is>
          <t>RTF</t>
        </is>
      </c>
      <c r="O522" s="14" t="inlineStr"/>
      <c r="P522" t="inlineStr">
        <is>
          <t>A102407</t>
        </is>
      </c>
      <c r="Q522" t="inlineStr">
        <is>
          <t>LT250</t>
        </is>
      </c>
      <c r="R522" t="n">
        <v>126</v>
      </c>
      <c r="S522" t="inlineStr"/>
      <c r="T522" t="inlineStr"/>
      <c r="U522" t="inlineStr"/>
      <c r="V522" t="inlineStr"/>
      <c r="W522" t="inlineStr"/>
    </row>
    <row r="523">
      <c r="A523" t="inlineStr"/>
      <c r="B523" t="inlineStr">
        <is>
          <t>N</t>
        </is>
      </c>
      <c r="C523" t="inlineStr">
        <is>
          <t>Price_BOM_L_Imp_1577</t>
        </is>
      </c>
      <c r="D523" t="n">
        <v>1577</v>
      </c>
      <c r="E523" t="inlineStr"/>
      <c r="F523" t="inlineStr">
        <is>
          <t>:40157-LC:40157-LCV:40157-LF:</t>
        </is>
      </c>
      <c r="G523" s="2" t="inlineStr">
        <is>
          <t>X5</t>
        </is>
      </c>
      <c r="H523" t="inlineStr">
        <is>
          <t>ImpMatl_SS_AISI-304</t>
        </is>
      </c>
      <c r="I523" s="4" t="inlineStr">
        <is>
          <t>Stainless Steel, AISI-304</t>
        </is>
      </c>
      <c r="J523" s="4" t="inlineStr">
        <is>
          <t>H304</t>
        </is>
      </c>
      <c r="K523" s="4" t="inlineStr">
        <is>
          <t>Anodized Steel</t>
        </is>
      </c>
      <c r="L523" s="4" t="inlineStr">
        <is>
          <t>Stainless Steel, AISI 316</t>
        </is>
      </c>
      <c r="M523" s="4" t="inlineStr">
        <is>
          <t>Coating_Scotchkote134_interior_exterior</t>
        </is>
      </c>
      <c r="N523" s="80" t="inlineStr">
        <is>
          <t>RTF</t>
        </is>
      </c>
      <c r="O523" s="14" t="inlineStr"/>
      <c r="P523" t="inlineStr">
        <is>
          <t>A102407</t>
        </is>
      </c>
      <c r="Q523" t="inlineStr">
        <is>
          <t>LT250</t>
        </is>
      </c>
      <c r="R523" t="n">
        <v>126</v>
      </c>
      <c r="S523" t="inlineStr"/>
      <c r="T523" t="inlineStr"/>
      <c r="U523" t="inlineStr"/>
      <c r="V523" t="inlineStr"/>
      <c r="W523" t="inlineStr"/>
    </row>
    <row r="524">
      <c r="A524" t="inlineStr"/>
      <c r="B524" t="inlineStr">
        <is>
          <t>N</t>
        </is>
      </c>
      <c r="C524" t="inlineStr">
        <is>
          <t>Price_BOM_L_Imp_1863</t>
        </is>
      </c>
      <c r="D524" t="n">
        <v>1863</v>
      </c>
      <c r="E524" t="inlineStr"/>
      <c r="F524" t="inlineStr">
        <is>
          <t>:40707-LC:40707-LCV:40707-LF:</t>
        </is>
      </c>
      <c r="G524" s="2" t="inlineStr">
        <is>
          <t>X3</t>
        </is>
      </c>
      <c r="H524" t="inlineStr">
        <is>
          <t>ImpMatl_SS_AISI-304</t>
        </is>
      </c>
      <c r="I524" s="4" t="inlineStr">
        <is>
          <t>Stainless Steel, AISI-304</t>
        </is>
      </c>
      <c r="J524" s="4" t="inlineStr">
        <is>
          <t>H304</t>
        </is>
      </c>
      <c r="K524" s="4" t="inlineStr">
        <is>
          <t>Stainless Steel, AISI-303</t>
        </is>
      </c>
      <c r="L524" s="4" t="inlineStr">
        <is>
          <t>Stainless Steel, AISI 316</t>
        </is>
      </c>
      <c r="M524" s="4" t="inlineStr">
        <is>
          <t>Coating_Special</t>
        </is>
      </c>
      <c r="N524" s="80" t="inlineStr">
        <is>
          <t>RTF</t>
        </is>
      </c>
      <c r="O524" s="14" t="inlineStr"/>
      <c r="P524" t="inlineStr">
        <is>
          <t>A101908</t>
        </is>
      </c>
      <c r="Q524" t="inlineStr">
        <is>
          <t>LT250</t>
        </is>
      </c>
      <c r="R524" t="n">
        <v>126</v>
      </c>
      <c r="S524" t="inlineStr"/>
      <c r="T524" t="inlineStr"/>
      <c r="U524" t="inlineStr"/>
      <c r="V524" t="inlineStr"/>
      <c r="W524" t="inlineStr"/>
    </row>
    <row r="525">
      <c r="A525" t="inlineStr"/>
      <c r="B525" t="inlineStr">
        <is>
          <t>N</t>
        </is>
      </c>
      <c r="C525" t="inlineStr">
        <is>
          <t>Price_BOM_L_Imp_1864</t>
        </is>
      </c>
      <c r="D525" t="n">
        <v>1864</v>
      </c>
      <c r="E525" t="inlineStr"/>
      <c r="F525" t="inlineStr">
        <is>
          <t>:40707-LC:40707-LCV:40707-LF:</t>
        </is>
      </c>
      <c r="G525" s="2" t="inlineStr">
        <is>
          <t>X4</t>
        </is>
      </c>
      <c r="H525" t="inlineStr">
        <is>
          <t>ImpMatl_SS_AISI-304</t>
        </is>
      </c>
      <c r="I525" s="4" t="inlineStr">
        <is>
          <t>Stainless Steel, AISI-304</t>
        </is>
      </c>
      <c r="J525" s="4" t="inlineStr">
        <is>
          <t>H304</t>
        </is>
      </c>
      <c r="K525" s="4" t="inlineStr">
        <is>
          <t>Stainless Steel, AISI-303</t>
        </is>
      </c>
      <c r="L525" s="4" t="inlineStr">
        <is>
          <t>Stainless Steel, AISI 316</t>
        </is>
      </c>
      <c r="M525" s="4" t="inlineStr">
        <is>
          <t>Coating_Special</t>
        </is>
      </c>
      <c r="N525" s="80" t="inlineStr">
        <is>
          <t>RTF</t>
        </is>
      </c>
      <c r="O525" s="14" t="inlineStr"/>
      <c r="P525" t="inlineStr">
        <is>
          <t>A101915</t>
        </is>
      </c>
      <c r="Q525" t="inlineStr">
        <is>
          <t>LT250</t>
        </is>
      </c>
      <c r="R525" t="n">
        <v>126</v>
      </c>
      <c r="S525" t="inlineStr"/>
      <c r="T525" t="inlineStr"/>
      <c r="U525" t="inlineStr"/>
      <c r="V525" t="inlineStr"/>
      <c r="W525" t="inlineStr"/>
    </row>
    <row r="526">
      <c r="A526" t="inlineStr"/>
      <c r="B526" t="inlineStr">
        <is>
          <t>N</t>
        </is>
      </c>
      <c r="C526" t="inlineStr">
        <is>
          <t>Price_BOM_L_Imp_454</t>
        </is>
      </c>
      <c r="D526" t="n">
        <v>454</v>
      </c>
      <c r="E526" t="inlineStr"/>
      <c r="F526" t="inlineStr">
        <is>
          <t>:40707-LC:40707-LCV:40707-LF:</t>
        </is>
      </c>
      <c r="G526" s="2" t="inlineStr">
        <is>
          <t>X3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Stainless Steel, AISI-303</t>
        </is>
      </c>
      <c r="L526" s="4" t="inlineStr">
        <is>
          <t>Steel, Cold Drawn C1018</t>
        </is>
      </c>
      <c r="M526" s="4" t="inlineStr">
        <is>
          <t>Coating_Standard</t>
        </is>
      </c>
      <c r="N526" s="80" t="inlineStr">
        <is>
          <t>97780145</t>
        </is>
      </c>
      <c r="O526" s="14" t="inlineStr"/>
      <c r="P526" t="inlineStr">
        <is>
          <t>A102244</t>
        </is>
      </c>
      <c r="Q526" t="inlineStr">
        <is>
          <t>LT250</t>
        </is>
      </c>
      <c r="R526" t="inlineStr"/>
      <c r="S526" t="inlineStr"/>
      <c r="T526" t="inlineStr"/>
      <c r="U526" t="inlineStr"/>
      <c r="V526" t="inlineStr"/>
      <c r="W526" t="inlineStr"/>
    </row>
    <row r="527">
      <c r="A527" t="inlineStr"/>
      <c r="B527" t="inlineStr">
        <is>
          <t>N</t>
        </is>
      </c>
      <c r="C527" t="inlineStr">
        <is>
          <t>Price_BOM_L_Imp_578</t>
        </is>
      </c>
      <c r="D527" t="n">
        <v>578</v>
      </c>
      <c r="E527" t="inlineStr"/>
      <c r="F527" t="inlineStr">
        <is>
          <t>:40707-LC:40707-LCV:40707-LF:</t>
        </is>
      </c>
      <c r="G527" s="2" t="inlineStr">
        <is>
          <t>X3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Stainless Steel, AISI-303</t>
        </is>
      </c>
      <c r="L527" s="4" t="inlineStr">
        <is>
          <t>Steel, Cold Drawn C1018</t>
        </is>
      </c>
      <c r="M527" s="4" t="inlineStr">
        <is>
          <t>Coating_Scotchkote134_interior_exterior_IncludeImpeller</t>
        </is>
      </c>
      <c r="N527" s="80" t="inlineStr">
        <is>
          <t>RTF</t>
        </is>
      </c>
      <c r="O527" s="14" t="inlineStr"/>
      <c r="P527" t="inlineStr">
        <is>
          <t>A102244</t>
        </is>
      </c>
      <c r="Q527" t="inlineStr">
        <is>
          <t>LT250</t>
        </is>
      </c>
      <c r="R527" t="inlineStr"/>
      <c r="S527" t="inlineStr"/>
      <c r="T527" t="inlineStr"/>
      <c r="U527" t="inlineStr"/>
      <c r="V527" t="inlineStr"/>
      <c r="W527" t="inlineStr"/>
    </row>
    <row r="528">
      <c r="A528" t="inlineStr"/>
      <c r="B528" t="inlineStr">
        <is>
          <t>N</t>
        </is>
      </c>
      <c r="C528" t="inlineStr">
        <is>
          <t>Price_BOM_L_Imp_872</t>
        </is>
      </c>
      <c r="D528" t="n">
        <v>872</v>
      </c>
      <c r="E528" t="inlineStr"/>
      <c r="F528" t="inlineStr">
        <is>
          <t>:40707-LC:40707-LCV:40707-LF:</t>
        </is>
      </c>
      <c r="G528" s="2" t="inlineStr">
        <is>
          <t>X3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Stainless Steel, AISI-303</t>
        </is>
      </c>
      <c r="L528" s="4" t="inlineStr">
        <is>
          <t>Steel, Cold Drawn C1018</t>
        </is>
      </c>
      <c r="M528" s="4" t="inlineStr">
        <is>
          <t>Coating_Scotchkote134_interior_IncludeImpeller</t>
        </is>
      </c>
      <c r="N528" s="80" t="inlineStr">
        <is>
          <t>RTF</t>
        </is>
      </c>
      <c r="O528" s="14" t="inlineStr"/>
      <c r="P528" t="inlineStr">
        <is>
          <t>A102244</t>
        </is>
      </c>
      <c r="Q528" t="inlineStr">
        <is>
          <t>LT250</t>
        </is>
      </c>
      <c r="R528" t="inlineStr"/>
      <c r="S528" t="inlineStr"/>
      <c r="T528" t="inlineStr"/>
      <c r="U528" t="inlineStr"/>
      <c r="V528" t="inlineStr"/>
      <c r="W528" t="inlineStr"/>
    </row>
    <row r="529">
      <c r="A529" t="inlineStr"/>
      <c r="B529" t="inlineStr">
        <is>
          <t>N</t>
        </is>
      </c>
      <c r="C529" t="inlineStr">
        <is>
          <t>Price_BOM_L_Imp_1166</t>
        </is>
      </c>
      <c r="D529" t="n">
        <v>1166</v>
      </c>
      <c r="E529" t="inlineStr"/>
      <c r="F529" t="inlineStr">
        <is>
          <t>:40707-LC:40707-LCV:40707-LF:</t>
        </is>
      </c>
      <c r="G529" s="2" t="inlineStr">
        <is>
          <t>X3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Stainless Steel, AISI-303</t>
        </is>
      </c>
      <c r="L529" s="4" t="inlineStr">
        <is>
          <t>Steel, Cold Drawn C1018</t>
        </is>
      </c>
      <c r="M529" s="4" t="inlineStr">
        <is>
          <t>Coating_Scotchkote134_interior</t>
        </is>
      </c>
      <c r="N529" s="80" t="inlineStr">
        <is>
          <t>97780145</t>
        </is>
      </c>
      <c r="O529" s="14" t="inlineStr"/>
      <c r="P529" t="inlineStr">
        <is>
          <t>A102244</t>
        </is>
      </c>
      <c r="Q529" t="inlineStr">
        <is>
          <t>LT250</t>
        </is>
      </c>
      <c r="R529" t="inlineStr"/>
      <c r="S529" t="inlineStr"/>
      <c r="T529" t="inlineStr"/>
      <c r="U529" t="inlineStr"/>
      <c r="V529" t="inlineStr"/>
      <c r="W529" t="inlineStr"/>
    </row>
    <row r="530">
      <c r="A530" t="inlineStr"/>
      <c r="B530" t="inlineStr">
        <is>
          <t>N</t>
        </is>
      </c>
      <c r="C530" t="inlineStr">
        <is>
          <t>Price_BOM_L_Imp_1460</t>
        </is>
      </c>
      <c r="D530" t="n">
        <v>1460</v>
      </c>
      <c r="E530" t="inlineStr"/>
      <c r="F530" t="inlineStr">
        <is>
          <t>:40707-LC:40707-LCV:40707-LF:</t>
        </is>
      </c>
      <c r="G530" s="2" t="inlineStr">
        <is>
          <t>X3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Stainless Steel, AISI-303</t>
        </is>
      </c>
      <c r="L530" s="4" t="inlineStr">
        <is>
          <t>Steel, Cold Drawn C1018</t>
        </is>
      </c>
      <c r="M530" s="4" t="inlineStr">
        <is>
          <t>Coating_Scotchkote134_interior_exterior</t>
        </is>
      </c>
      <c r="N530" s="80" t="inlineStr">
        <is>
          <t>97780145</t>
        </is>
      </c>
      <c r="O530" s="14" t="inlineStr"/>
      <c r="P530" t="inlineStr">
        <is>
          <t>A102244</t>
        </is>
      </c>
      <c r="Q530" t="inlineStr">
        <is>
          <t>LT250</t>
        </is>
      </c>
      <c r="R530" t="inlineStr"/>
      <c r="S530" t="inlineStr"/>
      <c r="T530" t="inlineStr"/>
      <c r="U530" t="inlineStr"/>
      <c r="V530" t="inlineStr"/>
      <c r="W530" t="inlineStr"/>
    </row>
    <row r="531">
      <c r="A531" t="inlineStr"/>
      <c r="B531" t="inlineStr">
        <is>
          <t>N</t>
        </is>
      </c>
      <c r="C531" t="inlineStr">
        <is>
          <t>Price_BOM_L_Imp_1754</t>
        </is>
      </c>
      <c r="D531" t="n">
        <v>1754</v>
      </c>
      <c r="E531" t="inlineStr"/>
      <c r="F531" t="inlineStr">
        <is>
          <t>:40707-LC:40707-LCV:40707-LF:</t>
        </is>
      </c>
      <c r="G531" s="2" t="inlineStr">
        <is>
          <t>X3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Coating_Special</t>
        </is>
      </c>
      <c r="N531" s="80" t="inlineStr">
        <is>
          <t>97780145</t>
        </is>
      </c>
      <c r="O531" s="14" t="inlineStr"/>
      <c r="P531" t="inlineStr">
        <is>
          <t>A102244</t>
        </is>
      </c>
      <c r="Q531" t="inlineStr">
        <is>
          <t>LT250</t>
        </is>
      </c>
      <c r="R531" t="inlineStr"/>
      <c r="S531" t="inlineStr"/>
      <c r="T531" t="inlineStr"/>
      <c r="U531" t="inlineStr"/>
      <c r="V531" t="inlineStr"/>
      <c r="W531" t="inlineStr"/>
    </row>
    <row r="532">
      <c r="A532" t="inlineStr"/>
      <c r="B532" t="inlineStr">
        <is>
          <t>N</t>
        </is>
      </c>
      <c r="C532" t="inlineStr">
        <is>
          <t>Price_BOM_L_Imp_455</t>
        </is>
      </c>
      <c r="D532" t="n">
        <v>455</v>
      </c>
      <c r="E532" t="inlineStr"/>
      <c r="F532" t="inlineStr">
        <is>
          <t>:40707-LC:40707-LCV:40707-LF:</t>
        </is>
      </c>
      <c r="G532" s="2" t="inlineStr">
        <is>
          <t>X4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Coating_Standard</t>
        </is>
      </c>
      <c r="N532" s="80" t="inlineStr">
        <is>
          <t>97780146</t>
        </is>
      </c>
      <c r="O532" s="14" t="inlineStr"/>
      <c r="P532" t="inlineStr">
        <is>
          <t>A102245</t>
        </is>
      </c>
      <c r="Q532" t="inlineStr">
        <is>
          <t>LT250</t>
        </is>
      </c>
      <c r="R532" t="inlineStr"/>
      <c r="S532" t="inlineStr"/>
      <c r="T532" t="inlineStr"/>
      <c r="U532" t="inlineStr"/>
      <c r="V532" t="inlineStr"/>
      <c r="W532" t="inlineStr"/>
    </row>
    <row r="533">
      <c r="A533" t="inlineStr"/>
      <c r="B533" t="inlineStr">
        <is>
          <t>N</t>
        </is>
      </c>
      <c r="C533" t="inlineStr">
        <is>
          <t>Price_BOM_L_Imp_579</t>
        </is>
      </c>
      <c r="D533" t="n">
        <v>579</v>
      </c>
      <c r="E533" t="inlineStr"/>
      <c r="F533" t="inlineStr">
        <is>
          <t>:40707-LC:40707-LCV:40707-LF:</t>
        </is>
      </c>
      <c r="G533" s="2" t="inlineStr">
        <is>
          <t>X4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Coating_Scotchkote134_interior_exterior_IncludeImpeller</t>
        </is>
      </c>
      <c r="N533" s="80" t="inlineStr">
        <is>
          <t>RTF</t>
        </is>
      </c>
      <c r="O533" s="14" t="inlineStr"/>
      <c r="P533" t="inlineStr">
        <is>
          <t>A102245</t>
        </is>
      </c>
      <c r="Q533" t="inlineStr">
        <is>
          <t>LT250</t>
        </is>
      </c>
      <c r="R533" t="inlineStr"/>
      <c r="S533" t="inlineStr"/>
      <c r="T533" t="inlineStr"/>
      <c r="U533" t="inlineStr"/>
      <c r="V533" t="inlineStr"/>
      <c r="W533" t="inlineStr"/>
    </row>
    <row r="534">
      <c r="A534" t="inlineStr"/>
      <c r="B534" t="inlineStr">
        <is>
          <t>N</t>
        </is>
      </c>
      <c r="C534" t="inlineStr">
        <is>
          <t>Price_BOM_L_Imp_873</t>
        </is>
      </c>
      <c r="D534" t="n">
        <v>873</v>
      </c>
      <c r="E534" t="inlineStr"/>
      <c r="F534" t="inlineStr">
        <is>
          <t>:40707-LC:40707-LCV:40707-LF:</t>
        </is>
      </c>
      <c r="G534" s="2" t="inlineStr">
        <is>
          <t>X4</t>
        </is>
      </c>
      <c r="H534" t="inlineStr">
        <is>
          <t>ImpMatl_NiAl-Bronze_ASTM-B148_C95400</t>
        </is>
      </c>
      <c r="I534" s="4" t="inlineStr">
        <is>
          <t>Nickel Aluminum Bronze ASTM B148 UNS C95400</t>
        </is>
      </c>
      <c r="J534" s="4" t="inlineStr">
        <is>
          <t>B22</t>
        </is>
      </c>
      <c r="K534" s="4" t="inlineStr">
        <is>
          <t>Stainless Steel, AISI-303</t>
        </is>
      </c>
      <c r="L534" s="4" t="inlineStr">
        <is>
          <t>Steel, Cold Drawn C1018</t>
        </is>
      </c>
      <c r="M534" s="4" t="inlineStr">
        <is>
          <t>Coating_Scotchkote134_interior_IncludeImpeller</t>
        </is>
      </c>
      <c r="N534" s="80" t="inlineStr">
        <is>
          <t>RTF</t>
        </is>
      </c>
      <c r="O534" s="14" t="inlineStr"/>
      <c r="P534" t="inlineStr">
        <is>
          <t>A102245</t>
        </is>
      </c>
      <c r="Q534" t="inlineStr">
        <is>
          <t>LT250</t>
        </is>
      </c>
      <c r="R534" t="inlineStr"/>
      <c r="S534" t="inlineStr"/>
      <c r="T534" t="inlineStr"/>
      <c r="U534" t="inlineStr"/>
      <c r="V534" t="inlineStr"/>
      <c r="W534" t="inlineStr"/>
    </row>
    <row r="535">
      <c r="A535" t="inlineStr"/>
      <c r="B535" t="inlineStr">
        <is>
          <t>N</t>
        </is>
      </c>
      <c r="C535" t="inlineStr">
        <is>
          <t>Price_BOM_L_Imp_1167</t>
        </is>
      </c>
      <c r="D535" t="n">
        <v>1167</v>
      </c>
      <c r="E535" t="inlineStr"/>
      <c r="F535" t="inlineStr">
        <is>
          <t>:40707-LC:40707-LCV:40707-LF:</t>
        </is>
      </c>
      <c r="G535" s="2" t="inlineStr">
        <is>
          <t>X4</t>
        </is>
      </c>
      <c r="H535" t="inlineStr">
        <is>
          <t>ImpMatl_NiAl-Bronze_ASTM-B148_C95400</t>
        </is>
      </c>
      <c r="I535" s="4" t="inlineStr">
        <is>
          <t>Nickel Aluminum Bronze ASTM B148 UNS C95400</t>
        </is>
      </c>
      <c r="J535" s="4" t="inlineStr">
        <is>
          <t>B22</t>
        </is>
      </c>
      <c r="K535" s="4" t="inlineStr">
        <is>
          <t>Stainless Steel, AISI-303</t>
        </is>
      </c>
      <c r="L535" s="4" t="inlineStr">
        <is>
          <t>Steel, Cold Drawn C1018</t>
        </is>
      </c>
      <c r="M535" s="4" t="inlineStr">
        <is>
          <t>Coating_Scotchkote134_interior</t>
        </is>
      </c>
      <c r="N535" s="80" t="inlineStr">
        <is>
          <t>97780146</t>
        </is>
      </c>
      <c r="O535" s="14" t="inlineStr"/>
      <c r="P535" t="inlineStr">
        <is>
          <t>A102245</t>
        </is>
      </c>
      <c r="Q535" t="inlineStr">
        <is>
          <t>LT250</t>
        </is>
      </c>
      <c r="R535" t="inlineStr"/>
      <c r="S535" t="inlineStr"/>
      <c r="T535" t="inlineStr"/>
      <c r="U535" t="inlineStr"/>
      <c r="V535" t="inlineStr"/>
      <c r="W535" t="inlineStr"/>
    </row>
    <row r="536">
      <c r="A536" t="inlineStr"/>
      <c r="B536" t="inlineStr">
        <is>
          <t>N</t>
        </is>
      </c>
      <c r="C536" t="inlineStr">
        <is>
          <t>Price_BOM_L_Imp_1461</t>
        </is>
      </c>
      <c r="D536" t="n">
        <v>1461</v>
      </c>
      <c r="E536" t="inlineStr"/>
      <c r="F536" t="inlineStr">
        <is>
          <t>:40707-LC:40707-LCV:40707-LF:</t>
        </is>
      </c>
      <c r="G536" s="2" t="inlineStr">
        <is>
          <t>X4</t>
        </is>
      </c>
      <c r="H536" t="inlineStr">
        <is>
          <t>ImpMatl_NiAl-Bronze_ASTM-B148_C95400</t>
        </is>
      </c>
      <c r="I536" s="4" t="inlineStr">
        <is>
          <t>Nickel Aluminum Bronze ASTM B148 UNS C95400</t>
        </is>
      </c>
      <c r="J536" s="4" t="inlineStr">
        <is>
          <t>B22</t>
        </is>
      </c>
      <c r="K536" s="4" t="inlineStr">
        <is>
          <t>Stainless Steel, AISI-303</t>
        </is>
      </c>
      <c r="L536" s="4" t="inlineStr">
        <is>
          <t>Steel, Cold Drawn C1018</t>
        </is>
      </c>
      <c r="M536" s="4" t="inlineStr">
        <is>
          <t>Coating_Scotchkote134_interior_exterior</t>
        </is>
      </c>
      <c r="N536" s="80" t="inlineStr">
        <is>
          <t>97780146</t>
        </is>
      </c>
      <c r="O536" s="14" t="inlineStr"/>
      <c r="P536" t="inlineStr">
        <is>
          <t>A102245</t>
        </is>
      </c>
      <c r="Q536" t="inlineStr">
        <is>
          <t>LT250</t>
        </is>
      </c>
      <c r="R536" t="inlineStr"/>
      <c r="S536" t="inlineStr"/>
      <c r="T536" t="inlineStr"/>
      <c r="U536" t="inlineStr"/>
      <c r="V536" t="inlineStr"/>
      <c r="W536" t="inlineStr"/>
    </row>
    <row r="537">
      <c r="A537" t="inlineStr"/>
      <c r="B537" t="inlineStr">
        <is>
          <t>N</t>
        </is>
      </c>
      <c r="C537" t="inlineStr">
        <is>
          <t>Price_BOM_L_Imp_1755</t>
        </is>
      </c>
      <c r="D537" t="n">
        <v>1755</v>
      </c>
      <c r="E537" t="inlineStr"/>
      <c r="F537" t="inlineStr">
        <is>
          <t>:40707-LC:40707-LCV:40707-LF:</t>
        </is>
      </c>
      <c r="G537" s="2" t="inlineStr">
        <is>
          <t>X4</t>
        </is>
      </c>
      <c r="H537" t="inlineStr">
        <is>
          <t>ImpMatl_NiAl-Bronze_ASTM-B148_C95400</t>
        </is>
      </c>
      <c r="I537" s="4" t="inlineStr">
        <is>
          <t>Nickel Aluminum Bronze ASTM B148 UNS C95400</t>
        </is>
      </c>
      <c r="J537" s="4" t="inlineStr">
        <is>
          <t>B22</t>
        </is>
      </c>
      <c r="K537" s="4" t="inlineStr">
        <is>
          <t>Stainless Steel, AISI-303</t>
        </is>
      </c>
      <c r="L537" s="4" t="inlineStr">
        <is>
          <t>Steel, Cold Drawn C1018</t>
        </is>
      </c>
      <c r="M537" s="4" t="inlineStr">
        <is>
          <t>Coating_Special</t>
        </is>
      </c>
      <c r="N537" s="80" t="inlineStr">
        <is>
          <t>97780146</t>
        </is>
      </c>
      <c r="O537" s="14" t="inlineStr"/>
      <c r="P537" t="inlineStr">
        <is>
          <t>A102245</t>
        </is>
      </c>
      <c r="Q537" t="inlineStr">
        <is>
          <t>LT250</t>
        </is>
      </c>
      <c r="R537" t="inlineStr"/>
      <c r="S537" t="inlineStr"/>
      <c r="T537" t="inlineStr"/>
      <c r="U537" t="inlineStr"/>
      <c r="V537" t="inlineStr"/>
      <c r="W537" t="inlineStr"/>
    </row>
    <row r="538">
      <c r="A538" t="inlineStr"/>
      <c r="B538" t="inlineStr">
        <is>
          <t>N</t>
        </is>
      </c>
      <c r="C538" t="inlineStr">
        <is>
          <t>Price_BOM_L_Imp_231</t>
        </is>
      </c>
      <c r="D538" t="n">
        <v>231</v>
      </c>
      <c r="E538" t="inlineStr"/>
      <c r="F538" t="inlineStr">
        <is>
          <t>:40707-LC:40707-LCV:40707-LF:</t>
        </is>
      </c>
      <c r="G538" s="2" t="inlineStr">
        <is>
          <t>X3</t>
        </is>
      </c>
      <c r="H538" t="inlineStr">
        <is>
          <t>ImpMatl_SS_AISI-304</t>
        </is>
      </c>
      <c r="I538" s="4" t="inlineStr">
        <is>
          <t>Stainless Steel, AISI-304</t>
        </is>
      </c>
      <c r="J538" s="4" t="inlineStr">
        <is>
          <t>H304</t>
        </is>
      </c>
      <c r="K538" s="4" t="inlineStr">
        <is>
          <t>Stainless Steel, AISI-303</t>
        </is>
      </c>
      <c r="L538" s="4" t="inlineStr">
        <is>
          <t>Stainless Steel, AISI 316</t>
        </is>
      </c>
      <c r="M538" s="4" t="inlineStr">
        <is>
          <t>Coating_Standard</t>
        </is>
      </c>
      <c r="N538" s="80" t="inlineStr">
        <is>
          <t>98876161</t>
        </is>
      </c>
      <c r="O538" s="14" t="inlineStr"/>
      <c r="P538" t="inlineStr">
        <is>
          <t>A102391</t>
        </is>
      </c>
      <c r="Q538" t="inlineStr">
        <is>
          <t>LT027</t>
        </is>
      </c>
      <c r="R538" t="n">
        <v>0</v>
      </c>
      <c r="S538" t="inlineStr"/>
      <c r="T538" t="inlineStr"/>
      <c r="U538" t="inlineStr"/>
      <c r="V538" t="inlineStr"/>
      <c r="W538" t="inlineStr"/>
    </row>
    <row r="539">
      <c r="A539" t="inlineStr"/>
      <c r="B539" t="inlineStr">
        <is>
          <t>N</t>
        </is>
      </c>
      <c r="C539" t="inlineStr">
        <is>
          <t>Price_BOM_L_Imp_687</t>
        </is>
      </c>
      <c r="D539" t="n">
        <v>687</v>
      </c>
      <c r="E539" t="inlineStr"/>
      <c r="F539" t="inlineStr">
        <is>
          <t>:40707-LC:40707-LCV:40707-LF:</t>
        </is>
      </c>
      <c r="G539" s="2" t="inlineStr">
        <is>
          <t>X3</t>
        </is>
      </c>
      <c r="H539" t="inlineStr">
        <is>
          <t>ImpMatl_SS_AISI-304</t>
        </is>
      </c>
      <c r="I539" s="4" t="inlineStr">
        <is>
          <t>Stainless Steel, AISI-304</t>
        </is>
      </c>
      <c r="J539" s="4" t="inlineStr">
        <is>
          <t>H304</t>
        </is>
      </c>
      <c r="K539" s="4" t="inlineStr">
        <is>
          <t>Stainless Steel, AISI-303</t>
        </is>
      </c>
      <c r="L539" s="4" t="inlineStr">
        <is>
          <t>Stainless Steel, AISI 316</t>
        </is>
      </c>
      <c r="M539" s="4" t="inlineStr">
        <is>
          <t>Coating_Scotchkote134_interior_exterior_IncludeImpeller</t>
        </is>
      </c>
      <c r="N539" s="80" t="inlineStr">
        <is>
          <t>RTF</t>
        </is>
      </c>
      <c r="O539" s="1" t="inlineStr"/>
      <c r="P539" t="inlineStr">
        <is>
          <t>A102391</t>
        </is>
      </c>
      <c r="Q539" t="inlineStr">
        <is>
          <t>LT250</t>
        </is>
      </c>
      <c r="R539" t="inlineStr"/>
      <c r="S539" t="inlineStr"/>
      <c r="T539" t="inlineStr"/>
      <c r="U539" t="inlineStr"/>
      <c r="V539" t="inlineStr"/>
      <c r="W539" t="inlineStr"/>
    </row>
    <row r="540">
      <c r="A540" t="inlineStr"/>
      <c r="B540" t="inlineStr">
        <is>
          <t>N</t>
        </is>
      </c>
      <c r="C540" t="inlineStr">
        <is>
          <t>Price_BOM_L_Imp_981</t>
        </is>
      </c>
      <c r="D540" t="n">
        <v>981</v>
      </c>
      <c r="E540" t="inlineStr"/>
      <c r="F540" t="inlineStr">
        <is>
          <t>:40707-LC:40707-LCV:40707-LF:</t>
        </is>
      </c>
      <c r="G540" s="2" t="inlineStr">
        <is>
          <t>X3</t>
        </is>
      </c>
      <c r="H540" t="inlineStr">
        <is>
          <t>ImpMatl_SS_AISI-304</t>
        </is>
      </c>
      <c r="I540" s="4" t="inlineStr">
        <is>
          <t>Stainless Steel, AISI-304</t>
        </is>
      </c>
      <c r="J540" s="4" t="inlineStr">
        <is>
          <t>H304</t>
        </is>
      </c>
      <c r="K540" s="4" t="inlineStr">
        <is>
          <t>Stainless Steel, AISI-303</t>
        </is>
      </c>
      <c r="L540" s="4" t="inlineStr">
        <is>
          <t>Stainless Steel, AISI 316</t>
        </is>
      </c>
      <c r="M540" s="4" t="inlineStr">
        <is>
          <t>Coating_Scotchkote134_interior_IncludeImpeller</t>
        </is>
      </c>
      <c r="N540" s="80" t="inlineStr">
        <is>
          <t>RTF</t>
        </is>
      </c>
      <c r="O540" s="1" t="inlineStr"/>
      <c r="P540" t="inlineStr">
        <is>
          <t>A102391</t>
        </is>
      </c>
      <c r="Q540" t="inlineStr">
        <is>
          <t>LT250</t>
        </is>
      </c>
      <c r="R540" t="inlineStr"/>
      <c r="S540" t="inlineStr"/>
      <c r="T540" t="inlineStr"/>
      <c r="U540" t="inlineStr"/>
      <c r="V540" t="inlineStr"/>
      <c r="W540" t="inlineStr"/>
    </row>
    <row r="541">
      <c r="A541" t="inlineStr"/>
      <c r="B541" t="inlineStr">
        <is>
          <t>N</t>
        </is>
      </c>
      <c r="C541" t="inlineStr">
        <is>
          <t>Price_BOM_L_Imp_1275</t>
        </is>
      </c>
      <c r="D541" t="n">
        <v>1275</v>
      </c>
      <c r="E541" t="inlineStr"/>
      <c r="F541" t="inlineStr">
        <is>
          <t>:40707-LC:40707-LCV:40707-LF:</t>
        </is>
      </c>
      <c r="G541" s="2" t="inlineStr">
        <is>
          <t>X3</t>
        </is>
      </c>
      <c r="H541" t="inlineStr">
        <is>
          <t>ImpMatl_SS_AISI-304</t>
        </is>
      </c>
      <c r="I541" s="4" t="inlineStr">
        <is>
          <t>Stainless Steel, AISI-304</t>
        </is>
      </c>
      <c r="J541" s="4" t="inlineStr">
        <is>
          <t>H304</t>
        </is>
      </c>
      <c r="K541" s="4" t="inlineStr">
        <is>
          <t>Stainless Steel, AISI-303</t>
        </is>
      </c>
      <c r="L541" s="4" t="inlineStr">
        <is>
          <t>Stainless Steel, AISI 316</t>
        </is>
      </c>
      <c r="M541" s="4" t="inlineStr">
        <is>
          <t>Coating_Scotchkote134_interior</t>
        </is>
      </c>
      <c r="N541" s="80" t="inlineStr">
        <is>
          <t>98876161</t>
        </is>
      </c>
      <c r="O541" s="1" t="inlineStr"/>
      <c r="P541" t="inlineStr">
        <is>
          <t>A102391</t>
        </is>
      </c>
      <c r="Q541" t="inlineStr">
        <is>
          <t>LT250</t>
        </is>
      </c>
      <c r="R541" t="n">
        <v>126</v>
      </c>
      <c r="S541" t="inlineStr"/>
      <c r="T541" t="inlineStr"/>
      <c r="U541" t="inlineStr"/>
      <c r="V541" t="inlineStr"/>
      <c r="W541" t="inlineStr"/>
    </row>
    <row r="542">
      <c r="A542" t="inlineStr"/>
      <c r="B542" t="inlineStr">
        <is>
          <t>N</t>
        </is>
      </c>
      <c r="C542" t="inlineStr">
        <is>
          <t>Price_BOM_L_Imp_1569</t>
        </is>
      </c>
      <c r="D542" t="n">
        <v>1569</v>
      </c>
      <c r="E542" t="inlineStr"/>
      <c r="F542" t="inlineStr">
        <is>
          <t>:40707-LC:40707-LCV:40707-LF:</t>
        </is>
      </c>
      <c r="G542" s="2" t="inlineStr">
        <is>
          <t>X3</t>
        </is>
      </c>
      <c r="H542" t="inlineStr">
        <is>
          <t>ImpMatl_SS_AISI-304</t>
        </is>
      </c>
      <c r="I542" s="4" t="inlineStr">
        <is>
          <t>Stainless Steel, AISI-304</t>
        </is>
      </c>
      <c r="J542" s="4" t="inlineStr">
        <is>
          <t>H304</t>
        </is>
      </c>
      <c r="K542" s="4" t="inlineStr">
        <is>
          <t>Stainless Steel, AISI-303</t>
        </is>
      </c>
      <c r="L542" s="4" t="inlineStr">
        <is>
          <t>Stainless Steel, AISI 316</t>
        </is>
      </c>
      <c r="M542" s="4" t="inlineStr">
        <is>
          <t>Coating_Scotchkote134_interior_exterior</t>
        </is>
      </c>
      <c r="N542" s="80" t="inlineStr">
        <is>
          <t>RTF</t>
        </is>
      </c>
      <c r="O542" s="1" t="inlineStr"/>
      <c r="P542" t="inlineStr">
        <is>
          <t>A102391</t>
        </is>
      </c>
      <c r="Q542" t="inlineStr">
        <is>
          <t>LT250</t>
        </is>
      </c>
      <c r="R542" t="n">
        <v>126</v>
      </c>
      <c r="S542" t="inlineStr"/>
      <c r="T542" t="inlineStr"/>
      <c r="U542" t="inlineStr"/>
      <c r="V542" t="inlineStr"/>
      <c r="W542" t="inlineStr"/>
    </row>
    <row r="543">
      <c r="A543" t="inlineStr"/>
      <c r="B543" t="inlineStr">
        <is>
          <t>N</t>
        </is>
      </c>
      <c r="C543" t="inlineStr">
        <is>
          <t>Price_BOM_L_Imp_238</t>
        </is>
      </c>
      <c r="D543" t="n">
        <v>238</v>
      </c>
      <c r="E543" t="inlineStr"/>
      <c r="F543" t="inlineStr">
        <is>
          <t>:40707-LC:40707-LCV:40707-LF:</t>
        </is>
      </c>
      <c r="G543" s="2" t="inlineStr">
        <is>
          <t>X4</t>
        </is>
      </c>
      <c r="H543" t="inlineStr">
        <is>
          <t>ImpMatl_SS_AISI-304</t>
        </is>
      </c>
      <c r="I543" s="4" t="inlineStr">
        <is>
          <t>Stainless Steel, AISI-304</t>
        </is>
      </c>
      <c r="J543" s="4" t="inlineStr">
        <is>
          <t>H304</t>
        </is>
      </c>
      <c r="K543" s="4" t="inlineStr">
        <is>
          <t>Stainless Steel, AISI-303</t>
        </is>
      </c>
      <c r="L543" s="4" t="inlineStr">
        <is>
          <t>Stainless Steel, AISI 316</t>
        </is>
      </c>
      <c r="M543" s="4" t="inlineStr">
        <is>
          <t>Coating_Standard</t>
        </is>
      </c>
      <c r="N543" s="80" t="inlineStr">
        <is>
          <t>98876162</t>
        </is>
      </c>
      <c r="O543" s="14" t="inlineStr"/>
      <c r="P543" t="inlineStr">
        <is>
          <t>A102393</t>
        </is>
      </c>
      <c r="Q543" t="inlineStr">
        <is>
          <t>LT027</t>
        </is>
      </c>
      <c r="R543" t="n">
        <v>0</v>
      </c>
      <c r="S543" t="inlineStr"/>
      <c r="T543" t="inlineStr"/>
      <c r="U543" t="inlineStr"/>
      <c r="V543" t="inlineStr"/>
      <c r="W543" t="inlineStr"/>
    </row>
    <row r="544">
      <c r="A544" t="inlineStr"/>
      <c r="B544" t="inlineStr">
        <is>
          <t>N</t>
        </is>
      </c>
      <c r="C544" t="inlineStr">
        <is>
          <t>Price_BOM_L_Imp_688</t>
        </is>
      </c>
      <c r="D544" t="n">
        <v>688</v>
      </c>
      <c r="E544" t="inlineStr"/>
      <c r="F544" t="inlineStr">
        <is>
          <t>:40707-LC:40707-LCV:40707-LF:</t>
        </is>
      </c>
      <c r="G544" s="2" t="inlineStr">
        <is>
          <t>X4</t>
        </is>
      </c>
      <c r="H544" t="inlineStr">
        <is>
          <t>ImpMatl_SS_AISI-304</t>
        </is>
      </c>
      <c r="I544" s="4" t="inlineStr">
        <is>
          <t>Stainless Steel, AISI-304</t>
        </is>
      </c>
      <c r="J544" s="4" t="inlineStr">
        <is>
          <t>H304</t>
        </is>
      </c>
      <c r="K544" s="4" t="inlineStr">
        <is>
          <t>Stainless Steel, AISI-303</t>
        </is>
      </c>
      <c r="L544" s="4" t="inlineStr">
        <is>
          <t>Stainless Steel, AISI 316</t>
        </is>
      </c>
      <c r="M544" s="4" t="inlineStr">
        <is>
          <t>Coating_Scotchkote134_interior_exterior_IncludeImpeller</t>
        </is>
      </c>
      <c r="N544" s="80" t="inlineStr">
        <is>
          <t>RTF</t>
        </is>
      </c>
      <c r="O544" s="14" t="inlineStr"/>
      <c r="P544" t="inlineStr">
        <is>
          <t>A102393</t>
        </is>
      </c>
      <c r="Q544" t="inlineStr">
        <is>
          <t>LT250</t>
        </is>
      </c>
      <c r="R544" t="inlineStr"/>
      <c r="S544" t="inlineStr"/>
      <c r="T544" t="inlineStr"/>
      <c r="U544" t="inlineStr"/>
      <c r="V544" t="inlineStr"/>
      <c r="W544" t="inlineStr"/>
    </row>
    <row r="545">
      <c r="A545" t="inlineStr"/>
      <c r="B545" t="inlineStr">
        <is>
          <t>N</t>
        </is>
      </c>
      <c r="C545" t="inlineStr">
        <is>
          <t>Price_BOM_L_Imp_982</t>
        </is>
      </c>
      <c r="D545" t="n">
        <v>982</v>
      </c>
      <c r="E545" t="inlineStr"/>
      <c r="F545" t="inlineStr">
        <is>
          <t>:40707-LC:40707-LCV:40707-LF:</t>
        </is>
      </c>
      <c r="G545" s="2" t="inlineStr">
        <is>
          <t>X4</t>
        </is>
      </c>
      <c r="H545" t="inlineStr">
        <is>
          <t>ImpMatl_SS_AISI-304</t>
        </is>
      </c>
      <c r="I545" s="4" t="inlineStr">
        <is>
          <t>Stainless Steel, AISI-304</t>
        </is>
      </c>
      <c r="J545" s="4" t="inlineStr">
        <is>
          <t>H304</t>
        </is>
      </c>
      <c r="K545" s="4" t="inlineStr">
        <is>
          <t>Stainless Steel, AISI-303</t>
        </is>
      </c>
      <c r="L545" s="4" t="inlineStr">
        <is>
          <t>Stainless Steel, AISI 316</t>
        </is>
      </c>
      <c r="M545" s="4" t="inlineStr">
        <is>
          <t>Coating_Scotchkote134_interior_IncludeImpeller</t>
        </is>
      </c>
      <c r="N545" s="80" t="inlineStr">
        <is>
          <t>RTF</t>
        </is>
      </c>
      <c r="O545" s="14" t="inlineStr"/>
      <c r="P545" t="inlineStr">
        <is>
          <t>A102393</t>
        </is>
      </c>
      <c r="Q545" t="inlineStr">
        <is>
          <t>LT250</t>
        </is>
      </c>
      <c r="R545" t="inlineStr"/>
      <c r="S545" t="inlineStr"/>
      <c r="T545" t="inlineStr"/>
      <c r="U545" t="inlineStr"/>
      <c r="V545" t="inlineStr"/>
      <c r="W545" t="inlineStr"/>
    </row>
    <row r="546">
      <c r="A546" t="inlineStr"/>
      <c r="B546" t="inlineStr">
        <is>
          <t>N</t>
        </is>
      </c>
      <c r="C546" t="inlineStr">
        <is>
          <t>Price_BOM_L_Imp_1276</t>
        </is>
      </c>
      <c r="D546" t="n">
        <v>1276</v>
      </c>
      <c r="E546" t="inlineStr"/>
      <c r="F546" t="inlineStr">
        <is>
          <t>:40707-LC:40707-LCV:40707-LF:</t>
        </is>
      </c>
      <c r="G546" s="2" t="inlineStr">
        <is>
          <t>X4</t>
        </is>
      </c>
      <c r="H546" t="inlineStr">
        <is>
          <t>ImpMatl_SS_AISI-304</t>
        </is>
      </c>
      <c r="I546" s="4" t="inlineStr">
        <is>
          <t>Stainless Steel, AISI-304</t>
        </is>
      </c>
      <c r="J546" s="4" t="inlineStr">
        <is>
          <t>H304</t>
        </is>
      </c>
      <c r="K546" s="4" t="inlineStr">
        <is>
          <t>Stainless Steel, AISI-303</t>
        </is>
      </c>
      <c r="L546" s="4" t="inlineStr">
        <is>
          <t>Stainless Steel, AISI 316</t>
        </is>
      </c>
      <c r="M546" s="4" t="inlineStr">
        <is>
          <t>Coating_Scotchkote134_interior</t>
        </is>
      </c>
      <c r="N546" s="80" t="inlineStr">
        <is>
          <t>RTF</t>
        </is>
      </c>
      <c r="O546" s="14" t="inlineStr"/>
      <c r="P546" t="inlineStr">
        <is>
          <t>A102393</t>
        </is>
      </c>
      <c r="Q546" t="inlineStr">
        <is>
          <t>LT250</t>
        </is>
      </c>
      <c r="R546" t="n">
        <v>126</v>
      </c>
      <c r="S546" t="inlineStr"/>
      <c r="T546" t="inlineStr"/>
      <c r="U546" t="inlineStr"/>
      <c r="V546" t="inlineStr"/>
      <c r="W546" t="inlineStr"/>
    </row>
    <row r="547">
      <c r="A547" t="inlineStr"/>
      <c r="B547" t="inlineStr">
        <is>
          <t>N</t>
        </is>
      </c>
      <c r="C547" t="inlineStr">
        <is>
          <t>Price_BOM_L_Imp_1570</t>
        </is>
      </c>
      <c r="D547" t="n">
        <v>1570</v>
      </c>
      <c r="E547" t="inlineStr"/>
      <c r="F547" t="inlineStr">
        <is>
          <t>:40707-LC:40707-LCV:40707-LF:</t>
        </is>
      </c>
      <c r="G547" s="2" t="inlineStr">
        <is>
          <t>X4</t>
        </is>
      </c>
      <c r="H547" t="inlineStr">
        <is>
          <t>ImpMatl_SS_AISI-304</t>
        </is>
      </c>
      <c r="I547" s="4" t="inlineStr">
        <is>
          <t>Stainless Steel, AISI-304</t>
        </is>
      </c>
      <c r="J547" s="4" t="inlineStr">
        <is>
          <t>H304</t>
        </is>
      </c>
      <c r="K547" s="4" t="inlineStr">
        <is>
          <t>Stainless Steel, AISI-303</t>
        </is>
      </c>
      <c r="L547" s="4" t="inlineStr">
        <is>
          <t>Stainless Steel, AISI 316</t>
        </is>
      </c>
      <c r="M547" s="4" t="inlineStr">
        <is>
          <t>Coating_Scotchkote134_interior_exterior</t>
        </is>
      </c>
      <c r="N547" s="80" t="inlineStr">
        <is>
          <t>RTF</t>
        </is>
      </c>
      <c r="O547" s="14" t="inlineStr"/>
      <c r="P547" t="inlineStr">
        <is>
          <t>A102393</t>
        </is>
      </c>
      <c r="Q547" t="inlineStr">
        <is>
          <t>LT250</t>
        </is>
      </c>
      <c r="R547" t="n">
        <v>126</v>
      </c>
      <c r="S547" t="inlineStr"/>
      <c r="T547" t="inlineStr"/>
      <c r="U547" t="inlineStr"/>
      <c r="V547" t="inlineStr"/>
      <c r="W547" t="inlineStr"/>
    </row>
    <row r="548">
      <c r="A548" t="inlineStr"/>
      <c r="B548" t="inlineStr">
        <is>
          <t>N</t>
        </is>
      </c>
      <c r="C548" t="inlineStr">
        <is>
          <t>Price_BOM_L_Imp_1865</t>
        </is>
      </c>
      <c r="D548" t="n">
        <v>1865</v>
      </c>
      <c r="E548" t="inlineStr"/>
      <c r="F548" t="inlineStr">
        <is>
          <t>:40957-LC:40957-LCV:40957-LF:</t>
        </is>
      </c>
      <c r="G548" s="2" t="inlineStr">
        <is>
          <t>X3</t>
        </is>
      </c>
      <c r="H548" t="inlineStr">
        <is>
          <t>ImpMatl_SS_AISI-304</t>
        </is>
      </c>
      <c r="I548" s="4" t="inlineStr">
        <is>
          <t>Stainless Steel, AISI-304</t>
        </is>
      </c>
      <c r="J548" s="4" t="inlineStr">
        <is>
          <t>H304</t>
        </is>
      </c>
      <c r="K548" s="4" t="inlineStr">
        <is>
          <t>Stainless Steel, AISI-303</t>
        </is>
      </c>
      <c r="L548" s="4" t="inlineStr">
        <is>
          <t>Stainless Steel, AISI 316</t>
        </is>
      </c>
      <c r="M548" s="4" t="inlineStr">
        <is>
          <t>Coating_Special</t>
        </is>
      </c>
      <c r="N548" s="80" t="inlineStr">
        <is>
          <t>RTF</t>
        </is>
      </c>
      <c r="O548" s="14" t="inlineStr"/>
      <c r="P548" t="inlineStr">
        <is>
          <t>A101922</t>
        </is>
      </c>
      <c r="Q548" t="inlineStr">
        <is>
          <t>LT250</t>
        </is>
      </c>
      <c r="R548" t="n">
        <v>126</v>
      </c>
      <c r="S548" t="inlineStr"/>
      <c r="T548" t="inlineStr"/>
      <c r="U548" t="inlineStr"/>
      <c r="V548" t="inlineStr"/>
      <c r="W548" t="inlineStr"/>
    </row>
    <row r="549">
      <c r="A549" t="inlineStr"/>
      <c r="B549" t="inlineStr">
        <is>
          <t>N</t>
        </is>
      </c>
      <c r="C549" t="inlineStr">
        <is>
          <t>Price_BOM_L_Imp_1866</t>
        </is>
      </c>
      <c r="D549" t="n">
        <v>1866</v>
      </c>
      <c r="E549" t="inlineStr"/>
      <c r="F549" t="inlineStr">
        <is>
          <t>:40957-LC:40957-LCV:40957-LF:</t>
        </is>
      </c>
      <c r="G549" s="2" t="inlineStr">
        <is>
          <t>X4</t>
        </is>
      </c>
      <c r="H549" t="inlineStr">
        <is>
          <t>ImpMatl_SS_AISI-304</t>
        </is>
      </c>
      <c r="I549" s="4" t="inlineStr">
        <is>
          <t>Stainless Steel, AISI-304</t>
        </is>
      </c>
      <c r="J549" s="4" t="inlineStr">
        <is>
          <t>H304</t>
        </is>
      </c>
      <c r="K549" s="4" t="inlineStr">
        <is>
          <t>Stainless Steel, AISI-303</t>
        </is>
      </c>
      <c r="L549" s="4" t="inlineStr">
        <is>
          <t>Stainless Steel, AISI 316</t>
        </is>
      </c>
      <c r="M549" s="4" t="inlineStr">
        <is>
          <t>Coating_Special</t>
        </is>
      </c>
      <c r="N549" s="80" t="inlineStr">
        <is>
          <t>RTF</t>
        </is>
      </c>
      <c r="O549" s="14" t="inlineStr"/>
      <c r="P549" t="inlineStr">
        <is>
          <t>A101929</t>
        </is>
      </c>
      <c r="Q549" t="inlineStr">
        <is>
          <t>LT250</t>
        </is>
      </c>
      <c r="R549" t="n">
        <v>126</v>
      </c>
      <c r="S549" t="inlineStr"/>
      <c r="T549" t="inlineStr"/>
      <c r="U549" t="inlineStr"/>
      <c r="V549" t="inlineStr"/>
      <c r="W549" t="inlineStr"/>
    </row>
    <row r="550">
      <c r="A550" t="inlineStr"/>
      <c r="B550" t="inlineStr">
        <is>
          <t>N</t>
        </is>
      </c>
      <c r="C550" t="inlineStr">
        <is>
          <t>Price_BOM_L_Imp_456</t>
        </is>
      </c>
      <c r="D550" t="n">
        <v>456</v>
      </c>
      <c r="E550" t="inlineStr"/>
      <c r="F550" t="inlineStr">
        <is>
          <t>:40957-LC:40957-LCV:40957-LF:</t>
        </is>
      </c>
      <c r="G550" s="2" t="inlineStr">
        <is>
          <t>X3</t>
        </is>
      </c>
      <c r="H550" t="inlineStr">
        <is>
          <t>ImpMatl_NiAl-Bronze_ASTM-B148_C95400</t>
        </is>
      </c>
      <c r="I550" s="4" t="inlineStr">
        <is>
          <t>Nickel Aluminum Bronze ASTM B148 UNS C95400</t>
        </is>
      </c>
      <c r="J550" s="4" t="inlineStr">
        <is>
          <t>B22</t>
        </is>
      </c>
      <c r="K550" s="4" t="inlineStr">
        <is>
          <t>Stainless Steel, AISI-303</t>
        </is>
      </c>
      <c r="L550" s="4" t="inlineStr">
        <is>
          <t>Steel, Cold Drawn C1018</t>
        </is>
      </c>
      <c r="M550" s="4" t="inlineStr">
        <is>
          <t>Coating_Standard</t>
        </is>
      </c>
      <c r="N550" s="80" t="inlineStr">
        <is>
          <t>97780147</t>
        </is>
      </c>
      <c r="O550" s="14" t="inlineStr"/>
      <c r="P550" t="inlineStr">
        <is>
          <t>A102246</t>
        </is>
      </c>
      <c r="Q550" t="inlineStr">
        <is>
          <t>LT250</t>
        </is>
      </c>
      <c r="R550" t="inlineStr"/>
      <c r="S550" t="inlineStr"/>
      <c r="T550" t="inlineStr"/>
      <c r="U550" t="inlineStr"/>
      <c r="V550" t="inlineStr"/>
      <c r="W550" t="inlineStr"/>
    </row>
    <row r="551">
      <c r="A551" t="inlineStr"/>
      <c r="B551" t="inlineStr">
        <is>
          <t>N</t>
        </is>
      </c>
      <c r="C551" t="inlineStr">
        <is>
          <t>Price_BOM_L_Imp_580</t>
        </is>
      </c>
      <c r="D551" t="n">
        <v>580</v>
      </c>
      <c r="E551" t="inlineStr"/>
      <c r="F551" t="inlineStr">
        <is>
          <t>:40957-LC:40957-LCV:40957-LF:</t>
        </is>
      </c>
      <c r="G551" s="2" t="inlineStr">
        <is>
          <t>X3</t>
        </is>
      </c>
      <c r="H551" t="inlineStr">
        <is>
          <t>ImpMatl_NiAl-Bronze_ASTM-B148_C95400</t>
        </is>
      </c>
      <c r="I551" s="4" t="inlineStr">
        <is>
          <t>Nickel Aluminum Bronze ASTM B148 UNS C95400</t>
        </is>
      </c>
      <c r="J551" s="4" t="inlineStr">
        <is>
          <t>B22</t>
        </is>
      </c>
      <c r="K551" s="4" t="inlineStr">
        <is>
          <t>Stainless Steel, AISI-303</t>
        </is>
      </c>
      <c r="L551" s="4" t="inlineStr">
        <is>
          <t>Steel, Cold Drawn C1018</t>
        </is>
      </c>
      <c r="M551" s="4" t="inlineStr">
        <is>
          <t>Coating_Scotchkote134_interior_exterior_IncludeImpeller</t>
        </is>
      </c>
      <c r="N551" s="80" t="inlineStr">
        <is>
          <t>RTF</t>
        </is>
      </c>
      <c r="O551" s="14" t="inlineStr"/>
      <c r="P551" t="inlineStr">
        <is>
          <t>A102246</t>
        </is>
      </c>
      <c r="Q551" t="inlineStr">
        <is>
          <t>LT250</t>
        </is>
      </c>
      <c r="R551" t="inlineStr"/>
      <c r="S551" t="inlineStr"/>
      <c r="T551" t="inlineStr"/>
      <c r="U551" t="inlineStr"/>
      <c r="V551" t="inlineStr"/>
      <c r="W551" t="inlineStr"/>
    </row>
    <row r="552">
      <c r="A552" t="inlineStr"/>
      <c r="B552" t="inlineStr">
        <is>
          <t>N</t>
        </is>
      </c>
      <c r="C552" t="inlineStr">
        <is>
          <t>Price_BOM_L_Imp_874</t>
        </is>
      </c>
      <c r="D552" t="n">
        <v>874</v>
      </c>
      <c r="E552" t="inlineStr"/>
      <c r="F552" t="inlineStr">
        <is>
          <t>:40957-LC:40957-LCV:40957-LF:</t>
        </is>
      </c>
      <c r="G552" s="2" t="inlineStr">
        <is>
          <t>X3</t>
        </is>
      </c>
      <c r="H552" t="inlineStr">
        <is>
          <t>ImpMatl_NiAl-Bronze_ASTM-B148_C95400</t>
        </is>
      </c>
      <c r="I552" s="4" t="inlineStr">
        <is>
          <t>Nickel Aluminum Bronze ASTM B148 UNS C95400</t>
        </is>
      </c>
      <c r="J552" s="4" t="inlineStr">
        <is>
          <t>B22</t>
        </is>
      </c>
      <c r="K552" s="4" t="inlineStr">
        <is>
          <t>Stainless Steel, AISI-303</t>
        </is>
      </c>
      <c r="L552" s="4" t="inlineStr">
        <is>
          <t>Steel, Cold Drawn C1018</t>
        </is>
      </c>
      <c r="M552" s="4" t="inlineStr">
        <is>
          <t>Coating_Scotchkote134_interior_IncludeImpeller</t>
        </is>
      </c>
      <c r="N552" s="80" t="inlineStr">
        <is>
          <t>RTF</t>
        </is>
      </c>
      <c r="O552" s="14" t="inlineStr"/>
      <c r="P552" t="inlineStr">
        <is>
          <t>A102246</t>
        </is>
      </c>
      <c r="Q552" t="inlineStr">
        <is>
          <t>LT250</t>
        </is>
      </c>
      <c r="R552" t="inlineStr"/>
      <c r="S552" t="inlineStr"/>
      <c r="T552" t="inlineStr"/>
      <c r="U552" t="inlineStr"/>
      <c r="V552" t="inlineStr"/>
      <c r="W552" t="inlineStr"/>
    </row>
    <row r="553">
      <c r="A553" t="inlineStr"/>
      <c r="B553" t="inlineStr">
        <is>
          <t>N</t>
        </is>
      </c>
      <c r="C553" t="inlineStr">
        <is>
          <t>Price_BOM_L_Imp_1168</t>
        </is>
      </c>
      <c r="D553" t="n">
        <v>1168</v>
      </c>
      <c r="E553" t="inlineStr"/>
      <c r="F553" t="inlineStr">
        <is>
          <t>:40957-LC:40957-LCV:40957-LF:</t>
        </is>
      </c>
      <c r="G553" s="2" t="inlineStr">
        <is>
          <t>X3</t>
        </is>
      </c>
      <c r="H553" t="inlineStr">
        <is>
          <t>ImpMatl_NiAl-Bronze_ASTM-B148_C95400</t>
        </is>
      </c>
      <c r="I553" s="4" t="inlineStr">
        <is>
          <t>Nickel Aluminum Bronze ASTM B148 UNS C95400</t>
        </is>
      </c>
      <c r="J553" s="4" t="inlineStr">
        <is>
          <t>B22</t>
        </is>
      </c>
      <c r="K553" s="4" t="inlineStr">
        <is>
          <t>Stainless Steel, AISI-303</t>
        </is>
      </c>
      <c r="L553" s="4" t="inlineStr">
        <is>
          <t>Steel, Cold Drawn C1018</t>
        </is>
      </c>
      <c r="M553" s="4" t="inlineStr">
        <is>
          <t>Coating_Scotchkote134_interior</t>
        </is>
      </c>
      <c r="N553" s="80" t="inlineStr">
        <is>
          <t>97780147</t>
        </is>
      </c>
      <c r="O553" s="14" t="inlineStr"/>
      <c r="P553" t="inlineStr">
        <is>
          <t>A102246</t>
        </is>
      </c>
      <c r="Q553" t="inlineStr">
        <is>
          <t>LT250</t>
        </is>
      </c>
      <c r="R553" t="inlineStr"/>
      <c r="S553" t="inlineStr"/>
      <c r="T553" t="inlineStr"/>
      <c r="U553" t="inlineStr"/>
      <c r="V553" t="inlineStr"/>
      <c r="W553" t="inlineStr"/>
    </row>
    <row r="554">
      <c r="A554" t="inlineStr"/>
      <c r="B554" t="inlineStr">
        <is>
          <t>N</t>
        </is>
      </c>
      <c r="C554" t="inlineStr">
        <is>
          <t>Price_BOM_L_Imp_1462</t>
        </is>
      </c>
      <c r="D554" t="n">
        <v>1462</v>
      </c>
      <c r="E554" t="inlineStr"/>
      <c r="F554" t="inlineStr">
        <is>
          <t>:40957-LC:40957-LCV:40957-LF:</t>
        </is>
      </c>
      <c r="G554" s="2" t="inlineStr">
        <is>
          <t>X3</t>
        </is>
      </c>
      <c r="H554" t="inlineStr">
        <is>
          <t>ImpMatl_NiAl-Bronze_ASTM-B148_C95400</t>
        </is>
      </c>
      <c r="I554" s="4" t="inlineStr">
        <is>
          <t>Nickel Aluminum Bronze ASTM B148 UNS C95400</t>
        </is>
      </c>
      <c r="J554" s="4" t="inlineStr">
        <is>
          <t>B22</t>
        </is>
      </c>
      <c r="K554" s="4" t="inlineStr">
        <is>
          <t>Stainless Steel, AISI-303</t>
        </is>
      </c>
      <c r="L554" s="4" t="inlineStr">
        <is>
          <t>Steel, Cold Drawn C1018</t>
        </is>
      </c>
      <c r="M554" s="4" t="inlineStr">
        <is>
          <t>Coating_Scotchkote134_interior_exterior</t>
        </is>
      </c>
      <c r="N554" s="80" t="inlineStr">
        <is>
          <t>97780147</t>
        </is>
      </c>
      <c r="O554" s="14" t="inlineStr"/>
      <c r="P554" t="inlineStr">
        <is>
          <t>A102246</t>
        </is>
      </c>
      <c r="Q554" t="inlineStr">
        <is>
          <t>LT250</t>
        </is>
      </c>
      <c r="R554" t="inlineStr"/>
      <c r="S554" t="inlineStr"/>
      <c r="T554" t="inlineStr"/>
      <c r="U554" t="inlineStr"/>
      <c r="V554" t="inlineStr"/>
      <c r="W554" t="inlineStr"/>
    </row>
    <row r="555">
      <c r="A555" t="inlineStr"/>
      <c r="B555" t="inlineStr">
        <is>
          <t>N</t>
        </is>
      </c>
      <c r="C555" t="inlineStr">
        <is>
          <t>Price_BOM_L_Imp_1756</t>
        </is>
      </c>
      <c r="D555" t="n">
        <v>1756</v>
      </c>
      <c r="E555" t="inlineStr"/>
      <c r="F555" t="inlineStr">
        <is>
          <t>:40957-LC:40957-LCV:40957-LF:</t>
        </is>
      </c>
      <c r="G555" s="2" t="inlineStr">
        <is>
          <t>X3</t>
        </is>
      </c>
      <c r="H555" t="inlineStr">
        <is>
          <t>ImpMatl_NiAl-Bronze_ASTM-B148_C95400</t>
        </is>
      </c>
      <c r="I555" s="4" t="inlineStr">
        <is>
          <t>Nickel Aluminum Bronze ASTM B148 UNS C95400</t>
        </is>
      </c>
      <c r="J555" s="4" t="inlineStr">
        <is>
          <t>B22</t>
        </is>
      </c>
      <c r="K555" s="4" t="inlineStr">
        <is>
          <t>Stainless Steel, AISI-303</t>
        </is>
      </c>
      <c r="L555" s="4" t="inlineStr">
        <is>
          <t>Steel, Cold Drawn C1018</t>
        </is>
      </c>
      <c r="M555" s="4" t="inlineStr">
        <is>
          <t>Coating_Special</t>
        </is>
      </c>
      <c r="N555" s="80" t="inlineStr">
        <is>
          <t>97780147</t>
        </is>
      </c>
      <c r="O555" s="14" t="inlineStr"/>
      <c r="P555" t="inlineStr">
        <is>
          <t>A102246</t>
        </is>
      </c>
      <c r="Q555" t="inlineStr">
        <is>
          <t>LT250</t>
        </is>
      </c>
      <c r="R555" t="inlineStr"/>
      <c r="S555" t="inlineStr"/>
      <c r="T555" t="inlineStr"/>
      <c r="U555" t="inlineStr"/>
      <c r="V555" t="inlineStr"/>
      <c r="W555" t="inlineStr"/>
    </row>
    <row r="556">
      <c r="A556" t="inlineStr"/>
      <c r="B556" t="inlineStr">
        <is>
          <t>N</t>
        </is>
      </c>
      <c r="C556" t="inlineStr">
        <is>
          <t>Price_BOM_L_Imp_457</t>
        </is>
      </c>
      <c r="D556" t="n">
        <v>457</v>
      </c>
      <c r="E556" t="inlineStr"/>
      <c r="F556" t="inlineStr">
        <is>
          <t>:40957-LC:40957-LCV:40957-LF:</t>
        </is>
      </c>
      <c r="G556" s="2" t="inlineStr">
        <is>
          <t>X4</t>
        </is>
      </c>
      <c r="H556" t="inlineStr">
        <is>
          <t>ImpMatl_NiAl-Bronze_ASTM-B148_C95400</t>
        </is>
      </c>
      <c r="I556" s="4" t="inlineStr">
        <is>
          <t>Nickel Aluminum Bronze ASTM B148 UNS C95400</t>
        </is>
      </c>
      <c r="J556" s="4" t="inlineStr">
        <is>
          <t>B22</t>
        </is>
      </c>
      <c r="K556" s="4" t="inlineStr">
        <is>
          <t>Stainless Steel, AISI-303</t>
        </is>
      </c>
      <c r="L556" s="4" t="inlineStr">
        <is>
          <t>Steel, Cold Drawn C1018</t>
        </is>
      </c>
      <c r="M556" s="4" t="inlineStr">
        <is>
          <t>Coating_Standard</t>
        </is>
      </c>
      <c r="N556" s="80" t="inlineStr">
        <is>
          <t>97780148</t>
        </is>
      </c>
      <c r="O556" s="14" t="inlineStr"/>
      <c r="P556" t="inlineStr">
        <is>
          <t>A102247</t>
        </is>
      </c>
      <c r="Q556" t="inlineStr">
        <is>
          <t>LT250</t>
        </is>
      </c>
      <c r="R556" t="inlineStr"/>
      <c r="S556" t="inlineStr"/>
      <c r="T556" t="inlineStr"/>
      <c r="U556" t="inlineStr"/>
      <c r="V556" t="inlineStr"/>
      <c r="W556" t="inlineStr"/>
    </row>
    <row r="557">
      <c r="A557" t="inlineStr"/>
      <c r="B557" t="inlineStr">
        <is>
          <t>N</t>
        </is>
      </c>
      <c r="C557" t="inlineStr">
        <is>
          <t>Price_BOM_L_Imp_581</t>
        </is>
      </c>
      <c r="D557" t="n">
        <v>581</v>
      </c>
      <c r="E557" t="inlineStr"/>
      <c r="F557" t="inlineStr">
        <is>
          <t>:40957-LC:40957-LCV:40957-LF:</t>
        </is>
      </c>
      <c r="G557" s="2" t="inlineStr">
        <is>
          <t>X4</t>
        </is>
      </c>
      <c r="H557" t="inlineStr">
        <is>
          <t>ImpMatl_NiAl-Bronze_ASTM-B148_C95400</t>
        </is>
      </c>
      <c r="I557" s="4" t="inlineStr">
        <is>
          <t>Nickel Aluminum Bronze ASTM B148 UNS C95400</t>
        </is>
      </c>
      <c r="J557" s="4" t="inlineStr">
        <is>
          <t>B22</t>
        </is>
      </c>
      <c r="K557" s="4" t="inlineStr">
        <is>
          <t>Stainless Steel, AISI-303</t>
        </is>
      </c>
      <c r="L557" s="4" t="inlineStr">
        <is>
          <t>Steel, Cold Drawn C1018</t>
        </is>
      </c>
      <c r="M557" s="4" t="inlineStr">
        <is>
          <t>Coating_Scotchkote134_interior_exterior_IncludeImpeller</t>
        </is>
      </c>
      <c r="N557" s="80" t="inlineStr">
        <is>
          <t>RTF</t>
        </is>
      </c>
      <c r="O557" s="1" t="inlineStr"/>
      <c r="P557" t="inlineStr">
        <is>
          <t>A102247</t>
        </is>
      </c>
      <c r="Q557" t="inlineStr">
        <is>
          <t>LT250</t>
        </is>
      </c>
      <c r="R557" t="inlineStr"/>
      <c r="S557" t="inlineStr"/>
      <c r="T557" t="inlineStr"/>
      <c r="U557" t="inlineStr"/>
      <c r="V557" t="inlineStr"/>
      <c r="W557" t="inlineStr"/>
    </row>
    <row r="558">
      <c r="A558" t="inlineStr"/>
      <c r="B558" t="inlineStr">
        <is>
          <t>N</t>
        </is>
      </c>
      <c r="C558" t="inlineStr">
        <is>
          <t>Price_BOM_L_Imp_875</t>
        </is>
      </c>
      <c r="D558" t="n">
        <v>875</v>
      </c>
      <c r="E558" t="inlineStr"/>
      <c r="F558" t="inlineStr">
        <is>
          <t>:40957-LC:40957-LCV:40957-LF:</t>
        </is>
      </c>
      <c r="G558" s="2" t="inlineStr">
        <is>
          <t>X4</t>
        </is>
      </c>
      <c r="H558" t="inlineStr">
        <is>
          <t>ImpMatl_NiAl-Bronze_ASTM-B148_C95400</t>
        </is>
      </c>
      <c r="I558" s="4" t="inlineStr">
        <is>
          <t>Nickel Aluminum Bronze ASTM B148 UNS C95400</t>
        </is>
      </c>
      <c r="J558" s="4" t="inlineStr">
        <is>
          <t>B22</t>
        </is>
      </c>
      <c r="K558" s="4" t="inlineStr">
        <is>
          <t>Stainless Steel, AISI-303</t>
        </is>
      </c>
      <c r="L558" s="4" t="inlineStr">
        <is>
          <t>Steel, Cold Drawn C1018</t>
        </is>
      </c>
      <c r="M558" s="4" t="inlineStr">
        <is>
          <t>Coating_Scotchkote134_interior_IncludeImpeller</t>
        </is>
      </c>
      <c r="N558" s="80" t="inlineStr">
        <is>
          <t>RTF</t>
        </is>
      </c>
      <c r="O558" s="1" t="inlineStr"/>
      <c r="P558" t="inlineStr">
        <is>
          <t>A102247</t>
        </is>
      </c>
      <c r="Q558" t="inlineStr">
        <is>
          <t>LT250</t>
        </is>
      </c>
      <c r="R558" t="inlineStr"/>
      <c r="S558" t="inlineStr"/>
      <c r="T558" t="inlineStr"/>
      <c r="U558" t="inlineStr"/>
      <c r="V558" t="inlineStr"/>
      <c r="W558" t="inlineStr"/>
    </row>
    <row r="559">
      <c r="A559" t="inlineStr"/>
      <c r="B559" t="inlineStr">
        <is>
          <t>N</t>
        </is>
      </c>
      <c r="C559" t="inlineStr">
        <is>
          <t>Price_BOM_L_Imp_1169</t>
        </is>
      </c>
      <c r="D559" t="n">
        <v>1169</v>
      </c>
      <c r="E559" t="inlineStr"/>
      <c r="F559" t="inlineStr">
        <is>
          <t>:40957-LC:40957-LCV:40957-LF:</t>
        </is>
      </c>
      <c r="G559" s="2" t="inlineStr">
        <is>
          <t>X4</t>
        </is>
      </c>
      <c r="H559" t="inlineStr">
        <is>
          <t>ImpMatl_NiAl-Bronze_ASTM-B148_C95400</t>
        </is>
      </c>
      <c r="I559" s="4" t="inlineStr">
        <is>
          <t>Nickel Aluminum Bronze ASTM B148 UNS C95400</t>
        </is>
      </c>
      <c r="J559" s="4" t="inlineStr">
        <is>
          <t>B22</t>
        </is>
      </c>
      <c r="K559" s="4" t="inlineStr">
        <is>
          <t>Stainless Steel, AISI-303</t>
        </is>
      </c>
      <c r="L559" s="4" t="inlineStr">
        <is>
          <t>Steel, Cold Drawn C1018</t>
        </is>
      </c>
      <c r="M559" s="4" t="inlineStr">
        <is>
          <t>Coating_Scotchkote134_interior</t>
        </is>
      </c>
      <c r="N559" s="80" t="inlineStr">
        <is>
          <t>97780148</t>
        </is>
      </c>
      <c r="O559" s="1" t="inlineStr"/>
      <c r="P559" t="inlineStr">
        <is>
          <t>A102247</t>
        </is>
      </c>
      <c r="Q559" t="inlineStr">
        <is>
          <t>LT250</t>
        </is>
      </c>
      <c r="R559" t="inlineStr"/>
      <c r="S559" t="inlineStr"/>
      <c r="T559" t="inlineStr"/>
      <c r="U559" t="inlineStr"/>
      <c r="V559" t="inlineStr"/>
      <c r="W559" t="inlineStr"/>
    </row>
    <row r="560">
      <c r="A560" t="inlineStr"/>
      <c r="B560" t="inlineStr">
        <is>
          <t>N</t>
        </is>
      </c>
      <c r="C560" t="inlineStr">
        <is>
          <t>Price_BOM_L_Imp_1463</t>
        </is>
      </c>
      <c r="D560" t="n">
        <v>1463</v>
      </c>
      <c r="E560" t="inlineStr"/>
      <c r="F560" t="inlineStr">
        <is>
          <t>:40957-LC:40957-LCV:40957-LF:</t>
        </is>
      </c>
      <c r="G560" s="2" t="inlineStr">
        <is>
          <t>X4</t>
        </is>
      </c>
      <c r="H560" t="inlineStr">
        <is>
          <t>ImpMatl_NiAl-Bronze_ASTM-B148_C95400</t>
        </is>
      </c>
      <c r="I560" s="4" t="inlineStr">
        <is>
          <t>Nickel Aluminum Bronze ASTM B148 UNS C95400</t>
        </is>
      </c>
      <c r="J560" s="4" t="inlineStr">
        <is>
          <t>B22</t>
        </is>
      </c>
      <c r="K560" s="4" t="inlineStr">
        <is>
          <t>Stainless Steel, AISI-303</t>
        </is>
      </c>
      <c r="L560" s="4" t="inlineStr">
        <is>
          <t>Steel, Cold Drawn C1018</t>
        </is>
      </c>
      <c r="M560" s="4" t="inlineStr">
        <is>
          <t>Coating_Scotchkote134_interior_exterior</t>
        </is>
      </c>
      <c r="N560" s="80" t="inlineStr">
        <is>
          <t>97780148</t>
        </is>
      </c>
      <c r="O560" s="1" t="inlineStr"/>
      <c r="P560" t="inlineStr">
        <is>
          <t>A102247</t>
        </is>
      </c>
      <c r="Q560" t="inlineStr">
        <is>
          <t>LT250</t>
        </is>
      </c>
      <c r="R560" t="inlineStr"/>
      <c r="S560" t="inlineStr"/>
      <c r="T560" t="inlineStr"/>
      <c r="U560" t="inlineStr"/>
      <c r="V560" t="inlineStr"/>
      <c r="W560" t="inlineStr"/>
    </row>
    <row r="561">
      <c r="A561" t="inlineStr"/>
      <c r="B561" t="inlineStr">
        <is>
          <t>N</t>
        </is>
      </c>
      <c r="C561" t="inlineStr">
        <is>
          <t>Price_BOM_L_Imp_1757</t>
        </is>
      </c>
      <c r="D561" t="n">
        <v>1757</v>
      </c>
      <c r="E561" t="inlineStr"/>
      <c r="F561" t="inlineStr">
        <is>
          <t>:40957-LC:40957-LCV:40957-LF:</t>
        </is>
      </c>
      <c r="G561" s="2" t="inlineStr">
        <is>
          <t>X4</t>
        </is>
      </c>
      <c r="H561" t="inlineStr">
        <is>
          <t>ImpMatl_NiAl-Bronze_ASTM-B148_C95400</t>
        </is>
      </c>
      <c r="I561" s="4" t="inlineStr">
        <is>
          <t>Nickel Aluminum Bronze ASTM B148 UNS C95400</t>
        </is>
      </c>
      <c r="J561" s="4" t="inlineStr">
        <is>
          <t>B22</t>
        </is>
      </c>
      <c r="K561" s="4" t="inlineStr">
        <is>
          <t>Stainless Steel, AISI-303</t>
        </is>
      </c>
      <c r="L561" s="4" t="inlineStr">
        <is>
          <t>Steel, Cold Drawn C1018</t>
        </is>
      </c>
      <c r="M561" s="4" t="inlineStr">
        <is>
          <t>Coating_Special</t>
        </is>
      </c>
      <c r="N561" s="80" t="inlineStr">
        <is>
          <t>97780148</t>
        </is>
      </c>
      <c r="O561" s="1" t="inlineStr"/>
      <c r="P561" t="inlineStr">
        <is>
          <t>A102247</t>
        </is>
      </c>
      <c r="Q561" t="inlineStr">
        <is>
          <t>LT250</t>
        </is>
      </c>
      <c r="R561" t="inlineStr"/>
      <c r="S561" t="inlineStr"/>
      <c r="T561" t="inlineStr"/>
      <c r="U561" t="inlineStr"/>
      <c r="V561" t="inlineStr"/>
      <c r="W561" t="inlineStr"/>
    </row>
    <row r="562">
      <c r="A562" t="inlineStr"/>
      <c r="B562" t="inlineStr">
        <is>
          <t>N</t>
        </is>
      </c>
      <c r="C562" t="inlineStr">
        <is>
          <t>Price_BOM_L_Imp_245</t>
        </is>
      </c>
      <c r="D562" t="n">
        <v>245</v>
      </c>
      <c r="E562" t="inlineStr"/>
      <c r="F562" t="inlineStr">
        <is>
          <t>:40957-LC:40957-LCV:40957-LF:</t>
        </is>
      </c>
      <c r="G562" s="2" t="inlineStr">
        <is>
          <t>X3</t>
        </is>
      </c>
      <c r="H562" t="inlineStr">
        <is>
          <t>ImpMatl_SS_AISI-304</t>
        </is>
      </c>
      <c r="I562" s="4" t="inlineStr">
        <is>
          <t>Stainless Steel, AISI-304</t>
        </is>
      </c>
      <c r="J562" s="4" t="inlineStr">
        <is>
          <t>H304</t>
        </is>
      </c>
      <c r="K562" s="4" t="inlineStr">
        <is>
          <t>Stainless Steel, AISI-303</t>
        </is>
      </c>
      <c r="L562" s="4" t="inlineStr">
        <is>
          <t>Stainless Steel, AISI 316</t>
        </is>
      </c>
      <c r="M562" s="4" t="inlineStr">
        <is>
          <t>Coating_Standard</t>
        </is>
      </c>
      <c r="N562" s="80" t="inlineStr">
        <is>
          <t>98876163</t>
        </is>
      </c>
      <c r="O562" s="1" t="inlineStr"/>
      <c r="P562" t="inlineStr">
        <is>
          <t>A102395</t>
        </is>
      </c>
      <c r="Q562" t="inlineStr">
        <is>
          <t>LT027</t>
        </is>
      </c>
      <c r="R562" t="n">
        <v>0</v>
      </c>
      <c r="S562" t="inlineStr"/>
      <c r="T562" t="inlineStr"/>
      <c r="U562" t="inlineStr"/>
      <c r="V562" t="inlineStr"/>
      <c r="W562" t="inlineStr"/>
    </row>
    <row r="563">
      <c r="A563" t="inlineStr"/>
      <c r="B563" t="inlineStr">
        <is>
          <t>N</t>
        </is>
      </c>
      <c r="C563" t="inlineStr">
        <is>
          <t>Price_BOM_L_Imp_689</t>
        </is>
      </c>
      <c r="D563" t="n">
        <v>689</v>
      </c>
      <c r="E563" t="inlineStr"/>
      <c r="F563" t="inlineStr">
        <is>
          <t>:40957-LC:40957-LCV:40957-LF:</t>
        </is>
      </c>
      <c r="G563" s="2" t="inlineStr">
        <is>
          <t>X3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Stainless Steel, AISI-303</t>
        </is>
      </c>
      <c r="L563" s="4" t="inlineStr">
        <is>
          <t>Stainless Steel, AISI 316</t>
        </is>
      </c>
      <c r="M563" s="4" t="inlineStr">
        <is>
          <t>Coating_Scotchkote134_interior_exterior_IncludeImpeller</t>
        </is>
      </c>
      <c r="N563" s="80" t="inlineStr">
        <is>
          <t>RTF</t>
        </is>
      </c>
      <c r="O563" s="4" t="inlineStr"/>
      <c r="P563" s="4" t="inlineStr">
        <is>
          <t>A102395</t>
        </is>
      </c>
      <c r="Q563" t="inlineStr">
        <is>
          <t>LT250</t>
        </is>
      </c>
      <c r="R563" s="4" t="inlineStr"/>
      <c r="S563" t="inlineStr"/>
      <c r="T563" t="inlineStr"/>
      <c r="U563" t="inlineStr"/>
      <c r="V563" t="inlineStr"/>
      <c r="W563" t="inlineStr"/>
    </row>
    <row r="564">
      <c r="A564" t="inlineStr"/>
      <c r="B564" t="inlineStr">
        <is>
          <t>N</t>
        </is>
      </c>
      <c r="C564" t="inlineStr">
        <is>
          <t>Price_BOM_L_Imp_983</t>
        </is>
      </c>
      <c r="D564" t="n">
        <v>983</v>
      </c>
      <c r="E564" t="inlineStr"/>
      <c r="F564" t="inlineStr">
        <is>
          <t>:40957-LC:40957-LCV:40957-LF:</t>
        </is>
      </c>
      <c r="G564" s="2" t="inlineStr">
        <is>
          <t>X3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Coating_Scotchkote134_interior_IncludeImpeller</t>
        </is>
      </c>
      <c r="N564" s="80" t="inlineStr">
        <is>
          <t>RTF</t>
        </is>
      </c>
      <c r="O564" s="4" t="inlineStr"/>
      <c r="P564" s="4" t="inlineStr">
        <is>
          <t>A102395</t>
        </is>
      </c>
      <c r="Q564" t="inlineStr">
        <is>
          <t>LT250</t>
        </is>
      </c>
      <c r="R564" s="4" t="inlineStr"/>
      <c r="S564" t="inlineStr"/>
      <c r="T564" t="inlineStr"/>
      <c r="U564" t="inlineStr"/>
      <c r="V564" t="inlineStr"/>
      <c r="W564" t="inlineStr"/>
    </row>
    <row r="565">
      <c r="A565" t="inlineStr"/>
      <c r="B565" t="inlineStr">
        <is>
          <t>N</t>
        </is>
      </c>
      <c r="C565" t="inlineStr">
        <is>
          <t>Price_BOM_L_Imp_1277</t>
        </is>
      </c>
      <c r="D565" t="n">
        <v>1277</v>
      </c>
      <c r="E565" t="inlineStr"/>
      <c r="F565" t="inlineStr">
        <is>
          <t>:40957-LC:40957-LCV:40957-LF:</t>
        </is>
      </c>
      <c r="G565" s="2" t="inlineStr">
        <is>
          <t>X3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Stainless Steel, AISI-303</t>
        </is>
      </c>
      <c r="L565" s="4" t="inlineStr">
        <is>
          <t>Stainless Steel, AISI 316</t>
        </is>
      </c>
      <c r="M565" s="4" t="inlineStr">
        <is>
          <t>Coating_Scotchkote134_interior</t>
        </is>
      </c>
      <c r="N565" s="80" t="inlineStr">
        <is>
          <t>RTF</t>
        </is>
      </c>
      <c r="O565" s="4" t="inlineStr"/>
      <c r="P565" s="4" t="inlineStr">
        <is>
          <t>A102395</t>
        </is>
      </c>
      <c r="Q565" t="inlineStr">
        <is>
          <t>LT250</t>
        </is>
      </c>
      <c r="R565" s="4" t="n">
        <v>126</v>
      </c>
      <c r="S565" t="inlineStr"/>
      <c r="T565" t="inlineStr"/>
      <c r="U565" t="inlineStr"/>
      <c r="V565" t="inlineStr"/>
      <c r="W565" t="inlineStr"/>
    </row>
    <row r="566">
      <c r="A566" t="inlineStr"/>
      <c r="B566" t="inlineStr">
        <is>
          <t>N</t>
        </is>
      </c>
      <c r="C566" t="inlineStr">
        <is>
          <t>Price_BOM_L_Imp_1571</t>
        </is>
      </c>
      <c r="D566" t="n">
        <v>1571</v>
      </c>
      <c r="E566" t="inlineStr"/>
      <c r="F566" t="inlineStr">
        <is>
          <t>:40957-LC:40957-LCV:40957-LF:</t>
        </is>
      </c>
      <c r="G566" s="2" t="inlineStr">
        <is>
          <t>X3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Stainless Steel, AISI-303</t>
        </is>
      </c>
      <c r="L566" s="4" t="inlineStr">
        <is>
          <t>Stainless Steel, AISI 316</t>
        </is>
      </c>
      <c r="M566" s="4" t="inlineStr">
        <is>
          <t>Coating_Scotchkote134_interior_exterior</t>
        </is>
      </c>
      <c r="N566" s="80" t="inlineStr">
        <is>
          <t>RTF</t>
        </is>
      </c>
      <c r="O566" s="4" t="inlineStr"/>
      <c r="P566" s="4" t="inlineStr">
        <is>
          <t>A102395</t>
        </is>
      </c>
      <c r="Q566" t="inlineStr">
        <is>
          <t>LT250</t>
        </is>
      </c>
      <c r="R566" s="4" t="n">
        <v>126</v>
      </c>
      <c r="S566" t="inlineStr"/>
      <c r="T566" t="inlineStr"/>
      <c r="U566" t="inlineStr"/>
      <c r="V566" t="inlineStr"/>
      <c r="W566" t="inlineStr"/>
    </row>
    <row r="567">
      <c r="A567" t="inlineStr"/>
      <c r="B567" t="inlineStr">
        <is>
          <t>N</t>
        </is>
      </c>
      <c r="C567" t="inlineStr">
        <is>
          <t>Price_BOM_L_Imp_252</t>
        </is>
      </c>
      <c r="D567" t="n">
        <v>252</v>
      </c>
      <c r="E567" t="inlineStr"/>
      <c r="F567" t="inlineStr">
        <is>
          <t>:40957-LC:40957-LCV:40957-LF:</t>
        </is>
      </c>
      <c r="G567" s="2" t="inlineStr">
        <is>
          <t>X4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Stainless Steel, AISI-303</t>
        </is>
      </c>
      <c r="L567" s="4" t="inlineStr">
        <is>
          <t>Stainless Steel, AISI 316</t>
        </is>
      </c>
      <c r="M567" s="4" t="inlineStr">
        <is>
          <t>Coating_Standard</t>
        </is>
      </c>
      <c r="N567" s="80" t="inlineStr">
        <is>
          <t>98876164</t>
        </is>
      </c>
      <c r="O567" s="4" t="inlineStr"/>
      <c r="P567" s="4" t="inlineStr">
        <is>
          <t>A102397</t>
        </is>
      </c>
      <c r="Q567" t="inlineStr">
        <is>
          <t>LT027</t>
        </is>
      </c>
      <c r="R567" s="4" t="n">
        <v>0</v>
      </c>
      <c r="S567" t="inlineStr"/>
      <c r="T567" t="inlineStr"/>
      <c r="U567" t="inlineStr"/>
      <c r="V567" t="inlineStr"/>
      <c r="W567" t="inlineStr"/>
    </row>
    <row r="568">
      <c r="A568" t="inlineStr"/>
      <c r="B568" t="inlineStr">
        <is>
          <t>N</t>
        </is>
      </c>
      <c r="C568" t="inlineStr">
        <is>
          <t>Price_BOM_L_Imp_690</t>
        </is>
      </c>
      <c r="D568" t="n">
        <v>690</v>
      </c>
      <c r="E568" t="inlineStr"/>
      <c r="F568" t="inlineStr">
        <is>
          <t>:40957-LC:40957-LCV:40957-LF:</t>
        </is>
      </c>
      <c r="G568" s="2" t="inlineStr">
        <is>
          <t>X4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Coating_Scotchkote134_interior_exterior_IncludeImpeller</t>
        </is>
      </c>
      <c r="N568" s="80" t="inlineStr">
        <is>
          <t>RTF</t>
        </is>
      </c>
      <c r="O568" s="4" t="inlineStr"/>
      <c r="P568" s="4" t="inlineStr">
        <is>
          <t>A102397</t>
        </is>
      </c>
      <c r="Q568" t="inlineStr">
        <is>
          <t>LT250</t>
        </is>
      </c>
      <c r="R568" s="4" t="inlineStr"/>
      <c r="S568" t="inlineStr"/>
      <c r="T568" t="inlineStr"/>
      <c r="U568" t="inlineStr"/>
      <c r="V568" t="inlineStr"/>
      <c r="W568" t="inlineStr"/>
    </row>
    <row r="569">
      <c r="A569" t="inlineStr"/>
      <c r="B569" t="inlineStr">
        <is>
          <t>N</t>
        </is>
      </c>
      <c r="C569" t="inlineStr">
        <is>
          <t>Price_BOM_L_Imp_984</t>
        </is>
      </c>
      <c r="D569" t="n">
        <v>984</v>
      </c>
      <c r="E569" t="inlineStr"/>
      <c r="F569" t="inlineStr">
        <is>
          <t>:40957-LC:40957-LCV:40957-LF:</t>
        </is>
      </c>
      <c r="G569" s="2" t="inlineStr">
        <is>
          <t>X4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Coating_Scotchkote134_interior_IncludeImpeller</t>
        </is>
      </c>
      <c r="N569" s="80" t="inlineStr">
        <is>
          <t>RTF</t>
        </is>
      </c>
      <c r="O569" s="4" t="inlineStr"/>
      <c r="P569" s="4" t="inlineStr">
        <is>
          <t>A102397</t>
        </is>
      </c>
      <c r="Q569" t="inlineStr">
        <is>
          <t>LT250</t>
        </is>
      </c>
      <c r="R569" s="4" t="inlineStr"/>
      <c r="S569" t="inlineStr"/>
      <c r="T569" t="inlineStr"/>
      <c r="U569" t="inlineStr"/>
      <c r="V569" t="inlineStr"/>
      <c r="W569" t="inlineStr"/>
    </row>
    <row r="570">
      <c r="A570" t="inlineStr"/>
      <c r="B570" t="inlineStr">
        <is>
          <t>N</t>
        </is>
      </c>
      <c r="C570" t="inlineStr">
        <is>
          <t>Price_BOM_L_Imp_1278</t>
        </is>
      </c>
      <c r="D570" t="n">
        <v>1278</v>
      </c>
      <c r="E570" t="inlineStr"/>
      <c r="F570" t="inlineStr">
        <is>
          <t>:40957-LC:40957-LCV:40957-LF:</t>
        </is>
      </c>
      <c r="G570" s="2" t="inlineStr">
        <is>
          <t>X4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</t>
        </is>
      </c>
      <c r="N570" s="80" t="inlineStr">
        <is>
          <t>RTF</t>
        </is>
      </c>
      <c r="O570" s="4" t="inlineStr"/>
      <c r="P570" s="4" t="inlineStr">
        <is>
          <t>A102397</t>
        </is>
      </c>
      <c r="Q570" t="inlineStr">
        <is>
          <t>LT250</t>
        </is>
      </c>
      <c r="R570" s="4" t="n">
        <v>126</v>
      </c>
      <c r="S570" t="inlineStr"/>
      <c r="T570" t="inlineStr"/>
      <c r="U570" t="inlineStr"/>
      <c r="V570" t="inlineStr"/>
      <c r="W570" t="inlineStr"/>
    </row>
    <row r="571">
      <c r="A571" t="inlineStr"/>
      <c r="B571" t="inlineStr">
        <is>
          <t>N</t>
        </is>
      </c>
      <c r="C571" t="inlineStr">
        <is>
          <t>Price_BOM_L_Imp_1572</t>
        </is>
      </c>
      <c r="D571" t="n">
        <v>1572</v>
      </c>
      <c r="E571" t="inlineStr"/>
      <c r="F571" t="inlineStr">
        <is>
          <t>:40957-LC:40957-LCV:40957-LF:</t>
        </is>
      </c>
      <c r="G571" s="2" t="inlineStr">
        <is>
          <t>X4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</t>
        </is>
      </c>
      <c r="N571" s="80" t="inlineStr">
        <is>
          <t>RTF</t>
        </is>
      </c>
      <c r="O571" s="4" t="inlineStr"/>
      <c r="P571" s="4" t="inlineStr">
        <is>
          <t>A102397</t>
        </is>
      </c>
      <c r="Q571" t="inlineStr">
        <is>
          <t>LT250</t>
        </is>
      </c>
      <c r="R571" s="4" t="n">
        <v>126</v>
      </c>
      <c r="S571" t="inlineStr"/>
      <c r="T571" t="inlineStr"/>
      <c r="U571" t="inlineStr"/>
      <c r="V571" t="inlineStr"/>
      <c r="W571" t="inlineStr"/>
    </row>
    <row r="572">
      <c r="A572" t="inlineStr"/>
      <c r="B572" t="inlineStr">
        <is>
          <t>N</t>
        </is>
      </c>
      <c r="C572" t="inlineStr">
        <is>
          <t>Price_BOM_L_Imp_1867</t>
        </is>
      </c>
      <c r="D572" t="n">
        <v>1867</v>
      </c>
      <c r="E572" t="inlineStr"/>
      <c r="F572" t="inlineStr">
        <is>
          <t>:40959-LC:40959-LCV:40959-LF:</t>
        </is>
      </c>
      <c r="G572" s="2" t="inlineStr">
        <is>
          <t>XA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Coating_Special</t>
        </is>
      </c>
      <c r="N572" s="80" t="inlineStr">
        <is>
          <t>RTF</t>
        </is>
      </c>
      <c r="O572" s="4" t="inlineStr"/>
      <c r="P572" s="4" t="inlineStr">
        <is>
          <t>A101936</t>
        </is>
      </c>
      <c r="Q572" t="inlineStr">
        <is>
          <t>LT250</t>
        </is>
      </c>
      <c r="R572" s="4" t="n">
        <v>126</v>
      </c>
      <c r="S572" t="inlineStr"/>
      <c r="T572" t="inlineStr"/>
      <c r="U572" t="inlineStr"/>
      <c r="V572" t="inlineStr"/>
      <c r="W572" t="inlineStr"/>
    </row>
    <row r="573">
      <c r="A573" t="inlineStr"/>
      <c r="B573" t="inlineStr">
        <is>
          <t>N</t>
        </is>
      </c>
      <c r="C573" t="inlineStr">
        <is>
          <t>Price_BOM_L_Imp_458</t>
        </is>
      </c>
      <c r="D573" t="n">
        <v>458</v>
      </c>
      <c r="E573" t="inlineStr"/>
      <c r="F573" t="inlineStr">
        <is>
          <t>:40959-LC:40959-LCV:40959-LF:</t>
        </is>
      </c>
      <c r="G573" s="2" t="inlineStr">
        <is>
          <t>XA</t>
        </is>
      </c>
      <c r="H573" s="2" t="inlineStr">
        <is>
          <t>ImpMatl_NiAl-Bronze_ASTM-B148_C95400</t>
        </is>
      </c>
      <c r="I573" s="4" t="inlineStr">
        <is>
          <t>Nickel Aluminum Bronze ASTM B148 UNS C95400</t>
        </is>
      </c>
      <c r="J573" s="4" t="inlineStr">
        <is>
          <t>B22</t>
        </is>
      </c>
      <c r="K573" s="4" t="inlineStr">
        <is>
          <t>Stainless Steel, AISI-303</t>
        </is>
      </c>
      <c r="L573" s="4" t="inlineStr">
        <is>
          <t>Steel, Cold Drawn C1018</t>
        </is>
      </c>
      <c r="M573" s="4" t="inlineStr">
        <is>
          <t>Coating_Standard</t>
        </is>
      </c>
      <c r="N573" s="80" t="inlineStr">
        <is>
          <t>96699293</t>
        </is>
      </c>
      <c r="O573" s="4" t="inlineStr"/>
      <c r="P573" s="4" t="inlineStr">
        <is>
          <t>A102248</t>
        </is>
      </c>
      <c r="Q573" t="inlineStr">
        <is>
          <t>LT250</t>
        </is>
      </c>
      <c r="R573" s="4" t="inlineStr"/>
      <c r="S573" t="inlineStr"/>
      <c r="T573" t="inlineStr"/>
      <c r="U573" t="inlineStr"/>
      <c r="V573" t="inlineStr"/>
      <c r="W573" t="inlineStr"/>
    </row>
    <row r="574">
      <c r="A574" t="inlineStr"/>
      <c r="B574" t="inlineStr">
        <is>
          <t>N</t>
        </is>
      </c>
      <c r="C574" t="inlineStr">
        <is>
          <t>Price_BOM_L_Imp_582</t>
        </is>
      </c>
      <c r="D574" t="n">
        <v>582</v>
      </c>
      <c r="E574" t="inlineStr"/>
      <c r="F574" t="inlineStr">
        <is>
          <t>:40959-LC:40959-LCV:40959-LF:</t>
        </is>
      </c>
      <c r="G574" s="2" t="inlineStr">
        <is>
          <t>XA</t>
        </is>
      </c>
      <c r="H574" s="2" t="inlineStr">
        <is>
          <t>ImpMatl_NiAl-Bronze_ASTM-B148_C95400</t>
        </is>
      </c>
      <c r="I574" s="4" t="inlineStr">
        <is>
          <t>Nickel Aluminum Bronze ASTM B148 UNS C95400</t>
        </is>
      </c>
      <c r="J574" s="4" t="inlineStr">
        <is>
          <t>B22</t>
        </is>
      </c>
      <c r="K574" s="4" t="inlineStr">
        <is>
          <t>Stainless Steel, AISI-303</t>
        </is>
      </c>
      <c r="L574" s="4" t="inlineStr">
        <is>
          <t>Steel, Cold Drawn C1018</t>
        </is>
      </c>
      <c r="M574" s="4" t="inlineStr">
        <is>
          <t>Coating_Scotchkote134_interior_exterior_IncludeImpeller</t>
        </is>
      </c>
      <c r="N574" s="80" t="inlineStr">
        <is>
          <t>RTF</t>
        </is>
      </c>
      <c r="O574" s="4" t="inlineStr"/>
      <c r="P574" s="4" t="inlineStr">
        <is>
          <t>A102248</t>
        </is>
      </c>
      <c r="Q574" t="inlineStr">
        <is>
          <t>LT250</t>
        </is>
      </c>
      <c r="R574" s="4" t="inlineStr"/>
      <c r="S574" t="inlineStr"/>
      <c r="T574" t="inlineStr"/>
      <c r="U574" t="inlineStr"/>
      <c r="V574" t="inlineStr"/>
      <c r="W574" t="inlineStr"/>
    </row>
    <row r="575">
      <c r="A575" t="inlineStr"/>
      <c r="B575" t="inlineStr">
        <is>
          <t>N</t>
        </is>
      </c>
      <c r="C575" t="inlineStr">
        <is>
          <t>Price_BOM_L_Imp_876</t>
        </is>
      </c>
      <c r="D575" t="n">
        <v>876</v>
      </c>
      <c r="E575" t="inlineStr"/>
      <c r="F575" t="inlineStr">
        <is>
          <t>:40959-LC:40959-LCV:40959-LF:</t>
        </is>
      </c>
      <c r="G575" s="2" t="inlineStr">
        <is>
          <t>XA</t>
        </is>
      </c>
      <c r="H575" s="2" t="inlineStr">
        <is>
          <t>ImpMatl_NiAl-Bronze_ASTM-B148_C95400</t>
        </is>
      </c>
      <c r="I575" s="4" t="inlineStr">
        <is>
          <t>Nickel Aluminum Bronze ASTM B148 UNS C95400</t>
        </is>
      </c>
      <c r="J575" s="4" t="inlineStr">
        <is>
          <t>B22</t>
        </is>
      </c>
      <c r="K575" s="4" t="inlineStr">
        <is>
          <t>Stainless Steel, AISI-303</t>
        </is>
      </c>
      <c r="L575" s="4" t="inlineStr">
        <is>
          <t>Steel, Cold Drawn C1018</t>
        </is>
      </c>
      <c r="M575" s="4" t="inlineStr">
        <is>
          <t>Coating_Scotchkote134_interior_IncludeImpeller</t>
        </is>
      </c>
      <c r="N575" s="80" t="inlineStr">
        <is>
          <t>RTF</t>
        </is>
      </c>
      <c r="O575" s="4" t="inlineStr"/>
      <c r="P575" s="4" t="inlineStr">
        <is>
          <t>A102248</t>
        </is>
      </c>
      <c r="Q575" t="inlineStr">
        <is>
          <t>LT250</t>
        </is>
      </c>
      <c r="R575" s="4" t="inlineStr"/>
      <c r="S575" t="inlineStr"/>
      <c r="T575" t="inlineStr"/>
      <c r="U575" t="inlineStr"/>
      <c r="V575" t="inlineStr"/>
      <c r="W575" t="inlineStr"/>
    </row>
    <row r="576">
      <c r="A576" t="inlineStr"/>
      <c r="B576" t="inlineStr">
        <is>
          <t>N</t>
        </is>
      </c>
      <c r="C576" t="inlineStr">
        <is>
          <t>Price_BOM_L_Imp_1170</t>
        </is>
      </c>
      <c r="D576" t="n">
        <v>1170</v>
      </c>
      <c r="E576" t="inlineStr"/>
      <c r="F576" t="inlineStr">
        <is>
          <t>:40959-LC:40959-LCV:40959-LF:</t>
        </is>
      </c>
      <c r="G576" s="2" t="inlineStr">
        <is>
          <t>XA</t>
        </is>
      </c>
      <c r="H576" s="2" t="inlineStr">
        <is>
          <t>ImpMatl_NiAl-Bronze_ASTM-B148_C95400</t>
        </is>
      </c>
      <c r="I576" s="4" t="inlineStr">
        <is>
          <t>Nickel Aluminum Bronze ASTM B148 UNS C95400</t>
        </is>
      </c>
      <c r="J576" s="4" t="inlineStr">
        <is>
          <t>B22</t>
        </is>
      </c>
      <c r="K576" s="4" t="inlineStr">
        <is>
          <t>Stainless Steel, AISI-303</t>
        </is>
      </c>
      <c r="L576" s="4" t="inlineStr">
        <is>
          <t>Steel, Cold Drawn C1018</t>
        </is>
      </c>
      <c r="M576" s="4" t="inlineStr">
        <is>
          <t>Coating_Scotchkote134_interior</t>
        </is>
      </c>
      <c r="N576" s="80" t="inlineStr">
        <is>
          <t>96699293</t>
        </is>
      </c>
      <c r="O576" s="4" t="inlineStr"/>
      <c r="P576" s="4" t="inlineStr">
        <is>
          <t>A102248</t>
        </is>
      </c>
      <c r="Q576" t="inlineStr">
        <is>
          <t>LT250</t>
        </is>
      </c>
      <c r="R576" s="4" t="inlineStr"/>
      <c r="S576" t="inlineStr"/>
      <c r="T576" t="inlineStr"/>
      <c r="U576" t="inlineStr"/>
      <c r="V576" t="inlineStr"/>
      <c r="W576" t="inlineStr"/>
    </row>
    <row r="577">
      <c r="A577" t="inlineStr"/>
      <c r="B577" t="inlineStr">
        <is>
          <t>N</t>
        </is>
      </c>
      <c r="C577" t="inlineStr">
        <is>
          <t>Price_BOM_L_Imp_1464</t>
        </is>
      </c>
      <c r="D577" t="n">
        <v>1464</v>
      </c>
      <c r="E577" t="inlineStr"/>
      <c r="F577" t="inlineStr">
        <is>
          <t>:40959-LC:40959-LCV:40959-LF:</t>
        </is>
      </c>
      <c r="G577" s="2" t="inlineStr">
        <is>
          <t>XA</t>
        </is>
      </c>
      <c r="H577" s="2" t="inlineStr">
        <is>
          <t>ImpMatl_NiAl-Bronze_ASTM-B148_C95400</t>
        </is>
      </c>
      <c r="I577" s="4" t="inlineStr">
        <is>
          <t>Nickel Aluminum Bronze ASTM B148 UNS C95400</t>
        </is>
      </c>
      <c r="J577" s="4" t="inlineStr">
        <is>
          <t>B22</t>
        </is>
      </c>
      <c r="K577" s="4" t="inlineStr">
        <is>
          <t>Stainless Steel, AISI-303</t>
        </is>
      </c>
      <c r="L577" s="4" t="inlineStr">
        <is>
          <t>Steel, Cold Drawn C1018</t>
        </is>
      </c>
      <c r="M577" s="4" t="inlineStr">
        <is>
          <t>Coating_Scotchkote134_interior_exterior</t>
        </is>
      </c>
      <c r="N577" s="80" t="inlineStr">
        <is>
          <t>96699293</t>
        </is>
      </c>
      <c r="O577" s="4" t="inlineStr"/>
      <c r="P577" s="4" t="inlineStr">
        <is>
          <t>A102248</t>
        </is>
      </c>
      <c r="Q577" t="inlineStr">
        <is>
          <t>LT250</t>
        </is>
      </c>
      <c r="R577" s="4" t="inlineStr"/>
      <c r="S577" t="inlineStr"/>
      <c r="T577" t="inlineStr"/>
      <c r="U577" t="inlineStr"/>
      <c r="V577" t="inlineStr"/>
      <c r="W577" t="inlineStr"/>
    </row>
    <row r="578">
      <c r="A578" t="inlineStr"/>
      <c r="B578" t="inlineStr">
        <is>
          <t>N</t>
        </is>
      </c>
      <c r="C578" t="inlineStr">
        <is>
          <t>Price_BOM_L_Imp_1758</t>
        </is>
      </c>
      <c r="D578" t="n">
        <v>1758</v>
      </c>
      <c r="E578" t="inlineStr"/>
      <c r="F578" t="inlineStr">
        <is>
          <t>:40959-LC:40959-LCV:40959-LF:</t>
        </is>
      </c>
      <c r="G578" s="2" t="inlineStr">
        <is>
          <t>XA</t>
        </is>
      </c>
      <c r="H578" s="2" t="inlineStr">
        <is>
          <t>ImpMatl_NiAl-Bronze_ASTM-B148_C95400</t>
        </is>
      </c>
      <c r="I578" s="4" t="inlineStr">
        <is>
          <t>Nickel Aluminum Bronze ASTM B148 UNS C95400</t>
        </is>
      </c>
      <c r="J578" s="4" t="inlineStr">
        <is>
          <t>B22</t>
        </is>
      </c>
      <c r="K578" s="4" t="inlineStr">
        <is>
          <t>Stainless Steel, AISI-303</t>
        </is>
      </c>
      <c r="L578" s="4" t="inlineStr">
        <is>
          <t>Steel, Cold Drawn C1018</t>
        </is>
      </c>
      <c r="M578" s="4" t="inlineStr">
        <is>
          <t>Coating_Special</t>
        </is>
      </c>
      <c r="N578" s="80" t="inlineStr">
        <is>
          <t>96699293</t>
        </is>
      </c>
      <c r="O578" s="4" t="inlineStr"/>
      <c r="P578" s="4" t="inlineStr">
        <is>
          <t>A102248</t>
        </is>
      </c>
      <c r="Q578" t="inlineStr">
        <is>
          <t>LT250</t>
        </is>
      </c>
      <c r="R578" s="4" t="inlineStr"/>
      <c r="S578" t="inlineStr"/>
      <c r="T578" t="inlineStr"/>
      <c r="U578" t="inlineStr"/>
      <c r="V578" t="inlineStr"/>
      <c r="W578" t="inlineStr"/>
    </row>
    <row r="579">
      <c r="A579" t="inlineStr"/>
      <c r="B579" t="inlineStr">
        <is>
          <t>N</t>
        </is>
      </c>
      <c r="C579" t="inlineStr">
        <is>
          <t>Price_BOM_L_Imp_259</t>
        </is>
      </c>
      <c r="D579" t="n">
        <v>259</v>
      </c>
      <c r="E579" t="inlineStr"/>
      <c r="F579" t="inlineStr">
        <is>
          <t>:40959-LC:40959-LCV:40959-LF:</t>
        </is>
      </c>
      <c r="G579" s="2" t="inlineStr">
        <is>
          <t>XA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Coating_Standard</t>
        </is>
      </c>
      <c r="N579" s="80" t="inlineStr">
        <is>
          <t>98876165</t>
        </is>
      </c>
      <c r="O579" s="4" t="inlineStr"/>
      <c r="P579" s="4" t="inlineStr">
        <is>
          <t>A102399</t>
        </is>
      </c>
      <c r="Q579" t="inlineStr">
        <is>
          <t>LT027</t>
        </is>
      </c>
      <c r="R579" s="4" t="n">
        <v>0</v>
      </c>
      <c r="S579" t="inlineStr"/>
      <c r="T579" t="inlineStr"/>
      <c r="U579" t="inlineStr"/>
      <c r="V579" t="inlineStr"/>
      <c r="W579" t="inlineStr"/>
    </row>
    <row r="580">
      <c r="A580" t="inlineStr"/>
      <c r="B580" t="inlineStr">
        <is>
          <t>N</t>
        </is>
      </c>
      <c r="C580" t="inlineStr">
        <is>
          <t>Price_BOM_L_Imp_691</t>
        </is>
      </c>
      <c r="D580" t="n">
        <v>691</v>
      </c>
      <c r="E580" t="inlineStr"/>
      <c r="F580" t="inlineStr">
        <is>
          <t>:40959-LC:40959-LCV:40959-LF:</t>
        </is>
      </c>
      <c r="G580" s="2" t="inlineStr">
        <is>
          <t>XA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Coating_Scotchkote134_interior_exterior_IncludeImpeller</t>
        </is>
      </c>
      <c r="N580" s="80" t="inlineStr">
        <is>
          <t>RTF</t>
        </is>
      </c>
      <c r="O580" s="4" t="inlineStr"/>
      <c r="P580" s="4" t="inlineStr">
        <is>
          <t>A102399</t>
        </is>
      </c>
      <c r="Q580" t="inlineStr">
        <is>
          <t>LT250</t>
        </is>
      </c>
      <c r="R580" s="4" t="inlineStr"/>
      <c r="S580" t="inlineStr"/>
      <c r="T580" t="inlineStr"/>
      <c r="U580" t="inlineStr"/>
      <c r="V580" t="inlineStr"/>
      <c r="W580" t="inlineStr"/>
    </row>
    <row r="581">
      <c r="A581" t="inlineStr"/>
      <c r="B581" t="inlineStr">
        <is>
          <t>N</t>
        </is>
      </c>
      <c r="C581" t="inlineStr">
        <is>
          <t>Price_BOM_L_Imp_985</t>
        </is>
      </c>
      <c r="D581" t="n">
        <v>985</v>
      </c>
      <c r="E581" t="inlineStr"/>
      <c r="F581" t="inlineStr">
        <is>
          <t>:40959-LC:40959-LCV:40959-LF:</t>
        </is>
      </c>
      <c r="G581" s="2" t="inlineStr">
        <is>
          <t>XA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Stainless Steel, AISI-303</t>
        </is>
      </c>
      <c r="L581" s="4" t="inlineStr">
        <is>
          <t>Stainless Steel, AISI 316</t>
        </is>
      </c>
      <c r="M581" s="4" t="inlineStr">
        <is>
          <t>Coating_Scotchkote134_interior_IncludeImpeller</t>
        </is>
      </c>
      <c r="N581" s="80" t="inlineStr">
        <is>
          <t>RTF</t>
        </is>
      </c>
      <c r="O581" s="4" t="inlineStr"/>
      <c r="P581" s="4" t="inlineStr">
        <is>
          <t>A102399</t>
        </is>
      </c>
      <c r="Q581" t="inlineStr">
        <is>
          <t>LT250</t>
        </is>
      </c>
      <c r="R581" s="4" t="inlineStr"/>
      <c r="S581" t="inlineStr"/>
      <c r="T581" t="inlineStr"/>
      <c r="U581" t="inlineStr"/>
      <c r="V581" t="inlineStr"/>
      <c r="W581" t="inlineStr"/>
    </row>
    <row r="582">
      <c r="A582" t="inlineStr"/>
      <c r="B582" t="inlineStr">
        <is>
          <t>N</t>
        </is>
      </c>
      <c r="C582" t="inlineStr">
        <is>
          <t>Price_BOM_L_Imp_1279</t>
        </is>
      </c>
      <c r="D582" t="n">
        <v>1279</v>
      </c>
      <c r="E582" t="inlineStr"/>
      <c r="F582" t="inlineStr">
        <is>
          <t>:40959-LC:40959-LCV:40959-LF:</t>
        </is>
      </c>
      <c r="G582" s="2" t="inlineStr">
        <is>
          <t>XA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Stainless Steel, AISI-303</t>
        </is>
      </c>
      <c r="L582" s="4" t="inlineStr">
        <is>
          <t>Stainless Steel, AISI 316</t>
        </is>
      </c>
      <c r="M582" s="4" t="inlineStr">
        <is>
          <t>Coating_Scotchkote134_interior</t>
        </is>
      </c>
      <c r="N582" s="80" t="inlineStr">
        <is>
          <t>RTF</t>
        </is>
      </c>
      <c r="O582" s="4" t="inlineStr"/>
      <c r="P582" s="4" t="inlineStr">
        <is>
          <t>A102399</t>
        </is>
      </c>
      <c r="Q582" t="inlineStr">
        <is>
          <t>LT250</t>
        </is>
      </c>
      <c r="R582" s="4" t="n">
        <v>126</v>
      </c>
      <c r="S582" t="inlineStr"/>
      <c r="T582" t="inlineStr"/>
      <c r="U582" t="inlineStr"/>
      <c r="V582" t="inlineStr"/>
      <c r="W582" t="inlineStr"/>
    </row>
    <row r="583">
      <c r="A583" t="inlineStr"/>
      <c r="B583" t="inlineStr">
        <is>
          <t>N</t>
        </is>
      </c>
      <c r="C583" t="inlineStr">
        <is>
          <t>Price_BOM_L_Imp_1573</t>
        </is>
      </c>
      <c r="D583" t="n">
        <v>1573</v>
      </c>
      <c r="E583" t="inlineStr"/>
      <c r="F583" t="inlineStr">
        <is>
          <t>:40959-LC:40959-LCV:40959-LF:</t>
        </is>
      </c>
      <c r="G583" s="2" t="inlineStr">
        <is>
          <t>XA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</t>
        </is>
      </c>
      <c r="N583" s="80" t="inlineStr">
        <is>
          <t>RTF</t>
        </is>
      </c>
      <c r="O583" s="4" t="inlineStr"/>
      <c r="P583" s="4" t="inlineStr">
        <is>
          <t>A102399</t>
        </is>
      </c>
      <c r="Q583" t="inlineStr">
        <is>
          <t>LT250</t>
        </is>
      </c>
      <c r="R583" s="4" t="n">
        <v>126</v>
      </c>
      <c r="S583" t="inlineStr"/>
      <c r="T583" t="inlineStr"/>
      <c r="U583" t="inlineStr"/>
      <c r="V583" t="inlineStr"/>
      <c r="W583" t="inlineStr"/>
    </row>
    <row r="584">
      <c r="A584" t="inlineStr"/>
      <c r="B584" t="inlineStr">
        <is>
          <t>N</t>
        </is>
      </c>
      <c r="C584" t="inlineStr">
        <is>
          <t>Price_BOM_L_Imp_1873</t>
        </is>
      </c>
      <c r="D584" t="n">
        <v>1873</v>
      </c>
      <c r="E584" t="inlineStr"/>
      <c r="F584" t="inlineStr">
        <is>
          <t>:50123-LC:50123-LCV:50123-LF:</t>
        </is>
      </c>
      <c r="G584" s="2" t="inlineStr">
        <is>
          <t>XA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Coating_Special</t>
        </is>
      </c>
      <c r="N584" s="80" t="inlineStr">
        <is>
          <t>RTF</t>
        </is>
      </c>
      <c r="O584" s="4" t="inlineStr"/>
      <c r="P584" s="4" t="inlineStr">
        <is>
          <t>A101978</t>
        </is>
      </c>
      <c r="Q584" t="inlineStr">
        <is>
          <t>LT250</t>
        </is>
      </c>
      <c r="R584" s="4" t="n">
        <v>126</v>
      </c>
      <c r="S584" t="inlineStr"/>
      <c r="T584" t="inlineStr"/>
      <c r="U584" t="inlineStr"/>
      <c r="V584" t="inlineStr"/>
      <c r="W584" t="inlineStr"/>
    </row>
    <row r="585">
      <c r="A585" t="inlineStr"/>
      <c r="B585" t="inlineStr">
        <is>
          <t>N</t>
        </is>
      </c>
      <c r="C585" t="inlineStr">
        <is>
          <t>Price_BOM_L_Imp_1874</t>
        </is>
      </c>
      <c r="D585" t="n">
        <v>1874</v>
      </c>
      <c r="E585" t="inlineStr"/>
      <c r="F585" t="inlineStr">
        <is>
          <t>:50123-LC:50123-LCV:50123-LF:</t>
        </is>
      </c>
      <c r="G585" s="2" t="inlineStr">
        <is>
          <t>X5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Anodized Steel</t>
        </is>
      </c>
      <c r="L585" s="4" t="inlineStr">
        <is>
          <t>Stainless Steel, AISI 316</t>
        </is>
      </c>
      <c r="M585" s="4" t="inlineStr">
        <is>
          <t>Coating_Special</t>
        </is>
      </c>
      <c r="N585" s="80" t="inlineStr">
        <is>
          <t>RTF</t>
        </is>
      </c>
      <c r="O585" s="4" t="inlineStr"/>
      <c r="P585" s="4" t="inlineStr">
        <is>
          <t>A101985</t>
        </is>
      </c>
      <c r="Q585" t="inlineStr">
        <is>
          <t>LT250</t>
        </is>
      </c>
      <c r="R585" s="4" t="n">
        <v>126</v>
      </c>
      <c r="S585" t="inlineStr"/>
      <c r="T585" t="inlineStr"/>
      <c r="U585" t="inlineStr"/>
      <c r="V585" t="inlineStr"/>
      <c r="W585" t="inlineStr"/>
    </row>
    <row r="586">
      <c r="A586" t="inlineStr"/>
      <c r="B586" t="inlineStr">
        <is>
          <t>N</t>
        </is>
      </c>
      <c r="C586" t="inlineStr">
        <is>
          <t>Price_BOM_L_Imp_465</t>
        </is>
      </c>
      <c r="D586" t="n">
        <v>465</v>
      </c>
      <c r="E586" t="inlineStr"/>
      <c r="F586" t="inlineStr">
        <is>
          <t>:50123-LC:50123-LCV:50123-LF:</t>
        </is>
      </c>
      <c r="G586" s="2" t="inlineStr">
        <is>
          <t>X5</t>
        </is>
      </c>
      <c r="H586" s="2" t="inlineStr">
        <is>
          <t>ImpMatl_NiAl-Bronze_ASTM-B148_C95400</t>
        </is>
      </c>
      <c r="I586" s="4" t="inlineStr">
        <is>
          <t>Nickel Aluminum Bronze ASTM B148 UNS C95400</t>
        </is>
      </c>
      <c r="J586" s="4" t="inlineStr">
        <is>
          <t>B22</t>
        </is>
      </c>
      <c r="K586" s="4" t="inlineStr">
        <is>
          <t>Anodized Steel</t>
        </is>
      </c>
      <c r="L586" s="4" t="inlineStr">
        <is>
          <t>Steel, Cold Drawn C1018</t>
        </is>
      </c>
      <c r="M586" s="4" t="inlineStr">
        <is>
          <t>Coating_Standard</t>
        </is>
      </c>
      <c r="N586" s="80" t="inlineStr">
        <is>
          <t>96896892</t>
        </is>
      </c>
      <c r="O586" s="4" t="inlineStr"/>
      <c r="P586" s="4" t="inlineStr">
        <is>
          <t>A102255</t>
        </is>
      </c>
      <c r="Q586" t="inlineStr">
        <is>
          <t>LT250</t>
        </is>
      </c>
      <c r="R586" s="4" t="inlineStr"/>
      <c r="S586" t="inlineStr"/>
      <c r="T586" t="inlineStr"/>
      <c r="U586" t="inlineStr"/>
      <c r="V586" t="inlineStr"/>
      <c r="W586" t="inlineStr"/>
    </row>
    <row r="587">
      <c r="A587" t="inlineStr"/>
      <c r="B587" t="inlineStr">
        <is>
          <t>N</t>
        </is>
      </c>
      <c r="C587" t="inlineStr">
        <is>
          <t>Price_BOM_L_Imp_589</t>
        </is>
      </c>
      <c r="D587" t="n">
        <v>589</v>
      </c>
      <c r="E587" t="inlineStr"/>
      <c r="F587" t="inlineStr">
        <is>
          <t>:50123-LC:50123-LCV:50123-LF:</t>
        </is>
      </c>
      <c r="G587" s="2" t="inlineStr">
        <is>
          <t>X5</t>
        </is>
      </c>
      <c r="H587" s="2" t="inlineStr">
        <is>
          <t>ImpMatl_NiAl-Bronze_ASTM-B148_C95400</t>
        </is>
      </c>
      <c r="I587" s="4" t="inlineStr">
        <is>
          <t>Nickel Aluminum Bronze ASTM B148 UNS C95400</t>
        </is>
      </c>
      <c r="J587" s="4" t="inlineStr">
        <is>
          <t>B22</t>
        </is>
      </c>
      <c r="K587" s="4" t="inlineStr">
        <is>
          <t>Anodized Steel</t>
        </is>
      </c>
      <c r="L587" s="4" t="inlineStr">
        <is>
          <t>Steel, Cold Drawn C1018</t>
        </is>
      </c>
      <c r="M587" s="4" t="inlineStr">
        <is>
          <t>Coating_Scotchkote134_interior_exterior_IncludeImpeller</t>
        </is>
      </c>
      <c r="N587" s="80" t="inlineStr">
        <is>
          <t>RTF</t>
        </is>
      </c>
      <c r="O587" s="4" t="inlineStr"/>
      <c r="P587" s="4" t="inlineStr">
        <is>
          <t>A102255</t>
        </is>
      </c>
      <c r="Q587" t="inlineStr">
        <is>
          <t>LT250</t>
        </is>
      </c>
      <c r="R587" s="4" t="inlineStr"/>
      <c r="S587" t="inlineStr"/>
      <c r="T587" t="inlineStr"/>
      <c r="U587" t="inlineStr"/>
      <c r="V587" t="inlineStr"/>
      <c r="W587" t="inlineStr"/>
    </row>
    <row r="588">
      <c r="A588" t="inlineStr"/>
      <c r="B588" t="inlineStr">
        <is>
          <t>N</t>
        </is>
      </c>
      <c r="C588" t="inlineStr">
        <is>
          <t>Price_BOM_L_Imp_883</t>
        </is>
      </c>
      <c r="D588" t="n">
        <v>883</v>
      </c>
      <c r="E588" t="inlineStr"/>
      <c r="F588" t="inlineStr">
        <is>
          <t>:50123-LC:50123-LCV:50123-LF:</t>
        </is>
      </c>
      <c r="G588" s="2" t="inlineStr">
        <is>
          <t>X5</t>
        </is>
      </c>
      <c r="H588" s="2" t="inlineStr">
        <is>
          <t>ImpMatl_NiAl-Bronze_ASTM-B148_C95400</t>
        </is>
      </c>
      <c r="I588" s="4" t="inlineStr">
        <is>
          <t>Nickel Aluminum Bronze ASTM B148 UNS C95400</t>
        </is>
      </c>
      <c r="J588" s="4" t="inlineStr">
        <is>
          <t>B22</t>
        </is>
      </c>
      <c r="K588" s="4" t="inlineStr">
        <is>
          <t>Anodized Steel</t>
        </is>
      </c>
      <c r="L588" s="4" t="inlineStr">
        <is>
          <t>Steel, Cold Drawn C1018</t>
        </is>
      </c>
      <c r="M588" s="4" t="inlineStr">
        <is>
          <t>Coating_Scotchkote134_interior_IncludeImpeller</t>
        </is>
      </c>
      <c r="N588" s="80" t="inlineStr">
        <is>
          <t>RTF</t>
        </is>
      </c>
      <c r="O588" s="4" t="inlineStr"/>
      <c r="P588" s="4" t="inlineStr">
        <is>
          <t>A102255</t>
        </is>
      </c>
      <c r="Q588" t="inlineStr">
        <is>
          <t>LT250</t>
        </is>
      </c>
      <c r="R588" s="4" t="inlineStr"/>
      <c r="S588" t="inlineStr"/>
      <c r="T588" t="inlineStr"/>
      <c r="U588" t="inlineStr"/>
      <c r="V588" t="inlineStr"/>
      <c r="W588" t="inlineStr"/>
    </row>
    <row r="589">
      <c r="A589" t="inlineStr"/>
      <c r="B589" t="inlineStr">
        <is>
          <t>N</t>
        </is>
      </c>
      <c r="C589" t="inlineStr">
        <is>
          <t>Price_BOM_L_Imp_1177</t>
        </is>
      </c>
      <c r="D589" t="n">
        <v>1177</v>
      </c>
      <c r="E589" t="inlineStr"/>
      <c r="F589" t="inlineStr">
        <is>
          <t>:50123-LC:50123-LCV:50123-LF:</t>
        </is>
      </c>
      <c r="G589" s="2" t="inlineStr">
        <is>
          <t>X5</t>
        </is>
      </c>
      <c r="H589" s="2" t="inlineStr">
        <is>
          <t>ImpMatl_NiAl-Bronze_ASTM-B148_C95400</t>
        </is>
      </c>
      <c r="I589" s="4" t="inlineStr">
        <is>
          <t>Nickel Aluminum Bronze ASTM B148 UNS C95400</t>
        </is>
      </c>
      <c r="J589" s="4" t="inlineStr">
        <is>
          <t>B22</t>
        </is>
      </c>
      <c r="K589" s="4" t="inlineStr">
        <is>
          <t>Anodized Steel</t>
        </is>
      </c>
      <c r="L589" s="4" t="inlineStr">
        <is>
          <t>Steel, Cold Drawn C1018</t>
        </is>
      </c>
      <c r="M589" s="4" t="inlineStr">
        <is>
          <t>Coating_Scotchkote134_interior</t>
        </is>
      </c>
      <c r="N589" s="80" t="inlineStr">
        <is>
          <t>96896892</t>
        </is>
      </c>
      <c r="O589" s="4" t="inlineStr"/>
      <c r="P589" s="4" t="inlineStr">
        <is>
          <t>A102255</t>
        </is>
      </c>
      <c r="Q589" t="inlineStr">
        <is>
          <t>LT250</t>
        </is>
      </c>
      <c r="R589" s="4" t="inlineStr"/>
      <c r="S589" t="inlineStr"/>
      <c r="T589" t="inlineStr"/>
      <c r="U589" t="inlineStr"/>
      <c r="V589" t="inlineStr"/>
      <c r="W589" t="inlineStr"/>
    </row>
    <row r="590">
      <c r="A590" t="inlineStr"/>
      <c r="B590" t="inlineStr">
        <is>
          <t>N</t>
        </is>
      </c>
      <c r="C590" t="inlineStr">
        <is>
          <t>Price_BOM_L_Imp_1471</t>
        </is>
      </c>
      <c r="D590" t="n">
        <v>1471</v>
      </c>
      <c r="E590" t="inlineStr"/>
      <c r="F590" t="inlineStr">
        <is>
          <t>:50123-LC:50123-LCV:50123-LF:</t>
        </is>
      </c>
      <c r="G590" s="2" t="inlineStr">
        <is>
          <t>X5</t>
        </is>
      </c>
      <c r="H590" s="2" t="inlineStr">
        <is>
          <t>ImpMatl_NiAl-Bronze_ASTM-B148_C95400</t>
        </is>
      </c>
      <c r="I590" s="4" t="inlineStr">
        <is>
          <t>Nickel Aluminum Bronze ASTM B148 UNS C95400</t>
        </is>
      </c>
      <c r="J590" s="4" t="inlineStr">
        <is>
          <t>B22</t>
        </is>
      </c>
      <c r="K590" s="4" t="inlineStr">
        <is>
          <t>Anodized Steel</t>
        </is>
      </c>
      <c r="L590" s="4" t="inlineStr">
        <is>
          <t>Steel, Cold Drawn C1018</t>
        </is>
      </c>
      <c r="M590" s="4" t="inlineStr">
        <is>
          <t>Coating_Scotchkote134_interior_exterior</t>
        </is>
      </c>
      <c r="N590" s="80" t="inlineStr">
        <is>
          <t>96896892</t>
        </is>
      </c>
      <c r="O590" s="4" t="inlineStr"/>
      <c r="P590" s="4" t="inlineStr">
        <is>
          <t>A102255</t>
        </is>
      </c>
      <c r="Q590" t="inlineStr">
        <is>
          <t>LT250</t>
        </is>
      </c>
      <c r="R590" s="4" t="inlineStr"/>
      <c r="S590" t="inlineStr"/>
      <c r="T590" t="inlineStr"/>
      <c r="U590" t="inlineStr"/>
      <c r="V590" t="inlineStr"/>
      <c r="W590" t="inlineStr"/>
    </row>
    <row r="591">
      <c r="A591" t="inlineStr"/>
      <c r="B591" t="inlineStr">
        <is>
          <t>N</t>
        </is>
      </c>
      <c r="C591" t="inlineStr">
        <is>
          <t>Price_BOM_L_Imp_1765</t>
        </is>
      </c>
      <c r="D591" t="n">
        <v>1765</v>
      </c>
      <c r="E591" t="inlineStr"/>
      <c r="F591" t="inlineStr">
        <is>
          <t>:50123-LC:50123-LCV:50123-LF:</t>
        </is>
      </c>
      <c r="G591" s="2" t="inlineStr">
        <is>
          <t>X5</t>
        </is>
      </c>
      <c r="H591" s="2" t="inlineStr">
        <is>
          <t>ImpMatl_NiAl-Bronze_ASTM-B148_C95400</t>
        </is>
      </c>
      <c r="I591" s="4" t="inlineStr">
        <is>
          <t>Nickel Aluminum Bronze ASTM B148 UNS C95400</t>
        </is>
      </c>
      <c r="J591" s="4" t="inlineStr">
        <is>
          <t>B22</t>
        </is>
      </c>
      <c r="K591" s="4" t="inlineStr">
        <is>
          <t>Anodized Steel</t>
        </is>
      </c>
      <c r="L591" s="4" t="inlineStr">
        <is>
          <t>Steel, Cold Drawn C1018</t>
        </is>
      </c>
      <c r="M591" s="4" t="inlineStr">
        <is>
          <t>Coating_Special</t>
        </is>
      </c>
      <c r="N591" s="80" t="inlineStr">
        <is>
          <t>96896892</t>
        </is>
      </c>
      <c r="O591" s="4" t="inlineStr"/>
      <c r="P591" s="4" t="inlineStr">
        <is>
          <t>A102255</t>
        </is>
      </c>
      <c r="Q591" t="inlineStr">
        <is>
          <t>LT250</t>
        </is>
      </c>
      <c r="R591" s="4" t="inlineStr"/>
      <c r="S591" t="inlineStr"/>
      <c r="T591" t="inlineStr"/>
      <c r="U591" t="inlineStr"/>
      <c r="V591" t="inlineStr"/>
      <c r="W591" t="inlineStr"/>
    </row>
    <row r="592">
      <c r="A592" t="inlineStr"/>
      <c r="B592" t="inlineStr">
        <is>
          <t>N</t>
        </is>
      </c>
      <c r="C592" t="inlineStr">
        <is>
          <t>Price_BOM_L_Imp_301</t>
        </is>
      </c>
      <c r="D592" t="n">
        <v>301</v>
      </c>
      <c r="E592" t="inlineStr"/>
      <c r="F592" t="inlineStr">
        <is>
          <t>:50123-LC:50123-LCV:50123-LF:</t>
        </is>
      </c>
      <c r="G592" s="2" t="inlineStr">
        <is>
          <t>XA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Stainless Steel, AISI-303</t>
        </is>
      </c>
      <c r="L592" s="4" t="inlineStr">
        <is>
          <t>Stainless Steel, AISI 316</t>
        </is>
      </c>
      <c r="M592" s="4" t="inlineStr">
        <is>
          <t>Coating_Standard</t>
        </is>
      </c>
      <c r="N592" s="80" t="inlineStr">
        <is>
          <t>98876172</t>
        </is>
      </c>
      <c r="O592" s="4" t="inlineStr"/>
      <c r="P592" s="4" t="inlineStr">
        <is>
          <t>A102411</t>
        </is>
      </c>
      <c r="Q592" t="inlineStr">
        <is>
          <t>LT027</t>
        </is>
      </c>
      <c r="R592" s="4" t="n">
        <v>0</v>
      </c>
      <c r="S592" t="inlineStr"/>
      <c r="T592" t="inlineStr"/>
      <c r="U592" t="inlineStr"/>
      <c r="V592" t="inlineStr"/>
      <c r="W592" t="inlineStr"/>
    </row>
    <row r="593">
      <c r="A593" t="inlineStr"/>
      <c r="B593" t="inlineStr">
        <is>
          <t>N</t>
        </is>
      </c>
      <c r="C593" t="inlineStr">
        <is>
          <t>Price_BOM_L_Imp_697</t>
        </is>
      </c>
      <c r="D593" t="n">
        <v>697</v>
      </c>
      <c r="E593" t="inlineStr"/>
      <c r="F593" t="inlineStr">
        <is>
          <t>:50123-LC:50123-LCV:50123-LF:</t>
        </is>
      </c>
      <c r="G593" s="2" t="inlineStr">
        <is>
          <t>XA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Stainless Steel, AISI-303</t>
        </is>
      </c>
      <c r="L593" s="4" t="inlineStr">
        <is>
          <t>Stainless Steel, AISI 316</t>
        </is>
      </c>
      <c r="M593" s="4" t="inlineStr">
        <is>
          <t>Coating_Scotchkote134_interior_exterior_IncludeImpeller</t>
        </is>
      </c>
      <c r="N593" s="80" t="inlineStr">
        <is>
          <t>RTF</t>
        </is>
      </c>
      <c r="O593" s="4" t="inlineStr"/>
      <c r="P593" s="4" t="inlineStr">
        <is>
          <t>A102411</t>
        </is>
      </c>
      <c r="Q593" t="inlineStr">
        <is>
          <t>LT250</t>
        </is>
      </c>
      <c r="R593" s="4" t="inlineStr"/>
      <c r="S593" t="inlineStr"/>
      <c r="T593" t="inlineStr"/>
      <c r="U593" t="inlineStr"/>
      <c r="V593" t="inlineStr"/>
      <c r="W593" t="inlineStr"/>
    </row>
    <row r="594">
      <c r="A594" t="inlineStr"/>
      <c r="B594" t="inlineStr">
        <is>
          <t>N</t>
        </is>
      </c>
      <c r="C594" t="inlineStr">
        <is>
          <t>Price_BOM_L_Imp_991</t>
        </is>
      </c>
      <c r="D594" t="n">
        <v>991</v>
      </c>
      <c r="E594" t="inlineStr"/>
      <c r="F594" t="inlineStr">
        <is>
          <t>:50123-LC:50123-LCV:50123-LF:</t>
        </is>
      </c>
      <c r="G594" s="2" t="inlineStr">
        <is>
          <t>XA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Stainless Steel, AISI-303</t>
        </is>
      </c>
      <c r="L594" s="4" t="inlineStr">
        <is>
          <t>Stainless Steel, AISI 316</t>
        </is>
      </c>
      <c r="M594" s="4" t="inlineStr">
        <is>
          <t>Coating_Scotchkote134_interior_IncludeImpeller</t>
        </is>
      </c>
      <c r="N594" s="80" t="inlineStr">
        <is>
          <t>RTF</t>
        </is>
      </c>
      <c r="O594" s="4" t="inlineStr"/>
      <c r="P594" s="4" t="inlineStr">
        <is>
          <t>A102411</t>
        </is>
      </c>
      <c r="Q594" t="inlineStr">
        <is>
          <t>LT250</t>
        </is>
      </c>
      <c r="R594" s="4" t="inlineStr"/>
      <c r="S594" t="inlineStr"/>
      <c r="T594" t="inlineStr"/>
      <c r="U594" t="inlineStr"/>
      <c r="V594" t="inlineStr"/>
      <c r="W594" t="inlineStr"/>
    </row>
    <row r="595">
      <c r="A595" t="inlineStr"/>
      <c r="B595" t="inlineStr">
        <is>
          <t>N</t>
        </is>
      </c>
      <c r="C595" t="inlineStr">
        <is>
          <t>Price_BOM_L_Imp_1285</t>
        </is>
      </c>
      <c r="D595" t="n">
        <v>1285</v>
      </c>
      <c r="E595" t="inlineStr"/>
      <c r="F595" t="inlineStr">
        <is>
          <t>:50123-LC:50123-LCV:50123-LF:</t>
        </is>
      </c>
      <c r="G595" s="2" t="inlineStr">
        <is>
          <t>XA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</t>
        </is>
      </c>
      <c r="N595" s="80" t="inlineStr">
        <is>
          <t>RTF</t>
        </is>
      </c>
      <c r="O595" s="4" t="inlineStr"/>
      <c r="P595" s="4" t="inlineStr">
        <is>
          <t>A102411</t>
        </is>
      </c>
      <c r="Q595" t="inlineStr">
        <is>
          <t>LT250</t>
        </is>
      </c>
      <c r="R595" s="4" t="n">
        <v>126</v>
      </c>
      <c r="S595" t="inlineStr"/>
      <c r="T595" t="inlineStr"/>
      <c r="U595" t="inlineStr"/>
      <c r="V595" t="inlineStr"/>
      <c r="W595" t="inlineStr"/>
    </row>
    <row r="596">
      <c r="A596" t="inlineStr"/>
      <c r="B596" t="inlineStr">
        <is>
          <t>N</t>
        </is>
      </c>
      <c r="C596" t="inlineStr">
        <is>
          <t>Price_BOM_L_Imp_1579</t>
        </is>
      </c>
      <c r="D596" t="n">
        <v>1579</v>
      </c>
      <c r="E596" t="inlineStr"/>
      <c r="F596" t="inlineStr">
        <is>
          <t>:50123-LC:50123-LCV:50123-LF:</t>
        </is>
      </c>
      <c r="G596" s="2" t="inlineStr">
        <is>
          <t>XA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</t>
        </is>
      </c>
      <c r="N596" s="80" t="inlineStr">
        <is>
          <t>RTF</t>
        </is>
      </c>
      <c r="O596" s="4" t="inlineStr"/>
      <c r="P596" s="4" t="inlineStr">
        <is>
          <t>A102411</t>
        </is>
      </c>
      <c r="Q596" t="inlineStr">
        <is>
          <t>LT250</t>
        </is>
      </c>
      <c r="R596" s="4" t="n">
        <v>126</v>
      </c>
      <c r="S596" t="inlineStr"/>
      <c r="T596" t="inlineStr"/>
      <c r="U596" t="inlineStr"/>
      <c r="V596" t="inlineStr"/>
      <c r="W596" t="inlineStr"/>
    </row>
    <row r="597">
      <c r="A597" t="inlineStr"/>
      <c r="B597" t="inlineStr">
        <is>
          <t>N</t>
        </is>
      </c>
      <c r="C597" t="inlineStr">
        <is>
          <t>Price_BOM_L_Imp_308</t>
        </is>
      </c>
      <c r="D597" t="n">
        <v>308</v>
      </c>
      <c r="E597" t="inlineStr"/>
      <c r="F597" t="inlineStr">
        <is>
          <t>:50123-LC:50123-LCV:50123-LF:</t>
        </is>
      </c>
      <c r="G597" s="2" t="inlineStr">
        <is>
          <t>X5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Anodized Steel</t>
        </is>
      </c>
      <c r="L597" s="4" t="inlineStr">
        <is>
          <t>Stainless Steel, AISI 316</t>
        </is>
      </c>
      <c r="M597" s="4" t="inlineStr">
        <is>
          <t>Coating_Standard</t>
        </is>
      </c>
      <c r="N597" s="80" t="inlineStr">
        <is>
          <t>98876173</t>
        </is>
      </c>
      <c r="O597" s="4" t="inlineStr"/>
      <c r="P597" s="4" t="inlineStr">
        <is>
          <t>A102413</t>
        </is>
      </c>
      <c r="Q597" t="inlineStr">
        <is>
          <t>LT027</t>
        </is>
      </c>
      <c r="R597" s="4" t="n">
        <v>0</v>
      </c>
      <c r="S597" t="inlineStr"/>
      <c r="T597" t="inlineStr"/>
      <c r="U597" t="inlineStr"/>
      <c r="V597" t="inlineStr"/>
      <c r="W597" t="inlineStr"/>
    </row>
    <row r="598">
      <c r="A598" t="inlineStr"/>
      <c r="B598" t="inlineStr">
        <is>
          <t>N</t>
        </is>
      </c>
      <c r="C598" t="inlineStr">
        <is>
          <t>Price_BOM_L_Imp_698</t>
        </is>
      </c>
      <c r="D598" t="n">
        <v>698</v>
      </c>
      <c r="E598" t="inlineStr"/>
      <c r="F598" t="inlineStr">
        <is>
          <t>:50123-LC:50123-LCV:50123-LF:</t>
        </is>
      </c>
      <c r="G598" s="2" t="inlineStr">
        <is>
          <t>X5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Anodized Steel</t>
        </is>
      </c>
      <c r="L598" s="4" t="inlineStr">
        <is>
          <t>Stainless Steel, AISI 316</t>
        </is>
      </c>
      <c r="M598" s="4" t="inlineStr">
        <is>
          <t>Coating_Scotchkote134_interior_exterior_IncludeImpeller</t>
        </is>
      </c>
      <c r="N598" s="80" t="inlineStr">
        <is>
          <t>RTF</t>
        </is>
      </c>
      <c r="O598" s="4" t="inlineStr"/>
      <c r="P598" s="4" t="inlineStr">
        <is>
          <t>A102413</t>
        </is>
      </c>
      <c r="Q598" t="inlineStr">
        <is>
          <t>LT250</t>
        </is>
      </c>
      <c r="R598" s="4" t="inlineStr"/>
      <c r="S598" t="inlineStr"/>
      <c r="T598" t="inlineStr"/>
      <c r="U598" t="inlineStr"/>
      <c r="V598" t="inlineStr"/>
      <c r="W598" t="inlineStr"/>
    </row>
    <row r="599">
      <c r="A599" t="inlineStr"/>
      <c r="B599" t="inlineStr">
        <is>
          <t>N</t>
        </is>
      </c>
      <c r="C599" t="inlineStr">
        <is>
          <t>Price_BOM_L_Imp_992</t>
        </is>
      </c>
      <c r="D599" t="n">
        <v>992</v>
      </c>
      <c r="E599" t="inlineStr"/>
      <c r="F599" t="inlineStr">
        <is>
          <t>:50123-LC:50123-LCV:50123-LF:</t>
        </is>
      </c>
      <c r="G599" s="2" t="inlineStr">
        <is>
          <t>X5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Anodized Steel</t>
        </is>
      </c>
      <c r="L599" s="4" t="inlineStr">
        <is>
          <t>Stainless Steel, AISI 316</t>
        </is>
      </c>
      <c r="M599" s="4" t="inlineStr">
        <is>
          <t>Coating_Scotchkote134_interior_IncludeImpeller</t>
        </is>
      </c>
      <c r="N599" s="80" t="inlineStr">
        <is>
          <t>RTF</t>
        </is>
      </c>
      <c r="O599" s="4" t="inlineStr"/>
      <c r="P599" s="4" t="inlineStr">
        <is>
          <t>A102413</t>
        </is>
      </c>
      <c r="Q599" t="inlineStr">
        <is>
          <t>LT250</t>
        </is>
      </c>
      <c r="R599" s="4" t="inlineStr"/>
      <c r="S599" t="inlineStr"/>
      <c r="T599" t="inlineStr"/>
      <c r="U599" t="inlineStr"/>
      <c r="V599" t="inlineStr"/>
      <c r="W599" t="inlineStr"/>
    </row>
    <row r="600">
      <c r="A600" t="inlineStr"/>
      <c r="B600" t="inlineStr">
        <is>
          <t>N</t>
        </is>
      </c>
      <c r="C600" t="inlineStr">
        <is>
          <t>Price_BOM_L_Imp_1286</t>
        </is>
      </c>
      <c r="D600" t="n">
        <v>1286</v>
      </c>
      <c r="E600" t="inlineStr"/>
      <c r="F600" t="inlineStr">
        <is>
          <t>:50123-LC:50123-LCV:50123-LF:</t>
        </is>
      </c>
      <c r="G600" s="2" t="inlineStr">
        <is>
          <t>X5</t>
        </is>
      </c>
      <c r="H600" s="2" t="inlineStr">
        <is>
          <t>ImpMatl_SS_AISI-304</t>
        </is>
      </c>
      <c r="I600" s="4" t="inlineStr">
        <is>
          <t>Stainless Steel, AISI-304</t>
        </is>
      </c>
      <c r="J600" s="4" t="inlineStr">
        <is>
          <t>H304</t>
        </is>
      </c>
      <c r="K600" s="4" t="inlineStr">
        <is>
          <t>Anodized Steel</t>
        </is>
      </c>
      <c r="L600" s="4" t="inlineStr">
        <is>
          <t>Stainless Steel, AISI 316</t>
        </is>
      </c>
      <c r="M600" s="4" t="inlineStr">
        <is>
          <t>Coating_Scotchkote134_interior</t>
        </is>
      </c>
      <c r="N600" s="80" t="inlineStr">
        <is>
          <t>RTF</t>
        </is>
      </c>
      <c r="O600" s="4" t="inlineStr"/>
      <c r="P600" s="4" t="inlineStr">
        <is>
          <t>A102413</t>
        </is>
      </c>
      <c r="Q600" t="inlineStr">
        <is>
          <t>LT250</t>
        </is>
      </c>
      <c r="R600" s="4" t="n">
        <v>126</v>
      </c>
      <c r="S600" t="inlineStr"/>
      <c r="T600" t="inlineStr"/>
      <c r="U600" t="inlineStr"/>
      <c r="V600" t="inlineStr"/>
      <c r="W600" t="inlineStr"/>
    </row>
    <row r="601">
      <c r="A601" t="inlineStr"/>
      <c r="B601" t="inlineStr">
        <is>
          <t>N</t>
        </is>
      </c>
      <c r="C601" t="inlineStr">
        <is>
          <t>Price_BOM_L_Imp_1580</t>
        </is>
      </c>
      <c r="D601" t="n">
        <v>1580</v>
      </c>
      <c r="E601" t="inlineStr"/>
      <c r="F601" t="inlineStr">
        <is>
          <t>:50123-LC:50123-LCV:50123-LF:</t>
        </is>
      </c>
      <c r="G601" s="2" t="inlineStr">
        <is>
          <t>X5</t>
        </is>
      </c>
      <c r="H601" s="2" t="inlineStr">
        <is>
          <t>ImpMatl_SS_AISI-304</t>
        </is>
      </c>
      <c r="I601" s="4" t="inlineStr">
        <is>
          <t>Stainless Steel, AISI-304</t>
        </is>
      </c>
      <c r="J601" s="4" t="inlineStr">
        <is>
          <t>H304</t>
        </is>
      </c>
      <c r="K601" s="4" t="inlineStr">
        <is>
          <t>Anodized Steel</t>
        </is>
      </c>
      <c r="L601" s="4" t="inlineStr">
        <is>
          <t>Stainless Steel, AISI 316</t>
        </is>
      </c>
      <c r="M601" s="4" t="inlineStr">
        <is>
          <t>Coating_Scotchkote134_interior_exterior</t>
        </is>
      </c>
      <c r="N601" s="80" t="inlineStr">
        <is>
          <t>RTF</t>
        </is>
      </c>
      <c r="O601" s="4" t="inlineStr"/>
      <c r="P601" s="4" t="inlineStr">
        <is>
          <t>A102413</t>
        </is>
      </c>
      <c r="Q601" t="inlineStr">
        <is>
          <t>LT250</t>
        </is>
      </c>
      <c r="R601" s="4" t="n">
        <v>126</v>
      </c>
      <c r="S601" t="inlineStr"/>
      <c r="T601" t="inlineStr"/>
      <c r="U601" t="inlineStr"/>
      <c r="V601" t="inlineStr"/>
      <c r="W601" t="inlineStr"/>
    </row>
    <row r="602">
      <c r="A602" t="inlineStr"/>
      <c r="B602" t="inlineStr">
        <is>
          <t>N</t>
        </is>
      </c>
      <c r="C602" t="inlineStr">
        <is>
          <t>Price_BOM_L_Imp_1875</t>
        </is>
      </c>
      <c r="D602" t="n">
        <v>1875</v>
      </c>
      <c r="E602" t="inlineStr"/>
      <c r="F602" t="inlineStr">
        <is>
          <t>:50157-LC:50157-LCV:50157-LF:</t>
        </is>
      </c>
      <c r="G602" s="2" t="inlineStr">
        <is>
          <t>X5</t>
        </is>
      </c>
      <c r="H602" s="2" t="inlineStr">
        <is>
          <t>ImpMatl_SS_AISI-304</t>
        </is>
      </c>
      <c r="I602" s="4" t="inlineStr">
        <is>
          <t>Stainless Steel, AISI-304</t>
        </is>
      </c>
      <c r="J602" s="4" t="inlineStr">
        <is>
          <t>H304</t>
        </is>
      </c>
      <c r="K602" s="4" t="inlineStr">
        <is>
          <t>Anodized Steel</t>
        </is>
      </c>
      <c r="L602" s="4" t="inlineStr">
        <is>
          <t>Stainless Steel, AISI 316</t>
        </is>
      </c>
      <c r="M602" s="4" t="inlineStr">
        <is>
          <t>Coating_Special</t>
        </is>
      </c>
      <c r="N602" s="80" t="inlineStr">
        <is>
          <t>RTF</t>
        </is>
      </c>
      <c r="O602" s="4" t="inlineStr"/>
      <c r="P602" s="4" t="inlineStr">
        <is>
          <t>A101992</t>
        </is>
      </c>
      <c r="Q602" t="inlineStr">
        <is>
          <t>LT250</t>
        </is>
      </c>
      <c r="R602" s="4" t="n">
        <v>126</v>
      </c>
      <c r="S602" t="inlineStr"/>
      <c r="T602" t="inlineStr"/>
      <c r="U602" t="inlineStr"/>
      <c r="V602" t="inlineStr"/>
      <c r="W602" t="inlineStr"/>
    </row>
    <row r="603">
      <c r="A603" t="inlineStr"/>
      <c r="B603" t="inlineStr">
        <is>
          <t>N</t>
        </is>
      </c>
      <c r="C603" t="inlineStr">
        <is>
          <t>Price_BOM_L_Imp_466</t>
        </is>
      </c>
      <c r="D603" t="n">
        <v>466</v>
      </c>
      <c r="E603" t="inlineStr"/>
      <c r="F603" t="inlineStr">
        <is>
          <t>:50157-LC:50157-LCV:50157-LF:</t>
        </is>
      </c>
      <c r="G603" s="2" t="inlineStr">
        <is>
          <t>X5</t>
        </is>
      </c>
      <c r="H603" s="2" t="inlineStr">
        <is>
          <t>ImpMatl_NiAl-Bronze_ASTM-B148_C95400</t>
        </is>
      </c>
      <c r="I603" s="4" t="inlineStr">
        <is>
          <t>Nickel Aluminum Bronze ASTM B148 UNS C95400</t>
        </is>
      </c>
      <c r="J603" s="4" t="inlineStr">
        <is>
          <t>B22</t>
        </is>
      </c>
      <c r="K603" s="4" t="inlineStr">
        <is>
          <t>Anodized Steel</t>
        </is>
      </c>
      <c r="L603" s="4" t="inlineStr">
        <is>
          <t>Steel, Cold Drawn C1018</t>
        </is>
      </c>
      <c r="M603" s="4" t="inlineStr">
        <is>
          <t>Coating_Standard</t>
        </is>
      </c>
      <c r="N603" s="80" t="inlineStr">
        <is>
          <t>96769263</t>
        </is>
      </c>
      <c r="O603" s="4" t="inlineStr"/>
      <c r="P603" s="4" t="inlineStr">
        <is>
          <t>A102256</t>
        </is>
      </c>
      <c r="Q603" t="inlineStr">
        <is>
          <t>LT250</t>
        </is>
      </c>
      <c r="R603" s="4" t="inlineStr"/>
      <c r="S603" t="inlineStr"/>
      <c r="T603" t="inlineStr"/>
      <c r="U603" t="inlineStr"/>
      <c r="V603" t="inlineStr"/>
      <c r="W603" t="inlineStr"/>
    </row>
    <row r="604">
      <c r="A604" t="inlineStr"/>
      <c r="B604" t="inlineStr">
        <is>
          <t>N</t>
        </is>
      </c>
      <c r="C604" t="inlineStr">
        <is>
          <t>Price_BOM_L_Imp_590</t>
        </is>
      </c>
      <c r="D604" t="n">
        <v>590</v>
      </c>
      <c r="E604" t="inlineStr"/>
      <c r="F604" t="inlineStr">
        <is>
          <t>:50157-LC:50157-LCV:50157-LF:</t>
        </is>
      </c>
      <c r="G604" s="2" t="inlineStr">
        <is>
          <t>X5</t>
        </is>
      </c>
      <c r="H604" s="2" t="inlineStr">
        <is>
          <t>ImpMatl_NiAl-Bronze_ASTM-B148_C95400</t>
        </is>
      </c>
      <c r="I604" s="4" t="inlineStr">
        <is>
          <t>Nickel Aluminum Bronze ASTM B148 UNS C95400</t>
        </is>
      </c>
      <c r="J604" s="4" t="inlineStr">
        <is>
          <t>B22</t>
        </is>
      </c>
      <c r="K604" s="4" t="inlineStr">
        <is>
          <t>Anodized Steel</t>
        </is>
      </c>
      <c r="L604" s="4" t="inlineStr">
        <is>
          <t>Steel, Cold Drawn C1018</t>
        </is>
      </c>
      <c r="M604" s="4" t="inlineStr">
        <is>
          <t>Coating_Scotchkote134_interior_exterior_IncludeImpeller</t>
        </is>
      </c>
      <c r="N604" s="80" t="inlineStr">
        <is>
          <t>RTF</t>
        </is>
      </c>
      <c r="O604" s="4" t="inlineStr"/>
      <c r="P604" s="4" t="inlineStr">
        <is>
          <t>A102256</t>
        </is>
      </c>
      <c r="Q604" t="inlineStr">
        <is>
          <t>LT250</t>
        </is>
      </c>
      <c r="R604" s="4" t="inlineStr"/>
      <c r="S604" t="inlineStr"/>
      <c r="T604" t="inlineStr"/>
      <c r="U604" t="inlineStr"/>
      <c r="V604" t="inlineStr"/>
      <c r="W604" t="inlineStr"/>
    </row>
    <row r="605">
      <c r="A605" t="inlineStr"/>
      <c r="B605" t="inlineStr">
        <is>
          <t>N</t>
        </is>
      </c>
      <c r="C605" t="inlineStr">
        <is>
          <t>Price_BOM_L_Imp_884</t>
        </is>
      </c>
      <c r="D605" t="n">
        <v>884</v>
      </c>
      <c r="E605" t="inlineStr"/>
      <c r="F605" t="inlineStr">
        <is>
          <t>:50157-LC:50157-LCV:50157-LF:</t>
        </is>
      </c>
      <c r="G605" s="2" t="inlineStr">
        <is>
          <t>X5</t>
        </is>
      </c>
      <c r="H605" s="2" t="inlineStr">
        <is>
          <t>ImpMatl_NiAl-Bronze_ASTM-B148_C95400</t>
        </is>
      </c>
      <c r="I605" s="4" t="inlineStr">
        <is>
          <t>Nickel Aluminum Bronze ASTM B148 UNS C95400</t>
        </is>
      </c>
      <c r="J605" s="4" t="inlineStr">
        <is>
          <t>B22</t>
        </is>
      </c>
      <c r="K605" s="4" t="inlineStr">
        <is>
          <t>Anodized Steel</t>
        </is>
      </c>
      <c r="L605" s="4" t="inlineStr">
        <is>
          <t>Steel, Cold Drawn C1018</t>
        </is>
      </c>
      <c r="M605" s="4" t="inlineStr">
        <is>
          <t>Coating_Scotchkote134_interior_IncludeImpeller</t>
        </is>
      </c>
      <c r="N605" s="80" t="inlineStr">
        <is>
          <t>RTF</t>
        </is>
      </c>
      <c r="O605" s="4" t="inlineStr"/>
      <c r="P605" s="4" t="inlineStr">
        <is>
          <t>A102256</t>
        </is>
      </c>
      <c r="Q605" t="inlineStr">
        <is>
          <t>LT250</t>
        </is>
      </c>
      <c r="R605" s="4" t="inlineStr"/>
      <c r="S605" t="inlineStr"/>
      <c r="T605" t="inlineStr"/>
      <c r="U605" t="inlineStr"/>
      <c r="V605" t="inlineStr"/>
      <c r="W605" t="inlineStr"/>
    </row>
    <row r="606">
      <c r="A606" t="inlineStr"/>
      <c r="B606" t="inlineStr">
        <is>
          <t>N</t>
        </is>
      </c>
      <c r="C606" t="inlineStr">
        <is>
          <t>Price_BOM_L_Imp_1178</t>
        </is>
      </c>
      <c r="D606" t="n">
        <v>1178</v>
      </c>
      <c r="E606" t="inlineStr"/>
      <c r="F606" t="inlineStr">
        <is>
          <t>:50157-LC:50157-LCV:50157-LF:</t>
        </is>
      </c>
      <c r="G606" s="2" t="inlineStr">
        <is>
          <t>X5</t>
        </is>
      </c>
      <c r="H606" s="2" t="inlineStr">
        <is>
          <t>ImpMatl_NiAl-Bronze_ASTM-B148_C95400</t>
        </is>
      </c>
      <c r="I606" s="4" t="inlineStr">
        <is>
          <t>Nickel Aluminum Bronze ASTM B148 UNS C95400</t>
        </is>
      </c>
      <c r="J606" s="4" t="inlineStr">
        <is>
          <t>B22</t>
        </is>
      </c>
      <c r="K606" s="4" t="inlineStr">
        <is>
          <t>Anodized Steel</t>
        </is>
      </c>
      <c r="L606" s="4" t="inlineStr">
        <is>
          <t>Steel, Cold Drawn C1018</t>
        </is>
      </c>
      <c r="M606" s="4" t="inlineStr">
        <is>
          <t>Coating_Scotchkote134_interior</t>
        </is>
      </c>
      <c r="N606" s="80" t="inlineStr">
        <is>
          <t>96769263</t>
        </is>
      </c>
      <c r="O606" s="4" t="inlineStr"/>
      <c r="P606" s="4" t="inlineStr">
        <is>
          <t>A102256</t>
        </is>
      </c>
      <c r="Q606" t="inlineStr">
        <is>
          <t>LT250</t>
        </is>
      </c>
      <c r="R606" s="4" t="inlineStr"/>
      <c r="S606" t="inlineStr"/>
      <c r="T606" t="inlineStr"/>
      <c r="U606" t="inlineStr"/>
      <c r="V606" t="inlineStr"/>
      <c r="W606" t="inlineStr"/>
    </row>
    <row r="607">
      <c r="A607" t="inlineStr"/>
      <c r="B607" t="inlineStr">
        <is>
          <t>N</t>
        </is>
      </c>
      <c r="C607" t="inlineStr">
        <is>
          <t>Price_BOM_L_Imp_1472</t>
        </is>
      </c>
      <c r="D607" t="n">
        <v>1472</v>
      </c>
      <c r="E607" t="inlineStr"/>
      <c r="F607" t="inlineStr">
        <is>
          <t>:50157-LC:50157-LCV:50157-LF:</t>
        </is>
      </c>
      <c r="G607" s="2" t="inlineStr">
        <is>
          <t>X5</t>
        </is>
      </c>
      <c r="H607" s="2" t="inlineStr">
        <is>
          <t>ImpMatl_NiAl-Bronze_ASTM-B148_C95400</t>
        </is>
      </c>
      <c r="I607" s="4" t="inlineStr">
        <is>
          <t>Nickel Aluminum Bronze ASTM B148 UNS C95400</t>
        </is>
      </c>
      <c r="J607" s="4" t="inlineStr">
        <is>
          <t>B22</t>
        </is>
      </c>
      <c r="K607" s="4" t="inlineStr">
        <is>
          <t>Anodized Steel</t>
        </is>
      </c>
      <c r="L607" s="4" t="inlineStr">
        <is>
          <t>Steel, Cold Drawn C1018</t>
        </is>
      </c>
      <c r="M607" s="4" t="inlineStr">
        <is>
          <t>Coating_Scotchkote134_interior_exterior</t>
        </is>
      </c>
      <c r="N607" s="80" t="inlineStr">
        <is>
          <t>96769263</t>
        </is>
      </c>
      <c r="O607" s="4" t="inlineStr"/>
      <c r="P607" s="4" t="inlineStr">
        <is>
          <t>A102256</t>
        </is>
      </c>
      <c r="Q607" t="inlineStr">
        <is>
          <t>LT250</t>
        </is>
      </c>
      <c r="R607" s="4" t="inlineStr"/>
      <c r="S607" t="inlineStr"/>
      <c r="T607" t="inlineStr"/>
      <c r="U607" t="inlineStr"/>
      <c r="V607" t="inlineStr"/>
      <c r="W607" t="inlineStr"/>
    </row>
    <row r="608">
      <c r="A608" t="inlineStr"/>
      <c r="B608" t="inlineStr">
        <is>
          <t>N</t>
        </is>
      </c>
      <c r="C608" t="inlineStr">
        <is>
          <t>Price_BOM_L_Imp_1766</t>
        </is>
      </c>
      <c r="D608" t="n">
        <v>1766</v>
      </c>
      <c r="E608" t="inlineStr"/>
      <c r="F608" t="inlineStr">
        <is>
          <t>:50157-LC:50157-LCV:50157-LF:</t>
        </is>
      </c>
      <c r="G608" s="2" t="inlineStr">
        <is>
          <t>X5</t>
        </is>
      </c>
      <c r="H608" s="2" t="inlineStr">
        <is>
          <t>ImpMatl_NiAl-Bronze_ASTM-B148_C95400</t>
        </is>
      </c>
      <c r="I608" s="4" t="inlineStr">
        <is>
          <t>Nickel Aluminum Bronze ASTM B148 UNS C95400</t>
        </is>
      </c>
      <c r="J608" s="4" t="inlineStr">
        <is>
          <t>B22</t>
        </is>
      </c>
      <c r="K608" s="4" t="inlineStr">
        <is>
          <t>Anodized Steel</t>
        </is>
      </c>
      <c r="L608" s="4" t="inlineStr">
        <is>
          <t>Steel, Cold Drawn C1018</t>
        </is>
      </c>
      <c r="M608" s="4" t="inlineStr">
        <is>
          <t>Coating_Special</t>
        </is>
      </c>
      <c r="N608" s="80" t="inlineStr">
        <is>
          <t>RTF</t>
        </is>
      </c>
      <c r="O608" s="4" t="inlineStr"/>
      <c r="P608" s="4" t="inlineStr">
        <is>
          <t>A102256</t>
        </is>
      </c>
      <c r="Q608" t="inlineStr">
        <is>
          <t>LT250</t>
        </is>
      </c>
      <c r="R608" s="4" t="inlineStr"/>
      <c r="S608" t="inlineStr"/>
      <c r="T608" t="inlineStr"/>
      <c r="U608" t="inlineStr"/>
      <c r="V608" t="inlineStr"/>
      <c r="W608" t="inlineStr"/>
    </row>
    <row r="609">
      <c r="A609" t="inlineStr"/>
      <c r="B609" t="inlineStr">
        <is>
          <t>N</t>
        </is>
      </c>
      <c r="C609" t="inlineStr">
        <is>
          <t>Price_BOM_L_Imp_315</t>
        </is>
      </c>
      <c r="D609" t="n">
        <v>315</v>
      </c>
      <c r="E609" t="inlineStr"/>
      <c r="F609" t="inlineStr">
        <is>
          <t>:50157-LC:50157-LCV:50157-LF:</t>
        </is>
      </c>
      <c r="G609" s="2" t="inlineStr">
        <is>
          <t>X5</t>
        </is>
      </c>
      <c r="H609" s="2" t="inlineStr">
        <is>
          <t>ImpMatl_SS_AISI-304</t>
        </is>
      </c>
      <c r="I609" s="4" t="inlineStr">
        <is>
          <t>Stainless Steel, AISI-304</t>
        </is>
      </c>
      <c r="J609" s="4" t="inlineStr">
        <is>
          <t>H304</t>
        </is>
      </c>
      <c r="K609" s="4" t="inlineStr">
        <is>
          <t>Anodized Steel</t>
        </is>
      </c>
      <c r="L609" s="4" t="inlineStr">
        <is>
          <t>Stainless Steel, AISI 316</t>
        </is>
      </c>
      <c r="M609" s="4" t="inlineStr">
        <is>
          <t>Coating_Standard</t>
        </is>
      </c>
      <c r="N609" s="80" t="inlineStr">
        <is>
          <t>98876174</t>
        </is>
      </c>
      <c r="O609" s="4" t="inlineStr"/>
      <c r="P609" s="4" t="inlineStr">
        <is>
          <t>A102415</t>
        </is>
      </c>
      <c r="Q609" t="inlineStr">
        <is>
          <t>LT027</t>
        </is>
      </c>
      <c r="R609" s="4" t="n">
        <v>0</v>
      </c>
      <c r="S609" t="inlineStr"/>
      <c r="T609" t="inlineStr"/>
      <c r="U609" t="inlineStr"/>
      <c r="V609" t="inlineStr"/>
      <c r="W609" t="inlineStr"/>
    </row>
    <row r="610">
      <c r="A610" t="inlineStr"/>
      <c r="B610" t="inlineStr">
        <is>
          <t>N</t>
        </is>
      </c>
      <c r="C610" t="inlineStr">
        <is>
          <t>Price_BOM_L_Imp_699</t>
        </is>
      </c>
      <c r="D610" t="n">
        <v>699</v>
      </c>
      <c r="E610" t="inlineStr"/>
      <c r="F610" t="inlineStr">
        <is>
          <t>:50157-LC:50157-LCV:50157-LF:</t>
        </is>
      </c>
      <c r="G610" s="2" t="inlineStr">
        <is>
          <t>X5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Anodized Steel</t>
        </is>
      </c>
      <c r="L610" s="4" t="inlineStr">
        <is>
          <t>Stainless Steel, AISI 316</t>
        </is>
      </c>
      <c r="M610" s="4" t="inlineStr">
        <is>
          <t>Coating_Scotchkote134_interior_exterior_IncludeImpeller</t>
        </is>
      </c>
      <c r="N610" s="80" t="inlineStr">
        <is>
          <t>RTF</t>
        </is>
      </c>
      <c r="O610" s="4" t="inlineStr"/>
      <c r="P610" s="4" t="inlineStr">
        <is>
          <t>A102415</t>
        </is>
      </c>
      <c r="Q610" t="inlineStr">
        <is>
          <t>LT250</t>
        </is>
      </c>
      <c r="R610" s="4" t="inlineStr"/>
      <c r="S610" t="inlineStr"/>
      <c r="T610" t="inlineStr"/>
      <c r="U610" t="inlineStr"/>
      <c r="V610" t="inlineStr"/>
      <c r="W610" t="inlineStr"/>
    </row>
    <row r="611">
      <c r="A611" t="inlineStr"/>
      <c r="B611" t="inlineStr">
        <is>
          <t>N</t>
        </is>
      </c>
      <c r="C611" t="inlineStr">
        <is>
          <t>Price_BOM_L_Imp_993</t>
        </is>
      </c>
      <c r="D611" t="n">
        <v>993</v>
      </c>
      <c r="E611" t="inlineStr"/>
      <c r="F611" t="inlineStr">
        <is>
          <t>:50157-LC:50157-LCV:50157-LF:</t>
        </is>
      </c>
      <c r="G611" s="2" t="inlineStr">
        <is>
          <t>X5</t>
        </is>
      </c>
      <c r="H611" s="2" t="inlineStr">
        <is>
          <t>ImpMatl_SS_AISI-304</t>
        </is>
      </c>
      <c r="I611" s="4" t="inlineStr">
        <is>
          <t>Stainless Steel, AISI-304</t>
        </is>
      </c>
      <c r="J611" s="4" t="inlineStr">
        <is>
          <t>H304</t>
        </is>
      </c>
      <c r="K611" s="4" t="inlineStr">
        <is>
          <t>Anodized Steel</t>
        </is>
      </c>
      <c r="L611" s="4" t="inlineStr">
        <is>
          <t>Stainless Steel, AISI 316</t>
        </is>
      </c>
      <c r="M611" s="4" t="inlineStr">
        <is>
          <t>Coating_Scotchkote134_interior_IncludeImpeller</t>
        </is>
      </c>
      <c r="N611" s="80" t="inlineStr">
        <is>
          <t>RTF</t>
        </is>
      </c>
      <c r="O611" s="4" t="inlineStr"/>
      <c r="P611" s="4" t="inlineStr">
        <is>
          <t>A102415</t>
        </is>
      </c>
      <c r="Q611" t="inlineStr">
        <is>
          <t>LT250</t>
        </is>
      </c>
      <c r="R611" s="4" t="inlineStr"/>
      <c r="S611" t="inlineStr"/>
      <c r="T611" t="inlineStr"/>
      <c r="U611" t="inlineStr"/>
      <c r="V611" t="inlineStr"/>
      <c r="W611" t="inlineStr"/>
    </row>
    <row r="612">
      <c r="A612" t="inlineStr"/>
      <c r="B612" t="inlineStr">
        <is>
          <t>N</t>
        </is>
      </c>
      <c r="C612" t="inlineStr">
        <is>
          <t>Price_BOM_L_Imp_1287</t>
        </is>
      </c>
      <c r="D612" t="n">
        <v>1287</v>
      </c>
      <c r="E612" t="inlineStr"/>
      <c r="F612" t="inlineStr">
        <is>
          <t>:50157-LC:50157-LCV:50157-LF:</t>
        </is>
      </c>
      <c r="G612" s="2" t="inlineStr">
        <is>
          <t>X5</t>
        </is>
      </c>
      <c r="H612" s="2" t="inlineStr">
        <is>
          <t>ImpMatl_SS_AISI-304</t>
        </is>
      </c>
      <c r="I612" s="4" t="inlineStr">
        <is>
          <t>Stainless Steel, AISI-304</t>
        </is>
      </c>
      <c r="J612" s="4" t="inlineStr">
        <is>
          <t>H304</t>
        </is>
      </c>
      <c r="K612" s="4" t="inlineStr">
        <is>
          <t>Anodized Steel</t>
        </is>
      </c>
      <c r="L612" s="4" t="inlineStr">
        <is>
          <t>Stainless Steel, AISI 316</t>
        </is>
      </c>
      <c r="M612" s="4" t="inlineStr">
        <is>
          <t>Coating_Scotchkote134_interior</t>
        </is>
      </c>
      <c r="N612" s="80" t="inlineStr">
        <is>
          <t>RTF</t>
        </is>
      </c>
      <c r="O612" s="4" t="inlineStr"/>
      <c r="P612" s="4" t="inlineStr">
        <is>
          <t>A102415</t>
        </is>
      </c>
      <c r="Q612" t="inlineStr">
        <is>
          <t>LT250</t>
        </is>
      </c>
      <c r="R612" s="4" t="n">
        <v>126</v>
      </c>
      <c r="S612" t="inlineStr"/>
      <c r="T612" t="inlineStr"/>
      <c r="U612" t="inlineStr"/>
      <c r="V612" t="inlineStr"/>
      <c r="W612" t="inlineStr"/>
    </row>
    <row r="613">
      <c r="A613" t="inlineStr"/>
      <c r="B613" t="inlineStr">
        <is>
          <t>N</t>
        </is>
      </c>
      <c r="C613" t="inlineStr">
        <is>
          <t>Price_BOM_L_Imp_1581</t>
        </is>
      </c>
      <c r="D613" t="n">
        <v>1581</v>
      </c>
      <c r="E613" t="inlineStr"/>
      <c r="F613" t="inlineStr">
        <is>
          <t>:50157-LC:50157-LCV:50157-LF:</t>
        </is>
      </c>
      <c r="G613" s="2" t="inlineStr">
        <is>
          <t>X5</t>
        </is>
      </c>
      <c r="H613" s="2" t="inlineStr">
        <is>
          <t>ImpMatl_SS_AISI-304</t>
        </is>
      </c>
      <c r="I613" s="4" t="inlineStr">
        <is>
          <t>Stainless Steel, AISI-304</t>
        </is>
      </c>
      <c r="J613" s="4" t="inlineStr">
        <is>
          <t>H304</t>
        </is>
      </c>
      <c r="K613" s="4" t="inlineStr">
        <is>
          <t>Anodized Steel</t>
        </is>
      </c>
      <c r="L613" s="4" t="inlineStr">
        <is>
          <t>Stainless Steel, AISI 316</t>
        </is>
      </c>
      <c r="M613" s="4" t="inlineStr">
        <is>
          <t>Coating_Scotchkote134_interior_exterior</t>
        </is>
      </c>
      <c r="N613" s="80" t="inlineStr">
        <is>
          <t>RTF</t>
        </is>
      </c>
      <c r="O613" s="4" t="inlineStr"/>
      <c r="P613" s="4" t="inlineStr">
        <is>
          <t>A102415</t>
        </is>
      </c>
      <c r="Q613" t="inlineStr">
        <is>
          <t>LT250</t>
        </is>
      </c>
      <c r="R613" s="4" t="n">
        <v>126</v>
      </c>
      <c r="S613" t="inlineStr"/>
      <c r="T613" t="inlineStr"/>
      <c r="U613" t="inlineStr"/>
      <c r="V613" t="inlineStr"/>
      <c r="W613" t="inlineStr"/>
    </row>
    <row r="614">
      <c r="A614" t="inlineStr"/>
      <c r="B614" t="inlineStr">
        <is>
          <t>N</t>
        </is>
      </c>
      <c r="C614" t="inlineStr">
        <is>
          <t>Price_BOM_L_Imp_1872</t>
        </is>
      </c>
      <c r="D614" t="n">
        <v>1872</v>
      </c>
      <c r="E614" t="inlineStr"/>
      <c r="F614" t="inlineStr">
        <is>
          <t>:50957-LC:50957-LCV:50957-LF:</t>
        </is>
      </c>
      <c r="G614" s="2" t="inlineStr">
        <is>
          <t>X4</t>
        </is>
      </c>
      <c r="H614" s="2" t="inlineStr">
        <is>
          <t>ImpMatl_SS_AISI-304</t>
        </is>
      </c>
      <c r="I614" s="4" t="inlineStr">
        <is>
          <t>Stainless Steel, AISI-304</t>
        </is>
      </c>
      <c r="J614" s="4" t="inlineStr">
        <is>
          <t>H304</t>
        </is>
      </c>
      <c r="K614" s="4" t="inlineStr">
        <is>
          <t>Stainless Steel, AISI-303</t>
        </is>
      </c>
      <c r="L614" s="4" t="inlineStr">
        <is>
          <t>Stainless Steel, AISI 316</t>
        </is>
      </c>
      <c r="M614" s="4" t="inlineStr">
        <is>
          <t>Coating_Special</t>
        </is>
      </c>
      <c r="N614" s="80" t="inlineStr">
        <is>
          <t>RTF</t>
        </is>
      </c>
      <c r="O614" s="4" t="inlineStr"/>
      <c r="P614" s="4" t="inlineStr">
        <is>
          <t>A101971</t>
        </is>
      </c>
      <c r="Q614" t="inlineStr">
        <is>
          <t>LT250</t>
        </is>
      </c>
      <c r="R614" s="4" t="n">
        <v>126</v>
      </c>
      <c r="S614" t="inlineStr"/>
      <c r="T614" t="inlineStr"/>
      <c r="U614" t="inlineStr"/>
      <c r="V614" t="inlineStr"/>
      <c r="W614" t="inlineStr"/>
    </row>
    <row r="615">
      <c r="A615" t="inlineStr"/>
      <c r="B615" t="inlineStr">
        <is>
          <t>N</t>
        </is>
      </c>
      <c r="C615" t="inlineStr">
        <is>
          <t>Price_BOM_L_Imp_463</t>
        </is>
      </c>
      <c r="D615" t="n">
        <v>463</v>
      </c>
      <c r="E615" t="inlineStr"/>
      <c r="F615" t="inlineStr">
        <is>
          <t>:50957-LC:50957-LCV:50957-LF:</t>
        </is>
      </c>
      <c r="G615" s="2" t="inlineStr">
        <is>
          <t>X4</t>
        </is>
      </c>
      <c r="H615" s="2" t="inlineStr">
        <is>
          <t>ImpMatl_NiAl-Bronze_ASTM-B148_C95400</t>
        </is>
      </c>
      <c r="I615" s="4" t="inlineStr">
        <is>
          <t>Nickel Aluminum Bronze ASTM B148 UNS C95400</t>
        </is>
      </c>
      <c r="J615" s="4" t="inlineStr">
        <is>
          <t>B22</t>
        </is>
      </c>
      <c r="K615" s="4" t="inlineStr">
        <is>
          <t>Stainless Steel, AISI-303</t>
        </is>
      </c>
      <c r="L615" s="4" t="inlineStr">
        <is>
          <t>Steel, Cold Drawn C1018</t>
        </is>
      </c>
      <c r="M615" s="4" t="inlineStr">
        <is>
          <t>Coating_Standard</t>
        </is>
      </c>
      <c r="N615" s="80" t="inlineStr">
        <is>
          <t>96896890</t>
        </is>
      </c>
      <c r="O615" s="4" t="inlineStr"/>
      <c r="P615" s="4" t="inlineStr">
        <is>
          <t>A102253</t>
        </is>
      </c>
      <c r="Q615" t="inlineStr">
        <is>
          <t>LT250</t>
        </is>
      </c>
      <c r="R615" s="4" t="inlineStr"/>
      <c r="S615" t="inlineStr"/>
      <c r="T615" t="inlineStr"/>
      <c r="U615" t="inlineStr"/>
      <c r="V615" t="inlineStr"/>
      <c r="W615" t="inlineStr"/>
    </row>
    <row r="616">
      <c r="A616" t="inlineStr"/>
      <c r="B616" t="inlineStr">
        <is>
          <t>N</t>
        </is>
      </c>
      <c r="C616" t="inlineStr">
        <is>
          <t>Price_BOM_L_Imp_587</t>
        </is>
      </c>
      <c r="D616" t="n">
        <v>587</v>
      </c>
      <c r="E616" t="inlineStr"/>
      <c r="F616" t="inlineStr">
        <is>
          <t>:50957-LC:50957-LCV:50957-LF:</t>
        </is>
      </c>
      <c r="G616" s="2" t="inlineStr">
        <is>
          <t>X4</t>
        </is>
      </c>
      <c r="H616" s="2" t="inlineStr">
        <is>
          <t>ImpMatl_NiAl-Bronze_ASTM-B148_C95400</t>
        </is>
      </c>
      <c r="I616" s="4" t="inlineStr">
        <is>
          <t>Nickel Aluminum Bronze ASTM B148 UNS C95400</t>
        </is>
      </c>
      <c r="J616" s="4" t="inlineStr">
        <is>
          <t>B22</t>
        </is>
      </c>
      <c r="K616" s="4" t="inlineStr">
        <is>
          <t>Stainless Steel, AISI-303</t>
        </is>
      </c>
      <c r="L616" s="4" t="inlineStr">
        <is>
          <t>Steel, Cold Drawn C1018</t>
        </is>
      </c>
      <c r="M616" s="4" t="inlineStr">
        <is>
          <t>Coating_Scotchkote134_interior_exterior_IncludeImpeller</t>
        </is>
      </c>
      <c r="N616" s="80" t="inlineStr">
        <is>
          <t>RTF</t>
        </is>
      </c>
      <c r="O616" s="4" t="inlineStr"/>
      <c r="P616" s="4" t="inlineStr">
        <is>
          <t>A102253</t>
        </is>
      </c>
      <c r="Q616" t="inlineStr">
        <is>
          <t>LT250</t>
        </is>
      </c>
      <c r="R616" s="4" t="inlineStr"/>
      <c r="S616" t="inlineStr"/>
      <c r="T616" t="inlineStr"/>
      <c r="U616" t="inlineStr"/>
      <c r="V616" t="inlineStr"/>
      <c r="W616" t="inlineStr"/>
    </row>
    <row r="617">
      <c r="A617" t="inlineStr"/>
      <c r="B617" t="inlineStr">
        <is>
          <t>N</t>
        </is>
      </c>
      <c r="C617" t="inlineStr">
        <is>
          <t>Price_BOM_L_Imp_881</t>
        </is>
      </c>
      <c r="D617" t="n">
        <v>881</v>
      </c>
      <c r="E617" t="inlineStr"/>
      <c r="F617" t="inlineStr">
        <is>
          <t>:50957-LC:50957-LCV:50957-LF:</t>
        </is>
      </c>
      <c r="G617" s="2" t="inlineStr">
        <is>
          <t>X4</t>
        </is>
      </c>
      <c r="H617" s="2" t="inlineStr">
        <is>
          <t>ImpMatl_NiAl-Bronze_ASTM-B148_C95400</t>
        </is>
      </c>
      <c r="I617" s="4" t="inlineStr">
        <is>
          <t>Nickel Aluminum Bronze ASTM B148 UNS C95400</t>
        </is>
      </c>
      <c r="J617" s="4" t="inlineStr">
        <is>
          <t>B22</t>
        </is>
      </c>
      <c r="K617" s="4" t="inlineStr">
        <is>
          <t>Stainless Steel, AISI-303</t>
        </is>
      </c>
      <c r="L617" s="4" t="inlineStr">
        <is>
          <t>Steel, Cold Drawn C1018</t>
        </is>
      </c>
      <c r="M617" s="4" t="inlineStr">
        <is>
          <t>Coating_Scotchkote134_interior_IncludeImpeller</t>
        </is>
      </c>
      <c r="N617" s="80" t="inlineStr">
        <is>
          <t>RTF</t>
        </is>
      </c>
      <c r="O617" s="4" t="inlineStr"/>
      <c r="P617" s="4" t="inlineStr">
        <is>
          <t>A102253</t>
        </is>
      </c>
      <c r="Q617" t="inlineStr">
        <is>
          <t>LT250</t>
        </is>
      </c>
      <c r="R617" s="4" t="inlineStr"/>
      <c r="S617" t="inlineStr"/>
      <c r="T617" t="inlineStr"/>
      <c r="U617" t="inlineStr"/>
      <c r="V617" t="inlineStr"/>
      <c r="W617" t="inlineStr"/>
    </row>
    <row r="618">
      <c r="A618" t="inlineStr"/>
      <c r="B618" t="inlineStr">
        <is>
          <t>N</t>
        </is>
      </c>
      <c r="C618" t="inlineStr">
        <is>
          <t>Price_BOM_L_Imp_1175</t>
        </is>
      </c>
      <c r="D618" t="n">
        <v>1175</v>
      </c>
      <c r="E618" t="inlineStr"/>
      <c r="F618" t="inlineStr">
        <is>
          <t>:50957-LC:50957-LCV:50957-LF:</t>
        </is>
      </c>
      <c r="G618" s="2" t="inlineStr">
        <is>
          <t>X4</t>
        </is>
      </c>
      <c r="H618" s="2" t="inlineStr">
        <is>
          <t>ImpMatl_NiAl-Bronze_ASTM-B148_C95400</t>
        </is>
      </c>
      <c r="I618" s="4" t="inlineStr">
        <is>
          <t>Nickel Aluminum Bronze ASTM B148 UNS C95400</t>
        </is>
      </c>
      <c r="J618" s="4" t="inlineStr">
        <is>
          <t>B22</t>
        </is>
      </c>
      <c r="K618" s="4" t="inlineStr">
        <is>
          <t>Stainless Steel, AISI-303</t>
        </is>
      </c>
      <c r="L618" s="4" t="inlineStr">
        <is>
          <t>Steel, Cold Drawn C1018</t>
        </is>
      </c>
      <c r="M618" s="4" t="inlineStr">
        <is>
          <t>Coating_Scotchkote134_interior</t>
        </is>
      </c>
      <c r="N618" s="80" t="inlineStr">
        <is>
          <t>96896890</t>
        </is>
      </c>
      <c r="O618" s="4" t="inlineStr"/>
      <c r="P618" s="4" t="inlineStr">
        <is>
          <t>A102253</t>
        </is>
      </c>
      <c r="Q618" t="inlineStr">
        <is>
          <t>LT250</t>
        </is>
      </c>
      <c r="R618" s="4" t="inlineStr"/>
      <c r="S618" t="inlineStr"/>
      <c r="T618" t="inlineStr"/>
      <c r="U618" t="inlineStr"/>
      <c r="V618" t="inlineStr"/>
      <c r="W618" t="inlineStr"/>
    </row>
    <row r="619">
      <c r="A619" t="inlineStr"/>
      <c r="B619" t="inlineStr">
        <is>
          <t>N</t>
        </is>
      </c>
      <c r="C619" t="inlineStr">
        <is>
          <t>Price_BOM_L_Imp_1469</t>
        </is>
      </c>
      <c r="D619" t="n">
        <v>1469</v>
      </c>
      <c r="E619" t="inlineStr"/>
      <c r="F619" t="inlineStr">
        <is>
          <t>:50957-LC:50957-LCV:50957-LF:</t>
        </is>
      </c>
      <c r="G619" s="2" t="inlineStr">
        <is>
          <t>X4</t>
        </is>
      </c>
      <c r="H619" s="2" t="inlineStr">
        <is>
          <t>ImpMatl_NiAl-Bronze_ASTM-B148_C95400</t>
        </is>
      </c>
      <c r="I619" s="4" t="inlineStr">
        <is>
          <t>Nickel Aluminum Bronze ASTM B148 UNS C95400</t>
        </is>
      </c>
      <c r="J619" s="4" t="inlineStr">
        <is>
          <t>B22</t>
        </is>
      </c>
      <c r="K619" s="4" t="inlineStr">
        <is>
          <t>Stainless Steel, AISI-303</t>
        </is>
      </c>
      <c r="L619" s="4" t="inlineStr">
        <is>
          <t>Steel, Cold Drawn C1018</t>
        </is>
      </c>
      <c r="M619" s="4" t="inlineStr">
        <is>
          <t>Coating_Scotchkote134_interior_exterior</t>
        </is>
      </c>
      <c r="N619" s="80" t="inlineStr">
        <is>
          <t>96896890</t>
        </is>
      </c>
      <c r="O619" s="4" t="inlineStr"/>
      <c r="P619" s="4" t="inlineStr">
        <is>
          <t>A102253</t>
        </is>
      </c>
      <c r="Q619" t="inlineStr">
        <is>
          <t>LT250</t>
        </is>
      </c>
      <c r="R619" s="4" t="inlineStr"/>
      <c r="S619" t="inlineStr"/>
      <c r="T619" t="inlineStr"/>
      <c r="U619" t="inlineStr"/>
      <c r="V619" t="inlineStr"/>
      <c r="W619" t="inlineStr"/>
    </row>
    <row r="620">
      <c r="A620" t="inlineStr"/>
      <c r="B620" t="inlineStr">
        <is>
          <t>N</t>
        </is>
      </c>
      <c r="C620" t="inlineStr">
        <is>
          <t>Price_BOM_L_Imp_1763</t>
        </is>
      </c>
      <c r="D620" t="n">
        <v>1763</v>
      </c>
      <c r="E620" t="inlineStr"/>
      <c r="F620" t="inlineStr">
        <is>
          <t>:50957-LC:50957-LCV:50957-LF:</t>
        </is>
      </c>
      <c r="G620" s="2" t="inlineStr">
        <is>
          <t>X4</t>
        </is>
      </c>
      <c r="H620" s="2" t="inlineStr">
        <is>
          <t>ImpMatl_NiAl-Bronze_ASTM-B148_C95400</t>
        </is>
      </c>
      <c r="I620" s="4" t="inlineStr">
        <is>
          <t>Nickel Aluminum Bronze ASTM B148 UNS C95400</t>
        </is>
      </c>
      <c r="J620" s="4" t="inlineStr">
        <is>
          <t>B22</t>
        </is>
      </c>
      <c r="K620" s="4" t="inlineStr">
        <is>
          <t>Stainless Steel, AISI-303</t>
        </is>
      </c>
      <c r="L620" s="4" t="inlineStr">
        <is>
          <t>Steel, Cold Drawn C1018</t>
        </is>
      </c>
      <c r="M620" s="4" t="inlineStr">
        <is>
          <t>Coating_Special</t>
        </is>
      </c>
      <c r="N620" s="80" t="inlineStr">
        <is>
          <t>96896890</t>
        </is>
      </c>
      <c r="O620" s="4" t="inlineStr"/>
      <c r="P620" s="4" t="inlineStr">
        <is>
          <t>A102253</t>
        </is>
      </c>
      <c r="Q620" t="inlineStr">
        <is>
          <t>LT250</t>
        </is>
      </c>
      <c r="R620" s="4" t="inlineStr"/>
      <c r="S620" t="inlineStr"/>
      <c r="T620" t="inlineStr"/>
      <c r="U620" t="inlineStr"/>
      <c r="V620" t="inlineStr"/>
      <c r="W620" t="inlineStr"/>
    </row>
    <row r="621">
      <c r="A621" t="inlineStr"/>
      <c r="B621" t="inlineStr">
        <is>
          <t>N</t>
        </is>
      </c>
      <c r="C621" t="inlineStr">
        <is>
          <t>Price_BOM_L_Imp_294</t>
        </is>
      </c>
      <c r="D621" t="n">
        <v>294</v>
      </c>
      <c r="E621" t="inlineStr"/>
      <c r="F621" t="inlineStr">
        <is>
          <t>:50957-LC:50957-LCV:50957-LF:</t>
        </is>
      </c>
      <c r="G621" s="2" t="inlineStr">
        <is>
          <t>X4</t>
        </is>
      </c>
      <c r="H621" s="2" t="inlineStr">
        <is>
          <t>ImpMatl_SS_AISI-304</t>
        </is>
      </c>
      <c r="I621" s="4" t="inlineStr">
        <is>
          <t>Stainless Steel, AISI-304</t>
        </is>
      </c>
      <c r="J621" s="4" t="inlineStr">
        <is>
          <t>H304</t>
        </is>
      </c>
      <c r="K621" s="4" t="inlineStr">
        <is>
          <t>Stainless Steel, AISI-303</t>
        </is>
      </c>
      <c r="L621" s="4" t="inlineStr">
        <is>
          <t>Stainless Steel, AISI 316</t>
        </is>
      </c>
      <c r="M621" s="4" t="inlineStr">
        <is>
          <t>Coating_Standard</t>
        </is>
      </c>
      <c r="N621" s="80" t="inlineStr">
        <is>
          <t>98876171</t>
        </is>
      </c>
      <c r="O621" s="4" t="inlineStr"/>
      <c r="P621" s="4" t="inlineStr">
        <is>
          <t>A102409</t>
        </is>
      </c>
      <c r="Q621" t="inlineStr">
        <is>
          <t>LT027</t>
        </is>
      </c>
      <c r="R621" s="4" t="n">
        <v>0</v>
      </c>
      <c r="S621" t="inlineStr"/>
      <c r="T621" t="inlineStr"/>
      <c r="U621" t="inlineStr"/>
      <c r="V621" t="inlineStr"/>
      <c r="W621" t="inlineStr"/>
    </row>
    <row r="622">
      <c r="A622" t="inlineStr"/>
      <c r="B622" t="inlineStr">
        <is>
          <t>N</t>
        </is>
      </c>
      <c r="C622" t="inlineStr">
        <is>
          <t>Price_BOM_L_Imp_696</t>
        </is>
      </c>
      <c r="D622" t="n">
        <v>696</v>
      </c>
      <c r="E622" t="inlineStr"/>
      <c r="F622" t="inlineStr">
        <is>
          <t>:50957-LC:50957-LCV:50957-LF:</t>
        </is>
      </c>
      <c r="G622" s="2" t="inlineStr">
        <is>
          <t>X4</t>
        </is>
      </c>
      <c r="H622" s="2" t="inlineStr">
        <is>
          <t>ImpMatl_SS_AISI-304</t>
        </is>
      </c>
      <c r="I622" s="4" t="inlineStr">
        <is>
          <t>Stainless Steel, AISI-304</t>
        </is>
      </c>
      <c r="J622" s="4" t="inlineStr">
        <is>
          <t>H304</t>
        </is>
      </c>
      <c r="K622" s="4" t="inlineStr">
        <is>
          <t>Stainless Steel, AISI-303</t>
        </is>
      </c>
      <c r="L622" s="4" t="inlineStr">
        <is>
          <t>Stainless Steel, AISI 316</t>
        </is>
      </c>
      <c r="M622" s="4" t="inlineStr">
        <is>
          <t>Coating_Scotchkote134_interior_exterior_IncludeImpeller</t>
        </is>
      </c>
      <c r="N622" s="80" t="inlineStr">
        <is>
          <t>RTF</t>
        </is>
      </c>
      <c r="O622" s="4" t="inlineStr"/>
      <c r="P622" s="4" t="inlineStr">
        <is>
          <t>A102409</t>
        </is>
      </c>
      <c r="Q622" t="inlineStr">
        <is>
          <t>LT250</t>
        </is>
      </c>
      <c r="R622" s="4" t="inlineStr"/>
      <c r="S622" t="inlineStr"/>
      <c r="T622" t="inlineStr"/>
      <c r="U622" t="inlineStr"/>
      <c r="V622" t="inlineStr"/>
      <c r="W622" t="inlineStr"/>
    </row>
    <row r="623">
      <c r="A623" t="inlineStr"/>
      <c r="B623" t="inlineStr">
        <is>
          <t>N</t>
        </is>
      </c>
      <c r="C623" t="inlineStr">
        <is>
          <t>Price_BOM_L_Imp_990</t>
        </is>
      </c>
      <c r="D623" t="n">
        <v>990</v>
      </c>
      <c r="E623" t="inlineStr"/>
      <c r="F623" t="inlineStr">
        <is>
          <t>:50957-LC:50957-LCV:50957-LF:</t>
        </is>
      </c>
      <c r="G623" s="2" t="inlineStr">
        <is>
          <t>X4</t>
        </is>
      </c>
      <c r="H623" s="2" t="inlineStr">
        <is>
          <t>ImpMatl_SS_AISI-304</t>
        </is>
      </c>
      <c r="I623" s="4" t="inlineStr">
        <is>
          <t>Stainless Steel, AISI-304</t>
        </is>
      </c>
      <c r="J623" s="4" t="inlineStr">
        <is>
          <t>H304</t>
        </is>
      </c>
      <c r="K623" s="4" t="inlineStr">
        <is>
          <t>Stainless Steel, AISI-303</t>
        </is>
      </c>
      <c r="L623" s="4" t="inlineStr">
        <is>
          <t>Stainless Steel, AISI 316</t>
        </is>
      </c>
      <c r="M623" s="4" t="inlineStr">
        <is>
          <t>Coating_Scotchkote134_interior_IncludeImpeller</t>
        </is>
      </c>
      <c r="N623" s="80" t="inlineStr">
        <is>
          <t>RTF</t>
        </is>
      </c>
      <c r="O623" s="4" t="inlineStr"/>
      <c r="P623" s="4" t="inlineStr">
        <is>
          <t>A102409</t>
        </is>
      </c>
      <c r="Q623" t="inlineStr">
        <is>
          <t>LT250</t>
        </is>
      </c>
      <c r="R623" s="4" t="inlineStr"/>
      <c r="S623" t="inlineStr"/>
      <c r="T623" t="inlineStr"/>
      <c r="U623" t="inlineStr"/>
      <c r="V623" t="inlineStr"/>
      <c r="W623" t="inlineStr"/>
    </row>
    <row r="624">
      <c r="A624" t="inlineStr"/>
      <c r="B624" t="inlineStr">
        <is>
          <t>N</t>
        </is>
      </c>
      <c r="C624" t="inlineStr">
        <is>
          <t>Price_BOM_L_Imp_1284</t>
        </is>
      </c>
      <c r="D624" t="n">
        <v>1284</v>
      </c>
      <c r="E624" t="inlineStr"/>
      <c r="F624" t="inlineStr">
        <is>
          <t>:50957-LC:50957-LCV:50957-LF:</t>
        </is>
      </c>
      <c r="G624" s="2" t="inlineStr">
        <is>
          <t>X4</t>
        </is>
      </c>
      <c r="H624" t="inlineStr">
        <is>
          <t>ImpMatl_SS_AISI-304</t>
        </is>
      </c>
      <c r="I624" s="4" t="inlineStr">
        <is>
          <t>Stainless Steel, AISI-304</t>
        </is>
      </c>
      <c r="J624" s="4" t="inlineStr">
        <is>
          <t>H304</t>
        </is>
      </c>
      <c r="K624" s="4" t="inlineStr">
        <is>
          <t>Stainless Steel, AISI-303</t>
        </is>
      </c>
      <c r="L624" s="4" t="inlineStr">
        <is>
          <t>Stainless Steel, AISI 316</t>
        </is>
      </c>
      <c r="M624" s="4" t="inlineStr">
        <is>
          <t>Coating_Scotchkote134_interior</t>
        </is>
      </c>
      <c r="N624" s="80" t="inlineStr">
        <is>
          <t>RTF</t>
        </is>
      </c>
      <c r="O624" s="1" t="inlineStr"/>
      <c r="P624" t="inlineStr">
        <is>
          <t>A102409</t>
        </is>
      </c>
      <c r="Q624" t="inlineStr">
        <is>
          <t>LT250</t>
        </is>
      </c>
      <c r="R624" t="n">
        <v>126</v>
      </c>
      <c r="S624" t="inlineStr"/>
      <c r="T624" t="inlineStr"/>
      <c r="U624" t="inlineStr"/>
      <c r="V624" t="inlineStr"/>
      <c r="W624" t="inlineStr"/>
    </row>
    <row r="625">
      <c r="A625" t="inlineStr"/>
      <c r="B625" t="inlineStr">
        <is>
          <t>N</t>
        </is>
      </c>
      <c r="C625" t="inlineStr">
        <is>
          <t>Price_BOM_L_Imp_1578</t>
        </is>
      </c>
      <c r="D625" t="n">
        <v>1578</v>
      </c>
      <c r="E625" t="inlineStr"/>
      <c r="F625" t="inlineStr">
        <is>
          <t>:50957-LC:50957-LCV:50957-LF:</t>
        </is>
      </c>
      <c r="G625" s="2" t="inlineStr">
        <is>
          <t>X4</t>
        </is>
      </c>
      <c r="H625" t="inlineStr">
        <is>
          <t>ImpMatl_SS_AISI-304</t>
        </is>
      </c>
      <c r="I625" s="4" t="inlineStr">
        <is>
          <t>Stainless Steel, AISI-304</t>
        </is>
      </c>
      <c r="J625" s="4" t="inlineStr">
        <is>
          <t>H304</t>
        </is>
      </c>
      <c r="K625" s="4" t="inlineStr">
        <is>
          <t>Stainless Steel, AISI-303</t>
        </is>
      </c>
      <c r="L625" s="4" t="inlineStr">
        <is>
          <t>Stainless Steel, AISI 316</t>
        </is>
      </c>
      <c r="M625" s="4" t="inlineStr">
        <is>
          <t>Coating_Scotchkote134_interior_exterior</t>
        </is>
      </c>
      <c r="N625" s="80" t="inlineStr">
        <is>
          <t>RTF</t>
        </is>
      </c>
      <c r="O625" s="1" t="inlineStr"/>
      <c r="P625" t="inlineStr">
        <is>
          <t>A102409</t>
        </is>
      </c>
      <c r="Q625" t="inlineStr">
        <is>
          <t>LT250</t>
        </is>
      </c>
      <c r="R625" t="n">
        <v>126</v>
      </c>
      <c r="S625" t="inlineStr"/>
      <c r="T625" t="inlineStr"/>
      <c r="U625" t="inlineStr"/>
      <c r="V625" t="inlineStr"/>
      <c r="W625" t="inlineStr"/>
    </row>
    <row r="626">
      <c r="A626" t="inlineStr"/>
      <c r="B626" t="inlineStr">
        <is>
          <t>N</t>
        </is>
      </c>
      <c r="C626" t="inlineStr">
        <is>
          <t>Price_BOM_L_Imp_1877</t>
        </is>
      </c>
      <c r="D626" t="n">
        <v>1877</v>
      </c>
      <c r="E626" t="inlineStr"/>
      <c r="F626" t="inlineStr">
        <is>
          <t>:60123-LC:60123-LCV:60123-LF:</t>
        </is>
      </c>
      <c r="G626" s="2" t="inlineStr">
        <is>
          <t>XA</t>
        </is>
      </c>
      <c r="H626" t="inlineStr">
        <is>
          <t>ImpMatl_SS_AISI-304</t>
        </is>
      </c>
      <c r="I626" s="4" t="inlineStr">
        <is>
          <t>Stainless Steel, AISI-304</t>
        </is>
      </c>
      <c r="J626" s="4" t="inlineStr">
        <is>
          <t>H304</t>
        </is>
      </c>
      <c r="K626" s="4" t="inlineStr">
        <is>
          <t>Stainless Steel, AISI-303</t>
        </is>
      </c>
      <c r="L626" s="4" t="inlineStr">
        <is>
          <t>Stainless Steel, AISI 316</t>
        </is>
      </c>
      <c r="M626" s="4" t="inlineStr">
        <is>
          <t>Coating_Special</t>
        </is>
      </c>
      <c r="N626" s="80" t="inlineStr">
        <is>
          <t>RTF</t>
        </is>
      </c>
      <c r="O626" s="1" t="inlineStr"/>
      <c r="P626" t="inlineStr">
        <is>
          <t>A102006</t>
        </is>
      </c>
      <c r="Q626" t="inlineStr">
        <is>
          <t>LT250</t>
        </is>
      </c>
      <c r="R626" t="n">
        <v>126</v>
      </c>
      <c r="S626" t="inlineStr"/>
      <c r="T626" t="inlineStr"/>
      <c r="U626" t="inlineStr"/>
      <c r="V626" t="inlineStr"/>
      <c r="W626" t="inlineStr"/>
    </row>
    <row r="627">
      <c r="A627" t="inlineStr"/>
      <c r="B627" t="inlineStr">
        <is>
          <t>N</t>
        </is>
      </c>
      <c r="C627" t="inlineStr">
        <is>
          <t>Price_BOM_L_Imp_1878</t>
        </is>
      </c>
      <c r="D627" t="n">
        <v>1878</v>
      </c>
      <c r="E627" t="inlineStr"/>
      <c r="F627" t="inlineStr">
        <is>
          <t>:60123-LC:60123-LCV:60123-LF:</t>
        </is>
      </c>
      <c r="G627" s="2" t="inlineStr">
        <is>
          <t>X5</t>
        </is>
      </c>
      <c r="H627" t="inlineStr">
        <is>
          <t>ImpMatl_SS_AISI-304</t>
        </is>
      </c>
      <c r="I627" s="4" t="inlineStr">
        <is>
          <t>Stainless Steel, AISI-304</t>
        </is>
      </c>
      <c r="J627" s="4" t="inlineStr">
        <is>
          <t>H304</t>
        </is>
      </c>
      <c r="K627" s="4" t="inlineStr">
        <is>
          <t>Anodized Steel</t>
        </is>
      </c>
      <c r="L627" s="4" t="inlineStr">
        <is>
          <t>Stainless Steel, AISI 316</t>
        </is>
      </c>
      <c r="M627" s="4" t="inlineStr">
        <is>
          <t>Coating_Special</t>
        </is>
      </c>
      <c r="N627" s="80" t="inlineStr">
        <is>
          <t>RTF</t>
        </is>
      </c>
      <c r="O627" s="1" t="inlineStr"/>
      <c r="P627" t="inlineStr">
        <is>
          <t>A102013</t>
        </is>
      </c>
      <c r="Q627" t="inlineStr">
        <is>
          <t>LT250</t>
        </is>
      </c>
      <c r="R627" t="n">
        <v>126</v>
      </c>
      <c r="S627" t="inlineStr"/>
      <c r="T627" t="inlineStr"/>
      <c r="U627" t="inlineStr"/>
      <c r="V627" t="inlineStr"/>
      <c r="W627" t="inlineStr"/>
    </row>
    <row r="628">
      <c r="A628" t="inlineStr"/>
      <c r="B628" t="inlineStr">
        <is>
          <t>N</t>
        </is>
      </c>
      <c r="C628" t="inlineStr">
        <is>
          <t>Price_BOM_L_Imp_468</t>
        </is>
      </c>
      <c r="D628" t="n">
        <v>468</v>
      </c>
      <c r="E628" t="inlineStr"/>
      <c r="F628" t="inlineStr">
        <is>
          <t>:60123-LC:60123-LCV:60123-LF:</t>
        </is>
      </c>
      <c r="G628" s="2" t="inlineStr">
        <is>
          <t>XA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Coating_Standard</t>
        </is>
      </c>
      <c r="N628" s="80" t="inlineStr">
        <is>
          <t>97780969</t>
        </is>
      </c>
      <c r="O628" s="1" t="inlineStr"/>
      <c r="P628" t="inlineStr">
        <is>
          <t>A102258</t>
        </is>
      </c>
      <c r="Q628" t="inlineStr">
        <is>
          <t>LT250</t>
        </is>
      </c>
      <c r="R628" t="inlineStr"/>
      <c r="S628" t="inlineStr"/>
      <c r="T628" t="inlineStr"/>
      <c r="U628" t="inlineStr"/>
      <c r="V628" t="inlineStr"/>
      <c r="W628" t="inlineStr"/>
    </row>
    <row r="629">
      <c r="A629" t="inlineStr"/>
      <c r="B629" t="inlineStr">
        <is>
          <t>N</t>
        </is>
      </c>
      <c r="C629" t="inlineStr">
        <is>
          <t>Price_BOM_L_Imp_592</t>
        </is>
      </c>
      <c r="D629" t="n">
        <v>592</v>
      </c>
      <c r="E629" t="inlineStr"/>
      <c r="F629" t="inlineStr">
        <is>
          <t>:60123-LC:60123-LCV:60123-LF:</t>
        </is>
      </c>
      <c r="G629" s="2" t="inlineStr">
        <is>
          <t>XA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Stainless Steel, AISI-303</t>
        </is>
      </c>
      <c r="L629" s="4" t="inlineStr">
        <is>
          <t>Steel, Cold Drawn C1018</t>
        </is>
      </c>
      <c r="M629" s="4" t="inlineStr">
        <is>
          <t>Coating_Scotchkote134_interior_exterior_IncludeImpeller</t>
        </is>
      </c>
      <c r="N629" s="80" t="inlineStr">
        <is>
          <t>RTF</t>
        </is>
      </c>
      <c r="O629" s="1" t="inlineStr"/>
      <c r="P629" t="inlineStr">
        <is>
          <t>A102258</t>
        </is>
      </c>
      <c r="Q629" t="inlineStr">
        <is>
          <t>LT250</t>
        </is>
      </c>
      <c r="R629" t="inlineStr"/>
      <c r="S629" t="inlineStr"/>
      <c r="T629" t="inlineStr"/>
      <c r="U629" t="inlineStr"/>
      <c r="V629" t="inlineStr"/>
      <c r="W629" t="inlineStr"/>
    </row>
    <row r="630">
      <c r="A630" t="inlineStr"/>
      <c r="B630" t="inlineStr">
        <is>
          <t>N</t>
        </is>
      </c>
      <c r="C630" t="inlineStr">
        <is>
          <t>Price_BOM_L_Imp_886</t>
        </is>
      </c>
      <c r="D630" t="n">
        <v>886</v>
      </c>
      <c r="E630" t="inlineStr"/>
      <c r="F630" t="inlineStr">
        <is>
          <t>:60123-LC:60123-LCV:60123-LF:</t>
        </is>
      </c>
      <c r="G630" s="2" t="inlineStr">
        <is>
          <t>XA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Coating_Scotchkote134_interior_IncludeImpeller</t>
        </is>
      </c>
      <c r="N630" s="80" t="inlineStr">
        <is>
          <t>RTF</t>
        </is>
      </c>
      <c r="O630" s="1" t="inlineStr"/>
      <c r="P630" t="inlineStr">
        <is>
          <t>A102258</t>
        </is>
      </c>
      <c r="Q630" t="inlineStr">
        <is>
          <t>LT250</t>
        </is>
      </c>
      <c r="R630" t="inlineStr"/>
      <c r="S630" t="inlineStr"/>
      <c r="T630" t="inlineStr"/>
      <c r="U630" t="inlineStr"/>
      <c r="V630" t="inlineStr"/>
      <c r="W630" t="inlineStr"/>
    </row>
    <row r="631">
      <c r="A631" t="inlineStr"/>
      <c r="B631" t="inlineStr">
        <is>
          <t>N</t>
        </is>
      </c>
      <c r="C631" t="inlineStr">
        <is>
          <t>Price_BOM_L_Imp_1180</t>
        </is>
      </c>
      <c r="D631" t="n">
        <v>1180</v>
      </c>
      <c r="E631" t="inlineStr"/>
      <c r="F631" t="inlineStr">
        <is>
          <t>:60123-LC:60123-LCV:60123-LF:</t>
        </is>
      </c>
      <c r="G631" s="2" t="inlineStr">
        <is>
          <t>XA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Coating_Scotchkote134_interior</t>
        </is>
      </c>
      <c r="N631" s="80" t="inlineStr">
        <is>
          <t>97780969</t>
        </is>
      </c>
      <c r="O631" s="1" t="inlineStr"/>
      <c r="P631" t="inlineStr">
        <is>
          <t>A102258</t>
        </is>
      </c>
      <c r="Q631" t="inlineStr">
        <is>
          <t>LT250</t>
        </is>
      </c>
      <c r="R631" t="inlineStr"/>
      <c r="S631" t="inlineStr"/>
      <c r="T631" t="inlineStr"/>
      <c r="U631" t="inlineStr"/>
      <c r="V631" t="inlineStr"/>
      <c r="W631" t="inlineStr"/>
    </row>
    <row r="632">
      <c r="A632" t="inlineStr"/>
      <c r="B632" t="inlineStr">
        <is>
          <t>N</t>
        </is>
      </c>
      <c r="C632" t="inlineStr">
        <is>
          <t>Price_BOM_L_Imp_1474</t>
        </is>
      </c>
      <c r="D632" t="n">
        <v>1474</v>
      </c>
      <c r="E632" t="inlineStr"/>
      <c r="F632" t="inlineStr">
        <is>
          <t>:60123-LC:60123-LCV:60123-LF:</t>
        </is>
      </c>
      <c r="G632" s="2" t="inlineStr">
        <is>
          <t>XA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Coating_Scotchkote134_interior_exterior</t>
        </is>
      </c>
      <c r="N632" s="80" t="inlineStr">
        <is>
          <t>97780969</t>
        </is>
      </c>
      <c r="O632" s="1" t="inlineStr"/>
      <c r="P632" t="inlineStr">
        <is>
          <t>A102258</t>
        </is>
      </c>
      <c r="Q632" t="inlineStr">
        <is>
          <t>LT250</t>
        </is>
      </c>
      <c r="R632" t="inlineStr"/>
      <c r="S632" t="inlineStr"/>
      <c r="T632" t="inlineStr"/>
      <c r="U632" t="inlineStr"/>
      <c r="V632" t="inlineStr"/>
      <c r="W632" t="inlineStr"/>
    </row>
    <row r="633">
      <c r="A633" t="inlineStr"/>
      <c r="B633" t="inlineStr">
        <is>
          <t>N</t>
        </is>
      </c>
      <c r="C633" t="inlineStr">
        <is>
          <t>Price_BOM_L_Imp_1768</t>
        </is>
      </c>
      <c r="D633" t="n">
        <v>1768</v>
      </c>
      <c r="E633" t="inlineStr"/>
      <c r="F633" t="inlineStr">
        <is>
          <t>:60123-LC:60123-LCV:60123-LF:</t>
        </is>
      </c>
      <c r="G633" s="2" t="inlineStr">
        <is>
          <t>XA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Coating_Special</t>
        </is>
      </c>
      <c r="N633" s="80" t="inlineStr">
        <is>
          <t>97780969</t>
        </is>
      </c>
      <c r="O633" s="1" t="inlineStr"/>
      <c r="P633" t="inlineStr">
        <is>
          <t>A102258</t>
        </is>
      </c>
      <c r="Q633" t="inlineStr">
        <is>
          <t>LT250</t>
        </is>
      </c>
      <c r="R633" t="inlineStr"/>
      <c r="S633" t="inlineStr"/>
      <c r="T633" t="inlineStr"/>
      <c r="U633" t="inlineStr"/>
      <c r="V633" t="inlineStr"/>
      <c r="W633" t="inlineStr"/>
    </row>
    <row r="634">
      <c r="A634" t="inlineStr"/>
      <c r="B634" t="inlineStr">
        <is>
          <t>N</t>
        </is>
      </c>
      <c r="C634" t="inlineStr">
        <is>
          <t>Price_BOM_L_Imp_329</t>
        </is>
      </c>
      <c r="D634" t="n">
        <v>329</v>
      </c>
      <c r="E634" t="inlineStr"/>
      <c r="F634" t="inlineStr">
        <is>
          <t>:60123-LC:60123-LCV:60123-LF:</t>
        </is>
      </c>
      <c r="G634" s="2" t="inlineStr">
        <is>
          <t>XA</t>
        </is>
      </c>
      <c r="H634" t="inlineStr">
        <is>
          <t>ImpMatl_SS_AISI-304</t>
        </is>
      </c>
      <c r="I634" s="4" t="inlineStr">
        <is>
          <t>Stainless Steel, AISI-304</t>
        </is>
      </c>
      <c r="J634" s="4" t="inlineStr">
        <is>
          <t>H304</t>
        </is>
      </c>
      <c r="K634" s="4" t="inlineStr">
        <is>
          <t>Stainless Steel, AISI-303</t>
        </is>
      </c>
      <c r="L634" s="4" t="inlineStr">
        <is>
          <t>Stainless Steel, AISI 316</t>
        </is>
      </c>
      <c r="M634" s="4" t="inlineStr">
        <is>
          <t>Coating_Standard</t>
        </is>
      </c>
      <c r="N634" s="80" t="inlineStr">
        <is>
          <t>98876177</t>
        </is>
      </c>
      <c r="O634" s="1" t="inlineStr"/>
      <c r="P634" t="inlineStr">
        <is>
          <t>A102419</t>
        </is>
      </c>
      <c r="Q634" t="inlineStr">
        <is>
          <t>LT027</t>
        </is>
      </c>
      <c r="R634" t="n">
        <v>0</v>
      </c>
      <c r="S634" t="inlineStr"/>
      <c r="T634" t="inlineStr"/>
      <c r="U634" t="inlineStr"/>
      <c r="V634" t="inlineStr"/>
      <c r="W634" t="inlineStr"/>
    </row>
    <row r="635">
      <c r="A635" t="inlineStr"/>
      <c r="B635" t="inlineStr">
        <is>
          <t>N</t>
        </is>
      </c>
      <c r="C635" t="inlineStr">
        <is>
          <t>Price_BOM_L_Imp_701</t>
        </is>
      </c>
      <c r="D635" t="n">
        <v>701</v>
      </c>
      <c r="E635" t="inlineStr"/>
      <c r="F635" t="inlineStr">
        <is>
          <t>:60123-LC:60123-LCV:60123-LF:</t>
        </is>
      </c>
      <c r="G635" s="2" t="inlineStr">
        <is>
          <t>XA</t>
        </is>
      </c>
      <c r="H635" t="inlineStr">
        <is>
          <t>ImpMatl_SS_AISI-304</t>
        </is>
      </c>
      <c r="I635" s="4" t="inlineStr">
        <is>
          <t>Stainless Steel, AISI-304</t>
        </is>
      </c>
      <c r="J635" s="4" t="inlineStr">
        <is>
          <t>H304</t>
        </is>
      </c>
      <c r="K635" s="4" t="inlineStr">
        <is>
          <t>Stainless Steel, AISI-303</t>
        </is>
      </c>
      <c r="L635" s="4" t="inlineStr">
        <is>
          <t>Stainless Steel, AISI 316</t>
        </is>
      </c>
      <c r="M635" s="4" t="inlineStr">
        <is>
          <t>Coating_Scotchkote134_interior_exterior_IncludeImpeller</t>
        </is>
      </c>
      <c r="N635" s="80" t="inlineStr">
        <is>
          <t>RTF</t>
        </is>
      </c>
      <c r="O635" s="1" t="inlineStr"/>
      <c r="P635" t="inlineStr">
        <is>
          <t>A102419</t>
        </is>
      </c>
      <c r="Q635" t="inlineStr">
        <is>
          <t>LT250</t>
        </is>
      </c>
      <c r="R635" t="inlineStr"/>
      <c r="S635" t="inlineStr"/>
      <c r="T635" t="inlineStr"/>
      <c r="U635" t="inlineStr"/>
      <c r="V635" t="inlineStr"/>
      <c r="W635" t="inlineStr"/>
    </row>
    <row r="636">
      <c r="A636" t="inlineStr"/>
      <c r="B636" t="inlineStr">
        <is>
          <t>N</t>
        </is>
      </c>
      <c r="C636" t="inlineStr">
        <is>
          <t>Price_BOM_L_Imp_995</t>
        </is>
      </c>
      <c r="D636" t="n">
        <v>995</v>
      </c>
      <c r="E636" t="inlineStr"/>
      <c r="F636" t="inlineStr">
        <is>
          <t>:60123-LC:60123-LCV:60123-LF:</t>
        </is>
      </c>
      <c r="G636" s="2" t="inlineStr">
        <is>
          <t>XA</t>
        </is>
      </c>
      <c r="H636" t="inlineStr">
        <is>
          <t>ImpMatl_SS_AISI-304</t>
        </is>
      </c>
      <c r="I636" s="4" t="inlineStr">
        <is>
          <t>Stainless Steel, AISI-304</t>
        </is>
      </c>
      <c r="J636" s="4" t="inlineStr">
        <is>
          <t>H304</t>
        </is>
      </c>
      <c r="K636" s="4" t="inlineStr">
        <is>
          <t>Stainless Steel, AISI-303</t>
        </is>
      </c>
      <c r="L636" s="4" t="inlineStr">
        <is>
          <t>Stainless Steel, AISI 316</t>
        </is>
      </c>
      <c r="M636" s="4" t="inlineStr">
        <is>
          <t>Coating_Scotchkote134_interior_IncludeImpeller</t>
        </is>
      </c>
      <c r="N636" s="80" t="inlineStr">
        <is>
          <t>RTF</t>
        </is>
      </c>
      <c r="O636" s="1" t="inlineStr"/>
      <c r="P636" t="inlineStr">
        <is>
          <t>A102419</t>
        </is>
      </c>
      <c r="Q636" t="inlineStr">
        <is>
          <t>LT250</t>
        </is>
      </c>
      <c r="R636" t="inlineStr"/>
      <c r="S636" t="inlineStr"/>
      <c r="T636" t="inlineStr"/>
      <c r="U636" t="inlineStr"/>
      <c r="V636" t="inlineStr"/>
      <c r="W636" t="inlineStr"/>
    </row>
    <row r="637">
      <c r="A637" t="inlineStr"/>
      <c r="B637" t="inlineStr">
        <is>
          <t>N</t>
        </is>
      </c>
      <c r="C637" t="inlineStr">
        <is>
          <t>Price_BOM_L_Imp_1289</t>
        </is>
      </c>
      <c r="D637" t="n">
        <v>1289</v>
      </c>
      <c r="E637" t="inlineStr"/>
      <c r="F637" t="inlineStr">
        <is>
          <t>:60123-LC:60123-LCV:60123-LF:</t>
        </is>
      </c>
      <c r="G637" s="2" t="inlineStr">
        <is>
          <t>XA</t>
        </is>
      </c>
      <c r="H637" t="inlineStr">
        <is>
          <t>ImpMatl_SS_AISI-304</t>
        </is>
      </c>
      <c r="I637" s="4" t="inlineStr">
        <is>
          <t>Stainless Steel, AISI-304</t>
        </is>
      </c>
      <c r="J637" s="4" t="inlineStr">
        <is>
          <t>H304</t>
        </is>
      </c>
      <c r="K637" s="4" t="inlineStr">
        <is>
          <t>Stainless Steel, AISI-303</t>
        </is>
      </c>
      <c r="L637" s="4" t="inlineStr">
        <is>
          <t>Stainless Steel, AISI 316</t>
        </is>
      </c>
      <c r="M637" s="4" t="inlineStr">
        <is>
          <t>Coating_Scotchkote134_interior</t>
        </is>
      </c>
      <c r="N637" s="80" t="inlineStr">
        <is>
          <t>RTF</t>
        </is>
      </c>
      <c r="O637" s="1" t="inlineStr"/>
      <c r="P637" t="inlineStr">
        <is>
          <t>A102419</t>
        </is>
      </c>
      <c r="Q637" t="inlineStr">
        <is>
          <t>LT250</t>
        </is>
      </c>
      <c r="R637" t="n">
        <v>126</v>
      </c>
      <c r="S637" t="inlineStr"/>
      <c r="T637" t="inlineStr"/>
      <c r="U637" t="inlineStr"/>
      <c r="V637" t="inlineStr"/>
      <c r="W637" t="inlineStr"/>
    </row>
    <row r="638">
      <c r="A638" t="inlineStr"/>
      <c r="B638" t="inlineStr">
        <is>
          <t>N</t>
        </is>
      </c>
      <c r="C638" t="inlineStr">
        <is>
          <t>Price_BOM_L_Imp_1583</t>
        </is>
      </c>
      <c r="D638" t="n">
        <v>1583</v>
      </c>
      <c r="E638" t="inlineStr"/>
      <c r="F638" t="inlineStr">
        <is>
          <t>:60123-LC:60123-LCV:60123-LF:</t>
        </is>
      </c>
      <c r="G638" s="2" t="inlineStr">
        <is>
          <t>XA</t>
        </is>
      </c>
      <c r="H638" t="inlineStr">
        <is>
          <t>ImpMatl_SS_AISI-304</t>
        </is>
      </c>
      <c r="I638" s="4" t="inlineStr">
        <is>
          <t>Stainless Steel, AISI-304</t>
        </is>
      </c>
      <c r="J638" s="4" t="inlineStr">
        <is>
          <t>H304</t>
        </is>
      </c>
      <c r="K638" s="4" t="inlineStr">
        <is>
          <t>Stainless Steel, AISI-303</t>
        </is>
      </c>
      <c r="L638" s="4" t="inlineStr">
        <is>
          <t>Stainless Steel, AISI 316</t>
        </is>
      </c>
      <c r="M638" s="4" t="inlineStr">
        <is>
          <t>Coating_Scotchkote134_interior_exterior</t>
        </is>
      </c>
      <c r="N638" s="80" t="inlineStr">
        <is>
          <t>RTF</t>
        </is>
      </c>
      <c r="O638" s="1" t="inlineStr"/>
      <c r="P638" t="inlineStr">
        <is>
          <t>A102419</t>
        </is>
      </c>
      <c r="Q638" t="inlineStr">
        <is>
          <t>LT250</t>
        </is>
      </c>
      <c r="R638" t="n">
        <v>126</v>
      </c>
      <c r="S638" t="inlineStr"/>
      <c r="T638" t="inlineStr"/>
      <c r="U638" t="inlineStr"/>
      <c r="V638" t="inlineStr"/>
      <c r="W638" t="inlineStr"/>
    </row>
    <row r="639">
      <c r="A639" t="inlineStr"/>
      <c r="B639" t="inlineStr">
        <is>
          <t>N</t>
        </is>
      </c>
      <c r="C639" t="inlineStr">
        <is>
          <t>Price_BOM_L_Imp_336</t>
        </is>
      </c>
      <c r="D639" t="n">
        <v>336</v>
      </c>
      <c r="E639" t="inlineStr"/>
      <c r="F639" t="inlineStr">
        <is>
          <t>:60123-LC:60123-LCV:60123-LF:</t>
        </is>
      </c>
      <c r="G639" s="2" t="inlineStr">
        <is>
          <t>X5</t>
        </is>
      </c>
      <c r="H639" t="inlineStr">
        <is>
          <t>ImpMatl_SS_AISI-304</t>
        </is>
      </c>
      <c r="I639" s="4" t="inlineStr">
        <is>
          <t>Stainless Steel, AISI-304</t>
        </is>
      </c>
      <c r="J639" s="4" t="inlineStr">
        <is>
          <t>H304</t>
        </is>
      </c>
      <c r="K639" s="4" t="inlineStr">
        <is>
          <t>Anodized Steel</t>
        </is>
      </c>
      <c r="L639" s="4" t="inlineStr">
        <is>
          <t>Stainless Steel, AISI 316</t>
        </is>
      </c>
      <c r="M639" s="4" t="inlineStr">
        <is>
          <t>Coating_Standard</t>
        </is>
      </c>
      <c r="N639" s="80" t="inlineStr">
        <is>
          <t>98876179</t>
        </is>
      </c>
      <c r="O639" s="1" t="inlineStr"/>
      <c r="P639" t="inlineStr">
        <is>
          <t>A102421</t>
        </is>
      </c>
      <c r="Q639" t="inlineStr">
        <is>
          <t>LT027</t>
        </is>
      </c>
      <c r="R639" t="n">
        <v>0</v>
      </c>
      <c r="S639" t="inlineStr"/>
      <c r="T639" t="inlineStr"/>
      <c r="U639" t="inlineStr"/>
      <c r="V639" t="inlineStr"/>
      <c r="W639" t="inlineStr"/>
    </row>
    <row r="640">
      <c r="A640" t="inlineStr"/>
      <c r="B640" t="inlineStr">
        <is>
          <t>N</t>
        </is>
      </c>
      <c r="C640" t="inlineStr">
        <is>
          <t>Price_BOM_L_Imp_702</t>
        </is>
      </c>
      <c r="D640" t="n">
        <v>702</v>
      </c>
      <c r="E640" t="inlineStr"/>
      <c r="F640" t="inlineStr">
        <is>
          <t>:60123-LC:60123-LCV:60123-LF:</t>
        </is>
      </c>
      <c r="G640" s="2" t="inlineStr">
        <is>
          <t>X5</t>
        </is>
      </c>
      <c r="H640" t="inlineStr">
        <is>
          <t>ImpMatl_SS_AISI-304</t>
        </is>
      </c>
      <c r="I640" s="4" t="inlineStr">
        <is>
          <t>Stainless Steel, AISI-304</t>
        </is>
      </c>
      <c r="J640" s="4" t="inlineStr">
        <is>
          <t>H304</t>
        </is>
      </c>
      <c r="K640" s="4" t="inlineStr">
        <is>
          <t>Anodized Steel</t>
        </is>
      </c>
      <c r="L640" s="4" t="inlineStr">
        <is>
          <t>Stainless Steel, AISI 316</t>
        </is>
      </c>
      <c r="M640" s="4" t="inlineStr">
        <is>
          <t>Coating_Scotchkote134_interior_exterior_IncludeImpeller</t>
        </is>
      </c>
      <c r="N640" s="80" t="inlineStr">
        <is>
          <t>RTF</t>
        </is>
      </c>
      <c r="O640" s="1" t="inlineStr"/>
      <c r="P640" t="inlineStr">
        <is>
          <t>A102421</t>
        </is>
      </c>
      <c r="Q640" t="inlineStr">
        <is>
          <t>LT250</t>
        </is>
      </c>
      <c r="R640" t="inlineStr"/>
      <c r="S640" t="inlineStr"/>
      <c r="T640" t="inlineStr"/>
      <c r="U640" t="inlineStr"/>
      <c r="V640" t="inlineStr"/>
      <c r="W640" t="inlineStr"/>
    </row>
    <row r="641">
      <c r="A641" t="inlineStr"/>
      <c r="B641" t="inlineStr">
        <is>
          <t>N</t>
        </is>
      </c>
      <c r="C641" t="inlineStr">
        <is>
          <t>Price_BOM_L_Imp_996</t>
        </is>
      </c>
      <c r="D641" t="n">
        <v>996</v>
      </c>
      <c r="E641" t="inlineStr"/>
      <c r="F641" t="inlineStr">
        <is>
          <t>:60123-LC:60123-LCV:60123-LF:</t>
        </is>
      </c>
      <c r="G641" s="2" t="inlineStr">
        <is>
          <t>X5</t>
        </is>
      </c>
      <c r="H641" t="inlineStr">
        <is>
          <t>ImpMatl_SS_AISI-304</t>
        </is>
      </c>
      <c r="I641" s="4" t="inlineStr">
        <is>
          <t>Stainless Steel, AISI-304</t>
        </is>
      </c>
      <c r="J641" s="4" t="inlineStr">
        <is>
          <t>H304</t>
        </is>
      </c>
      <c r="K641" s="4" t="inlineStr">
        <is>
          <t>Anodized Steel</t>
        </is>
      </c>
      <c r="L641" s="4" t="inlineStr">
        <is>
          <t>Stainless Steel, AISI 316</t>
        </is>
      </c>
      <c r="M641" s="4" t="inlineStr">
        <is>
          <t>Coating_Scotchkote134_interior_IncludeImpeller</t>
        </is>
      </c>
      <c r="N641" s="80" t="inlineStr">
        <is>
          <t>RTF</t>
        </is>
      </c>
      <c r="O641" s="1" t="inlineStr"/>
      <c r="P641" t="inlineStr">
        <is>
          <t>A102421</t>
        </is>
      </c>
      <c r="Q641" t="inlineStr">
        <is>
          <t>LT250</t>
        </is>
      </c>
      <c r="R641" t="inlineStr"/>
      <c r="S641" t="inlineStr"/>
      <c r="T641" t="inlineStr"/>
      <c r="U641" t="inlineStr"/>
      <c r="V641" t="inlineStr"/>
      <c r="W641" t="inlineStr"/>
    </row>
    <row r="642">
      <c r="A642" t="inlineStr"/>
      <c r="B642" t="inlineStr">
        <is>
          <t>N</t>
        </is>
      </c>
      <c r="C642" t="inlineStr">
        <is>
          <t>Price_BOM_L_Imp_1290</t>
        </is>
      </c>
      <c r="D642" t="n">
        <v>1290</v>
      </c>
      <c r="E642" t="inlineStr"/>
      <c r="F642" t="inlineStr">
        <is>
          <t>:60123-LC:60123-LCV:60123-LF:</t>
        </is>
      </c>
      <c r="G642" s="2" t="inlineStr">
        <is>
          <t>X5</t>
        </is>
      </c>
      <c r="H642" t="inlineStr">
        <is>
          <t>ImpMatl_SS_AISI-304</t>
        </is>
      </c>
      <c r="I642" s="4" t="inlineStr">
        <is>
          <t>Stainless Steel, AISI-304</t>
        </is>
      </c>
      <c r="J642" s="4" t="inlineStr">
        <is>
          <t>H304</t>
        </is>
      </c>
      <c r="K642" s="4" t="inlineStr">
        <is>
          <t>Anodized Steel</t>
        </is>
      </c>
      <c r="L642" s="4" t="inlineStr">
        <is>
          <t>Stainless Steel, AISI 316</t>
        </is>
      </c>
      <c r="M642" s="4" t="inlineStr">
        <is>
          <t>Coating_Scotchkote134_interior</t>
        </is>
      </c>
      <c r="N642" s="80" t="inlineStr">
        <is>
          <t>RTF</t>
        </is>
      </c>
      <c r="O642" s="1" t="inlineStr"/>
      <c r="P642" t="inlineStr">
        <is>
          <t>A102421</t>
        </is>
      </c>
      <c r="Q642" t="inlineStr">
        <is>
          <t>LT250</t>
        </is>
      </c>
      <c r="R642" t="n">
        <v>126</v>
      </c>
      <c r="S642" t="inlineStr"/>
      <c r="T642" t="inlineStr"/>
      <c r="U642" t="inlineStr"/>
      <c r="V642" t="inlineStr"/>
      <c r="W642" t="inlineStr"/>
    </row>
    <row r="643">
      <c r="A643" t="inlineStr"/>
      <c r="B643" t="inlineStr">
        <is>
          <t>N</t>
        </is>
      </c>
      <c r="C643" t="inlineStr">
        <is>
          <t>Price_BOM_L_Imp_1584</t>
        </is>
      </c>
      <c r="D643" t="n">
        <v>1584</v>
      </c>
      <c r="E643" t="inlineStr"/>
      <c r="F643" t="inlineStr">
        <is>
          <t>:60123-LC:60123-LCV:60123-LF:</t>
        </is>
      </c>
      <c r="G643" s="2" t="inlineStr">
        <is>
          <t>X5</t>
        </is>
      </c>
      <c r="H643" t="inlineStr">
        <is>
          <t>ImpMatl_SS_AISI-304</t>
        </is>
      </c>
      <c r="I643" s="4" t="inlineStr">
        <is>
          <t>Stainless Steel, AISI-304</t>
        </is>
      </c>
      <c r="J643" s="4" t="inlineStr">
        <is>
          <t>H304</t>
        </is>
      </c>
      <c r="K643" s="4" t="inlineStr">
        <is>
          <t>Anodized Steel</t>
        </is>
      </c>
      <c r="L643" s="4" t="inlineStr">
        <is>
          <t>Stainless Steel, AISI 316</t>
        </is>
      </c>
      <c r="M643" s="4" t="inlineStr">
        <is>
          <t>Coating_Scotchkote134_interior_exterior</t>
        </is>
      </c>
      <c r="N643" s="80" t="inlineStr">
        <is>
          <t>RTF</t>
        </is>
      </c>
      <c r="O643" s="14" t="inlineStr"/>
      <c r="P643" t="inlineStr">
        <is>
          <t>A102421</t>
        </is>
      </c>
      <c r="Q643" t="inlineStr">
        <is>
          <t>LT250</t>
        </is>
      </c>
      <c r="R643" t="n">
        <v>126</v>
      </c>
      <c r="S643" t="inlineStr"/>
      <c r="T643" t="inlineStr"/>
      <c r="U643" t="inlineStr"/>
      <c r="V643" t="inlineStr"/>
      <c r="W643" t="inlineStr"/>
    </row>
    <row r="644">
      <c r="A644" t="inlineStr"/>
      <c r="B644" t="inlineStr">
        <is>
          <t>N</t>
        </is>
      </c>
      <c r="C644" t="inlineStr">
        <is>
          <t>Price_BOM_L_Imp_1879</t>
        </is>
      </c>
      <c r="D644" t="n">
        <v>1879</v>
      </c>
      <c r="E644" t="inlineStr"/>
      <c r="F644" t="inlineStr">
        <is>
          <t>:60157-LC:60157-LCV:60157-LF:</t>
        </is>
      </c>
      <c r="G644" s="2" t="inlineStr">
        <is>
          <t>X5</t>
        </is>
      </c>
      <c r="H644" t="inlineStr">
        <is>
          <t>ImpMatl_SS_AISI-304</t>
        </is>
      </c>
      <c r="I644" s="4" t="inlineStr">
        <is>
          <t>Stainless Steel, AISI-304</t>
        </is>
      </c>
      <c r="J644" s="4" t="inlineStr">
        <is>
          <t>H304</t>
        </is>
      </c>
      <c r="K644" s="4" t="inlineStr">
        <is>
          <t>Anodized Steel</t>
        </is>
      </c>
      <c r="L644" s="4" t="inlineStr">
        <is>
          <t>Stainless Steel, AISI 316</t>
        </is>
      </c>
      <c r="M644" s="4" t="inlineStr">
        <is>
          <t>Coating_Special</t>
        </is>
      </c>
      <c r="N644" s="80" t="inlineStr">
        <is>
          <t>RTF</t>
        </is>
      </c>
      <c r="O644" s="14" t="inlineStr"/>
      <c r="P644" t="inlineStr">
        <is>
          <t>A102020</t>
        </is>
      </c>
      <c r="Q644" t="inlineStr">
        <is>
          <t>LT250</t>
        </is>
      </c>
      <c r="R644" t="n">
        <v>126</v>
      </c>
      <c r="S644" t="inlineStr"/>
      <c r="T644" t="inlineStr"/>
      <c r="U644" t="inlineStr"/>
      <c r="V644" t="inlineStr"/>
      <c r="W644" t="inlineStr"/>
    </row>
    <row r="645">
      <c r="A645" t="inlineStr"/>
      <c r="B645" t="inlineStr">
        <is>
          <t>N</t>
        </is>
      </c>
      <c r="C645" t="inlineStr">
        <is>
          <t>Price_BOM_L_Imp_470</t>
        </is>
      </c>
      <c r="D645" t="n">
        <v>470</v>
      </c>
      <c r="E645" t="inlineStr"/>
      <c r="F645" t="inlineStr">
        <is>
          <t>:60157-LC:60157-LCV:60157-LF:</t>
        </is>
      </c>
      <c r="G645" s="2" t="inlineStr">
        <is>
          <t>X5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Anodized Steel</t>
        </is>
      </c>
      <c r="L645" s="4" t="inlineStr">
        <is>
          <t>Steel, Cold Drawn C1018</t>
        </is>
      </c>
      <c r="M645" s="4" t="inlineStr">
        <is>
          <t>Coating_Standard</t>
        </is>
      </c>
      <c r="N645" s="80" t="inlineStr">
        <is>
          <t>96896914</t>
        </is>
      </c>
      <c r="O645" s="14" t="inlineStr"/>
      <c r="P645" t="inlineStr">
        <is>
          <t>A102260</t>
        </is>
      </c>
      <c r="Q645" t="inlineStr">
        <is>
          <t>LT027</t>
        </is>
      </c>
      <c r="R645" t="inlineStr"/>
      <c r="S645" t="inlineStr"/>
      <c r="T645" t="inlineStr"/>
      <c r="U645" t="inlineStr"/>
      <c r="V645" t="inlineStr"/>
      <c r="W645" t="inlineStr"/>
    </row>
    <row r="646">
      <c r="A646" t="inlineStr"/>
      <c r="B646" t="inlineStr">
        <is>
          <t>N</t>
        </is>
      </c>
      <c r="C646" t="inlineStr">
        <is>
          <t>Price_BOM_L_Imp_594</t>
        </is>
      </c>
      <c r="D646" t="n">
        <v>594</v>
      </c>
      <c r="E646" t="inlineStr"/>
      <c r="F646" t="inlineStr">
        <is>
          <t>:60157-LC:60157-LCV:60157-LF:</t>
        </is>
      </c>
      <c r="G646" s="2" t="inlineStr">
        <is>
          <t>X5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Anodized Steel</t>
        </is>
      </c>
      <c r="L646" s="4" t="inlineStr">
        <is>
          <t>Steel, Cold Drawn C1018</t>
        </is>
      </c>
      <c r="M646" s="4" t="inlineStr">
        <is>
          <t>Coating_Scotchkote134_interior_exterior_IncludeImpeller</t>
        </is>
      </c>
      <c r="N646" s="80" t="inlineStr">
        <is>
          <t>RTF</t>
        </is>
      </c>
      <c r="O646" s="14" t="inlineStr"/>
      <c r="P646" t="inlineStr">
        <is>
          <t>A102260</t>
        </is>
      </c>
      <c r="Q646" t="inlineStr">
        <is>
          <t>LT250</t>
        </is>
      </c>
      <c r="R646" t="inlineStr"/>
      <c r="S646" t="inlineStr"/>
      <c r="T646" t="inlineStr"/>
      <c r="U646" t="inlineStr"/>
      <c r="V646" t="inlineStr"/>
      <c r="W646" t="inlineStr"/>
    </row>
    <row r="647">
      <c r="A647" t="inlineStr"/>
      <c r="B647" t="inlineStr">
        <is>
          <t>N</t>
        </is>
      </c>
      <c r="C647" t="inlineStr">
        <is>
          <t>Price_BOM_L_Imp_888</t>
        </is>
      </c>
      <c r="D647" t="n">
        <v>888</v>
      </c>
      <c r="E647" t="inlineStr"/>
      <c r="F647" t="inlineStr">
        <is>
          <t>:60157-LC:60157-LCV:60157-LF:</t>
        </is>
      </c>
      <c r="G647" s="2" t="inlineStr">
        <is>
          <t>X5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Anodized Steel</t>
        </is>
      </c>
      <c r="L647" s="4" t="inlineStr">
        <is>
          <t>Steel, Cold Drawn C1018</t>
        </is>
      </c>
      <c r="M647" s="4" t="inlineStr">
        <is>
          <t>Coating_Scotchkote134_interior_IncludeImpeller</t>
        </is>
      </c>
      <c r="N647" s="80" t="inlineStr">
        <is>
          <t>RTF</t>
        </is>
      </c>
      <c r="O647" s="14" t="inlineStr"/>
      <c r="P647" t="inlineStr">
        <is>
          <t>A102260</t>
        </is>
      </c>
      <c r="Q647" t="inlineStr">
        <is>
          <t>LT250</t>
        </is>
      </c>
      <c r="R647" t="inlineStr"/>
      <c r="S647" t="inlineStr"/>
      <c r="T647" t="inlineStr"/>
      <c r="U647" t="inlineStr"/>
      <c r="V647" t="inlineStr"/>
      <c r="W647" t="inlineStr"/>
    </row>
    <row r="648">
      <c r="A648" t="inlineStr"/>
      <c r="B648" t="inlineStr">
        <is>
          <t>N</t>
        </is>
      </c>
      <c r="C648" t="inlineStr">
        <is>
          <t>Price_BOM_L_Imp_1182</t>
        </is>
      </c>
      <c r="D648" t="n">
        <v>1182</v>
      </c>
      <c r="E648" t="inlineStr"/>
      <c r="F648" t="inlineStr">
        <is>
          <t>:60157-LC:60157-LCV:60157-LF:</t>
        </is>
      </c>
      <c r="G648" s="2" t="inlineStr">
        <is>
          <t>X5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Anodized Steel</t>
        </is>
      </c>
      <c r="L648" s="4" t="inlineStr">
        <is>
          <t>Steel, Cold Drawn C1018</t>
        </is>
      </c>
      <c r="M648" s="4" t="inlineStr">
        <is>
          <t>Coating_Scotchkote134_interior</t>
        </is>
      </c>
      <c r="N648" s="80" t="inlineStr">
        <is>
          <t>RTF</t>
        </is>
      </c>
      <c r="O648" s="14" t="inlineStr"/>
      <c r="P648" t="inlineStr">
        <is>
          <t>A102260</t>
        </is>
      </c>
      <c r="Q648" t="inlineStr">
        <is>
          <t>LT250</t>
        </is>
      </c>
      <c r="R648" t="inlineStr"/>
      <c r="S648" t="inlineStr"/>
      <c r="T648" t="inlineStr"/>
      <c r="U648" t="inlineStr"/>
      <c r="V648" t="inlineStr"/>
      <c r="W648" t="inlineStr"/>
    </row>
    <row r="649">
      <c r="A649" t="inlineStr"/>
      <c r="B649" t="inlineStr">
        <is>
          <t>N</t>
        </is>
      </c>
      <c r="C649" t="inlineStr">
        <is>
          <t>Price_BOM_L_Imp_1476</t>
        </is>
      </c>
      <c r="D649" t="n">
        <v>1476</v>
      </c>
      <c r="E649" t="inlineStr"/>
      <c r="F649" t="inlineStr">
        <is>
          <t>:60157-LC:60157-LCV:60157-LF:</t>
        </is>
      </c>
      <c r="G649" s="2" t="inlineStr">
        <is>
          <t>X5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Anodized Steel</t>
        </is>
      </c>
      <c r="L649" s="4" t="inlineStr">
        <is>
          <t>Steel, Cold Drawn C1018</t>
        </is>
      </c>
      <c r="M649" s="4" t="inlineStr">
        <is>
          <t>Coating_Scotchkote134_interior_exterior</t>
        </is>
      </c>
      <c r="N649" s="80" t="inlineStr">
        <is>
          <t>RTF</t>
        </is>
      </c>
      <c r="O649" s="14" t="inlineStr"/>
      <c r="P649" t="inlineStr">
        <is>
          <t>A102260</t>
        </is>
      </c>
      <c r="Q649" t="inlineStr">
        <is>
          <t>LT250</t>
        </is>
      </c>
      <c r="R649" t="inlineStr"/>
      <c r="S649" t="inlineStr"/>
      <c r="T649" t="inlineStr"/>
      <c r="U649" t="inlineStr"/>
      <c r="V649" t="inlineStr"/>
      <c r="W649" t="inlineStr"/>
    </row>
    <row r="650">
      <c r="A650" t="inlineStr"/>
      <c r="B650" t="inlineStr">
        <is>
          <t>N</t>
        </is>
      </c>
      <c r="C650" t="inlineStr">
        <is>
          <t>Price_BOM_L_Imp_1770</t>
        </is>
      </c>
      <c r="D650" t="n">
        <v>1770</v>
      </c>
      <c r="E650" t="inlineStr"/>
      <c r="F650" t="inlineStr">
        <is>
          <t>:60157-LC:60157-LCV:60157-LF:</t>
        </is>
      </c>
      <c r="G650" s="2" t="inlineStr">
        <is>
          <t>X5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Anodized Steel</t>
        </is>
      </c>
      <c r="L650" s="4" t="inlineStr">
        <is>
          <t>Steel, Cold Drawn C1018</t>
        </is>
      </c>
      <c r="M650" s="4" t="inlineStr">
        <is>
          <t>Coating_Special</t>
        </is>
      </c>
      <c r="N650" s="80" t="inlineStr">
        <is>
          <t>RTF</t>
        </is>
      </c>
      <c r="O650" s="14" t="inlineStr"/>
      <c r="P650" t="inlineStr">
        <is>
          <t>A102260</t>
        </is>
      </c>
      <c r="Q650" t="inlineStr">
        <is>
          <t>LT250</t>
        </is>
      </c>
      <c r="R650" t="inlineStr"/>
      <c r="S650" t="inlineStr"/>
      <c r="T650" t="inlineStr"/>
      <c r="U650" t="inlineStr"/>
      <c r="V650" t="inlineStr"/>
      <c r="W650" t="inlineStr"/>
    </row>
    <row r="651">
      <c r="A651" t="inlineStr"/>
      <c r="B651" t="inlineStr">
        <is>
          <t>N</t>
        </is>
      </c>
      <c r="C651" t="inlineStr">
        <is>
          <t>Price_BOM_L_Imp_343</t>
        </is>
      </c>
      <c r="D651" t="n">
        <v>343</v>
      </c>
      <c r="E651" t="inlineStr"/>
      <c r="F651" t="inlineStr">
        <is>
          <t>:60157-LC:60157-LCV:60157-LF:</t>
        </is>
      </c>
      <c r="G651" s="2" t="inlineStr">
        <is>
          <t>X5</t>
        </is>
      </c>
      <c r="H651" t="inlineStr">
        <is>
          <t>ImpMatl_SS_AISI-304</t>
        </is>
      </c>
      <c r="I651" s="4" t="inlineStr">
        <is>
          <t>Stainless Steel, AISI-304</t>
        </is>
      </c>
      <c r="J651" s="4" t="inlineStr">
        <is>
          <t>H304</t>
        </is>
      </c>
      <c r="K651" s="4" t="inlineStr">
        <is>
          <t>Anodized Steel</t>
        </is>
      </c>
      <c r="L651" s="4" t="inlineStr">
        <is>
          <t>Stainless Steel, AISI 316</t>
        </is>
      </c>
      <c r="M651" s="4" t="inlineStr">
        <is>
          <t>Coating_Standard</t>
        </is>
      </c>
      <c r="N651" s="80" t="inlineStr">
        <is>
          <t>98876180</t>
        </is>
      </c>
      <c r="O651" s="14" t="inlineStr"/>
      <c r="P651" t="inlineStr">
        <is>
          <t>A102423</t>
        </is>
      </c>
      <c r="Q651" t="inlineStr">
        <is>
          <t>LT027</t>
        </is>
      </c>
      <c r="R651" t="n">
        <v>0</v>
      </c>
      <c r="S651" t="inlineStr"/>
      <c r="T651" t="inlineStr"/>
      <c r="U651" t="inlineStr"/>
      <c r="V651" t="inlineStr"/>
      <c r="W651" t="inlineStr"/>
    </row>
    <row r="652">
      <c r="A652" t="inlineStr"/>
      <c r="B652" t="inlineStr">
        <is>
          <t>N</t>
        </is>
      </c>
      <c r="C652" t="inlineStr">
        <is>
          <t>Price_BOM_L_Imp_703</t>
        </is>
      </c>
      <c r="D652" t="n">
        <v>703</v>
      </c>
      <c r="E652" t="inlineStr"/>
      <c r="F652" t="inlineStr">
        <is>
          <t>:60157-LC:60157-LCV:60157-LF:</t>
        </is>
      </c>
      <c r="G652" s="2" t="inlineStr">
        <is>
          <t>X5</t>
        </is>
      </c>
      <c r="H652" t="inlineStr">
        <is>
          <t>ImpMatl_SS_AISI-304</t>
        </is>
      </c>
      <c r="I652" s="4" t="inlineStr">
        <is>
          <t>Stainless Steel, AISI-304</t>
        </is>
      </c>
      <c r="J652" s="4" t="inlineStr">
        <is>
          <t>H304</t>
        </is>
      </c>
      <c r="K652" s="4" t="inlineStr">
        <is>
          <t>Anodized Steel</t>
        </is>
      </c>
      <c r="L652" s="4" t="inlineStr">
        <is>
          <t>Stainless Steel, AISI 316</t>
        </is>
      </c>
      <c r="M652" s="4" t="inlineStr">
        <is>
          <t>Coating_Scotchkote134_interior_exterior_IncludeImpeller</t>
        </is>
      </c>
      <c r="N652" s="80" t="inlineStr">
        <is>
          <t>RTF</t>
        </is>
      </c>
      <c r="O652" s="14" t="inlineStr"/>
      <c r="P652" t="inlineStr">
        <is>
          <t>A102423</t>
        </is>
      </c>
      <c r="Q652" t="inlineStr">
        <is>
          <t>LT250</t>
        </is>
      </c>
      <c r="R652" t="inlineStr"/>
      <c r="S652" t="inlineStr"/>
      <c r="T652" t="inlineStr"/>
      <c r="U652" t="inlineStr"/>
      <c r="V652" t="inlineStr"/>
      <c r="W652" t="inlineStr"/>
    </row>
    <row r="653">
      <c r="A653" t="inlineStr"/>
      <c r="B653" t="inlineStr">
        <is>
          <t>N</t>
        </is>
      </c>
      <c r="C653" t="inlineStr">
        <is>
          <t>Price_BOM_L_Imp_997</t>
        </is>
      </c>
      <c r="D653" t="n">
        <v>997</v>
      </c>
      <c r="E653" t="inlineStr"/>
      <c r="F653" t="inlineStr">
        <is>
          <t>:60157-LC:60157-LCV:60157-LF:</t>
        </is>
      </c>
      <c r="G653" s="2" t="inlineStr">
        <is>
          <t>X5</t>
        </is>
      </c>
      <c r="H653" t="inlineStr">
        <is>
          <t>ImpMatl_SS_AISI-304</t>
        </is>
      </c>
      <c r="I653" s="4" t="inlineStr">
        <is>
          <t>Stainless Steel, AISI-304</t>
        </is>
      </c>
      <c r="J653" s="4" t="inlineStr">
        <is>
          <t>H304</t>
        </is>
      </c>
      <c r="K653" s="4" t="inlineStr">
        <is>
          <t>Anodized Steel</t>
        </is>
      </c>
      <c r="L653" s="4" t="inlineStr">
        <is>
          <t>Stainless Steel, AISI 316</t>
        </is>
      </c>
      <c r="M653" s="4" t="inlineStr">
        <is>
          <t>Coating_Scotchkote134_interior_IncludeImpeller</t>
        </is>
      </c>
      <c r="N653" s="80" t="inlineStr">
        <is>
          <t>RTF</t>
        </is>
      </c>
      <c r="O653" s="14" t="inlineStr"/>
      <c r="P653" t="inlineStr">
        <is>
          <t>A102423</t>
        </is>
      </c>
      <c r="Q653" t="inlineStr">
        <is>
          <t>LT250</t>
        </is>
      </c>
      <c r="R653" t="inlineStr"/>
      <c r="S653" t="inlineStr"/>
      <c r="T653" t="inlineStr"/>
      <c r="U653" t="inlineStr"/>
      <c r="V653" t="inlineStr"/>
      <c r="W653" t="inlineStr"/>
    </row>
    <row r="654">
      <c r="A654" t="inlineStr"/>
      <c r="B654" t="inlineStr">
        <is>
          <t>N</t>
        </is>
      </c>
      <c r="C654" t="inlineStr">
        <is>
          <t>Price_BOM_L_Imp_1291</t>
        </is>
      </c>
      <c r="D654" t="n">
        <v>1291</v>
      </c>
      <c r="E654" t="inlineStr"/>
      <c r="F654" t="inlineStr">
        <is>
          <t>:60157-LC:60157-LCV:60157-LF:</t>
        </is>
      </c>
      <c r="G654" s="2" t="inlineStr">
        <is>
          <t>X5</t>
        </is>
      </c>
      <c r="H654" t="inlineStr">
        <is>
          <t>ImpMatl_SS_AISI-304</t>
        </is>
      </c>
      <c r="I654" s="4" t="inlineStr">
        <is>
          <t>Stainless Steel, AISI-304</t>
        </is>
      </c>
      <c r="J654" s="4" t="inlineStr">
        <is>
          <t>H304</t>
        </is>
      </c>
      <c r="K654" s="4" t="inlineStr">
        <is>
          <t>Anodized Steel</t>
        </is>
      </c>
      <c r="L654" s="4" t="inlineStr">
        <is>
          <t>Stainless Steel, AISI 316</t>
        </is>
      </c>
      <c r="M654" s="4" t="inlineStr">
        <is>
          <t>Coating_Scotchkote134_interior</t>
        </is>
      </c>
      <c r="N654" s="80" t="inlineStr">
        <is>
          <t>RTF</t>
        </is>
      </c>
      <c r="O654" s="14" t="inlineStr"/>
      <c r="P654" t="inlineStr">
        <is>
          <t>A102423</t>
        </is>
      </c>
      <c r="Q654" t="inlineStr">
        <is>
          <t>LT250</t>
        </is>
      </c>
      <c r="R654" t="n">
        <v>126</v>
      </c>
      <c r="S654" t="inlineStr"/>
      <c r="T654" t="inlineStr"/>
      <c r="U654" t="inlineStr"/>
      <c r="V654" t="inlineStr"/>
      <c r="W654" t="inlineStr"/>
    </row>
    <row r="655">
      <c r="A655" t="inlineStr"/>
      <c r="B655" t="inlineStr">
        <is>
          <t>N</t>
        </is>
      </c>
      <c r="C655" t="inlineStr">
        <is>
          <t>Price_BOM_L_Imp_1585</t>
        </is>
      </c>
      <c r="D655" t="n">
        <v>1585</v>
      </c>
      <c r="E655" t="inlineStr"/>
      <c r="F655" t="inlineStr">
        <is>
          <t>:60157-LC:60157-LCV:60157-LF:</t>
        </is>
      </c>
      <c r="G655" s="2" t="inlineStr">
        <is>
          <t>X5</t>
        </is>
      </c>
      <c r="H655" t="inlineStr">
        <is>
          <t>ImpMatl_SS_AISI-304</t>
        </is>
      </c>
      <c r="I655" s="4" t="inlineStr">
        <is>
          <t>Stainless Steel, AISI-304</t>
        </is>
      </c>
      <c r="J655" s="4" t="inlineStr">
        <is>
          <t>H304</t>
        </is>
      </c>
      <c r="K655" s="4" t="inlineStr">
        <is>
          <t>Anodized Steel</t>
        </is>
      </c>
      <c r="L655" s="4" t="inlineStr">
        <is>
          <t>Stainless Steel, AISI 316</t>
        </is>
      </c>
      <c r="M655" s="4" t="inlineStr">
        <is>
          <t>Coating_Scotchkote134_interior_exterior</t>
        </is>
      </c>
      <c r="N655" s="80" t="inlineStr">
        <is>
          <t>RTF</t>
        </is>
      </c>
      <c r="O655" s="14" t="inlineStr"/>
      <c r="P655" t="inlineStr">
        <is>
          <t>A102423</t>
        </is>
      </c>
      <c r="Q655" t="inlineStr">
        <is>
          <t>LT250</t>
        </is>
      </c>
      <c r="R655" t="n">
        <v>126</v>
      </c>
      <c r="S655" t="inlineStr"/>
      <c r="T655" t="inlineStr"/>
      <c r="U655" t="inlineStr"/>
      <c r="V655" t="inlineStr"/>
      <c r="W655" t="inlineStr"/>
    </row>
    <row r="656">
      <c r="A656" t="inlineStr"/>
      <c r="B656" t="inlineStr">
        <is>
          <t>N</t>
        </is>
      </c>
      <c r="C656" t="inlineStr">
        <is>
          <t>Price_BOM_L_Imp_1880</t>
        </is>
      </c>
      <c r="D656" t="n">
        <v>1880</v>
      </c>
      <c r="E656" t="inlineStr"/>
      <c r="F656" t="inlineStr">
        <is>
          <t>:60157-LF:</t>
        </is>
      </c>
      <c r="G656" s="2" t="inlineStr">
        <is>
          <t>X6</t>
        </is>
      </c>
      <c r="H656" t="inlineStr">
        <is>
          <t>ImpMatl_SS_AISI-304</t>
        </is>
      </c>
      <c r="I656" s="4" t="inlineStr">
        <is>
          <t>Stainless Steel, AISI-304</t>
        </is>
      </c>
      <c r="J656" s="4" t="inlineStr">
        <is>
          <t>H304</t>
        </is>
      </c>
      <c r="K656" s="4" t="inlineStr">
        <is>
          <t>Anodized Steel</t>
        </is>
      </c>
      <c r="L656" s="4" t="inlineStr">
        <is>
          <t>Stainless Steel, AISI 316</t>
        </is>
      </c>
      <c r="M656" s="4" t="inlineStr">
        <is>
          <t>Coating_Special</t>
        </is>
      </c>
      <c r="N656" s="80" t="inlineStr">
        <is>
          <t>RTF</t>
        </is>
      </c>
      <c r="O656" s="14" t="inlineStr"/>
      <c r="P656" t="inlineStr">
        <is>
          <t>A102027</t>
        </is>
      </c>
      <c r="Q656" t="inlineStr">
        <is>
          <t>LT250</t>
        </is>
      </c>
      <c r="R656" t="n">
        <v>126</v>
      </c>
      <c r="S656" t="inlineStr"/>
      <c r="T656" t="inlineStr"/>
      <c r="U656" t="inlineStr"/>
      <c r="V656" t="inlineStr"/>
      <c r="W656" t="inlineStr"/>
    </row>
    <row r="657">
      <c r="A657" t="inlineStr"/>
      <c r="B657" t="inlineStr">
        <is>
          <t>N</t>
        </is>
      </c>
      <c r="C657" t="inlineStr">
        <is>
          <t>Price_BOM_L_Imp_471</t>
        </is>
      </c>
      <c r="D657" t="n">
        <v>471</v>
      </c>
      <c r="E657" t="inlineStr"/>
      <c r="F657" t="inlineStr">
        <is>
          <t>:60157-LF:</t>
        </is>
      </c>
      <c r="G657" s="2" t="inlineStr">
        <is>
          <t>X6</t>
        </is>
      </c>
      <c r="H657" t="inlineStr">
        <is>
          <t>ImpMatl_NiAl-Bronze_ASTM-B148_C95400</t>
        </is>
      </c>
      <c r="I657" s="4" t="inlineStr">
        <is>
          <t>Nickel Aluminum Bronze ASTM B148 UNS C95400</t>
        </is>
      </c>
      <c r="J657" s="4" t="inlineStr">
        <is>
          <t>B22</t>
        </is>
      </c>
      <c r="K657" s="4" t="inlineStr">
        <is>
          <t>Anodized Steel</t>
        </is>
      </c>
      <c r="L657" s="4" t="inlineStr">
        <is>
          <t>Steel, Cold Drawn C1018</t>
        </is>
      </c>
      <c r="M657" s="4" t="inlineStr">
        <is>
          <t>Coating_Standard</t>
        </is>
      </c>
      <c r="N657" s="80" t="inlineStr">
        <is>
          <t>97780971</t>
        </is>
      </c>
      <c r="O657" s="14" t="inlineStr"/>
      <c r="P657" t="inlineStr">
        <is>
          <t>A102261</t>
        </is>
      </c>
      <c r="Q657" t="inlineStr">
        <is>
          <t>LT250</t>
        </is>
      </c>
      <c r="R657" t="inlineStr"/>
      <c r="S657" t="inlineStr"/>
      <c r="T657" t="inlineStr"/>
      <c r="U657" t="inlineStr"/>
      <c r="V657" t="inlineStr"/>
      <c r="W657" t="inlineStr"/>
    </row>
    <row r="658">
      <c r="A658" t="inlineStr"/>
      <c r="B658" t="inlineStr">
        <is>
          <t>N</t>
        </is>
      </c>
      <c r="C658" t="inlineStr">
        <is>
          <t>Price_BOM_L_Imp_595</t>
        </is>
      </c>
      <c r="D658" t="n">
        <v>595</v>
      </c>
      <c r="E658" t="inlineStr"/>
      <c r="F658" t="inlineStr">
        <is>
          <t>:60157-LF:</t>
        </is>
      </c>
      <c r="G658" s="2" t="inlineStr">
        <is>
          <t>X6</t>
        </is>
      </c>
      <c r="H658" t="inlineStr">
        <is>
          <t>ImpMatl_NiAl-Bronze_ASTM-B148_C95400</t>
        </is>
      </c>
      <c r="I658" s="4" t="inlineStr">
        <is>
          <t>Nickel Aluminum Bronze ASTM B148 UNS C95400</t>
        </is>
      </c>
      <c r="J658" s="4" t="inlineStr">
        <is>
          <t>B22</t>
        </is>
      </c>
      <c r="K658" s="4" t="inlineStr">
        <is>
          <t>Anodized Steel</t>
        </is>
      </c>
      <c r="L658" s="4" t="inlineStr">
        <is>
          <t>Steel, Cold Drawn C1018</t>
        </is>
      </c>
      <c r="M658" s="4" t="inlineStr">
        <is>
          <t>Coating_Scotchkote134_interior_exterior_IncludeImpeller</t>
        </is>
      </c>
      <c r="N658" s="80" t="inlineStr">
        <is>
          <t>RTF</t>
        </is>
      </c>
      <c r="O658" s="14" t="inlineStr"/>
      <c r="P658" t="inlineStr">
        <is>
          <t>A102261</t>
        </is>
      </c>
      <c r="Q658" t="inlineStr">
        <is>
          <t>LT250</t>
        </is>
      </c>
      <c r="R658" t="inlineStr"/>
      <c r="S658" t="inlineStr"/>
      <c r="T658" t="inlineStr"/>
      <c r="U658" t="inlineStr"/>
      <c r="V658" t="inlineStr"/>
      <c r="W658" t="inlineStr"/>
    </row>
    <row r="659">
      <c r="A659" t="inlineStr"/>
      <c r="B659" t="inlineStr">
        <is>
          <t>N</t>
        </is>
      </c>
      <c r="C659" t="inlineStr">
        <is>
          <t>Price_BOM_L_Imp_889</t>
        </is>
      </c>
      <c r="D659" t="n">
        <v>889</v>
      </c>
      <c r="E659" t="inlineStr"/>
      <c r="F659" t="inlineStr">
        <is>
          <t>:60157-LF:</t>
        </is>
      </c>
      <c r="G659" s="2" t="inlineStr">
        <is>
          <t>X6</t>
        </is>
      </c>
      <c r="H659" t="inlineStr">
        <is>
          <t>ImpMatl_NiAl-Bronze_ASTM-B148_C95400</t>
        </is>
      </c>
      <c r="I659" s="4" t="inlineStr">
        <is>
          <t>Nickel Aluminum Bronze ASTM B148 UNS C95400</t>
        </is>
      </c>
      <c r="J659" s="4" t="inlineStr">
        <is>
          <t>B22</t>
        </is>
      </c>
      <c r="K659" s="4" t="inlineStr">
        <is>
          <t>Anodized Steel</t>
        </is>
      </c>
      <c r="L659" s="4" t="inlineStr">
        <is>
          <t>Steel, Cold Drawn C1018</t>
        </is>
      </c>
      <c r="M659" s="4" t="inlineStr">
        <is>
          <t>Coating_Scotchkote134_interior_IncludeImpeller</t>
        </is>
      </c>
      <c r="N659" s="80" t="inlineStr">
        <is>
          <t>RTF</t>
        </is>
      </c>
      <c r="O659" s="14" t="inlineStr"/>
      <c r="P659" t="inlineStr">
        <is>
          <t>A102261</t>
        </is>
      </c>
      <c r="Q659" t="inlineStr">
        <is>
          <t>LT250</t>
        </is>
      </c>
      <c r="R659" t="inlineStr"/>
      <c r="S659" t="inlineStr"/>
      <c r="T659" t="inlineStr"/>
      <c r="U659" t="inlineStr"/>
      <c r="V659" t="inlineStr"/>
      <c r="W659" t="inlineStr"/>
    </row>
    <row r="660">
      <c r="A660" t="inlineStr"/>
      <c r="B660" t="inlineStr">
        <is>
          <t>N</t>
        </is>
      </c>
      <c r="C660" t="inlineStr">
        <is>
          <t>Price_BOM_L_Imp_1183</t>
        </is>
      </c>
      <c r="D660" t="n">
        <v>1183</v>
      </c>
      <c r="E660" t="inlineStr"/>
      <c r="F660" t="inlineStr">
        <is>
          <t>:60157-LF:</t>
        </is>
      </c>
      <c r="G660" s="2" t="inlineStr">
        <is>
          <t>X6</t>
        </is>
      </c>
      <c r="H660" t="inlineStr">
        <is>
          <t>ImpMatl_NiAl-Bronze_ASTM-B148_C95400</t>
        </is>
      </c>
      <c r="I660" s="4" t="inlineStr">
        <is>
          <t>Nickel Aluminum Bronze ASTM B148 UNS C95400</t>
        </is>
      </c>
      <c r="J660" s="4" t="inlineStr">
        <is>
          <t>B22</t>
        </is>
      </c>
      <c r="K660" s="4" t="inlineStr">
        <is>
          <t>Anodized Steel</t>
        </is>
      </c>
      <c r="L660" s="4" t="inlineStr">
        <is>
          <t>Steel, Cold Drawn C1018</t>
        </is>
      </c>
      <c r="M660" s="4" t="inlineStr">
        <is>
          <t>Coating_Scotchkote134_interior</t>
        </is>
      </c>
      <c r="N660" s="80" t="inlineStr">
        <is>
          <t>97780971</t>
        </is>
      </c>
      <c r="O660" s="14" t="inlineStr"/>
      <c r="P660" t="inlineStr">
        <is>
          <t>A102261</t>
        </is>
      </c>
      <c r="Q660" t="inlineStr">
        <is>
          <t>LT250</t>
        </is>
      </c>
      <c r="R660" t="inlineStr"/>
      <c r="S660" t="inlineStr"/>
      <c r="T660" t="inlineStr"/>
      <c r="U660" t="inlineStr"/>
      <c r="V660" t="inlineStr"/>
      <c r="W660" t="inlineStr"/>
    </row>
    <row r="661">
      <c r="A661" t="inlineStr"/>
      <c r="B661" t="inlineStr">
        <is>
          <t>N</t>
        </is>
      </c>
      <c r="C661" t="inlineStr">
        <is>
          <t>Price_BOM_L_Imp_1477</t>
        </is>
      </c>
      <c r="D661" t="n">
        <v>1477</v>
      </c>
      <c r="E661" t="inlineStr"/>
      <c r="F661" t="inlineStr">
        <is>
          <t>:60157-LF:</t>
        </is>
      </c>
      <c r="G661" s="2" t="inlineStr">
        <is>
          <t>X6</t>
        </is>
      </c>
      <c r="H661" t="inlineStr">
        <is>
          <t>ImpMatl_NiAl-Bronze_ASTM-B148_C95400</t>
        </is>
      </c>
      <c r="I661" s="4" t="inlineStr">
        <is>
          <t>Nickel Aluminum Bronze ASTM B148 UNS C95400</t>
        </is>
      </c>
      <c r="J661" s="4" t="inlineStr">
        <is>
          <t>B22</t>
        </is>
      </c>
      <c r="K661" s="4" t="inlineStr">
        <is>
          <t>Anodized Steel</t>
        </is>
      </c>
      <c r="L661" s="4" t="inlineStr">
        <is>
          <t>Steel, Cold Drawn C1018</t>
        </is>
      </c>
      <c r="M661" s="4" t="inlineStr">
        <is>
          <t>Coating_Scotchkote134_interior_exterior</t>
        </is>
      </c>
      <c r="N661" s="80" t="inlineStr">
        <is>
          <t>97780971</t>
        </is>
      </c>
      <c r="O661" s="14" t="inlineStr"/>
      <c r="P661" t="inlineStr">
        <is>
          <t>A102261</t>
        </is>
      </c>
      <c r="Q661" t="inlineStr">
        <is>
          <t>LT250</t>
        </is>
      </c>
      <c r="R661" t="inlineStr"/>
      <c r="S661" t="inlineStr"/>
      <c r="T661" t="inlineStr"/>
      <c r="U661" t="inlineStr"/>
      <c r="V661" t="inlineStr"/>
      <c r="W661" t="inlineStr"/>
    </row>
    <row r="662">
      <c r="A662" t="inlineStr"/>
      <c r="B662" t="inlineStr">
        <is>
          <t>N</t>
        </is>
      </c>
      <c r="C662" t="inlineStr">
        <is>
          <t>Price_BOM_L_Imp_1771</t>
        </is>
      </c>
      <c r="D662" t="n">
        <v>1771</v>
      </c>
      <c r="E662" t="inlineStr"/>
      <c r="F662" t="inlineStr">
        <is>
          <t>:60157-LF:</t>
        </is>
      </c>
      <c r="G662" s="2" t="inlineStr">
        <is>
          <t>X6</t>
        </is>
      </c>
      <c r="H662" t="inlineStr">
        <is>
          <t>ImpMatl_NiAl-Bronze_ASTM-B148_C95400</t>
        </is>
      </c>
      <c r="I662" s="4" t="inlineStr">
        <is>
          <t>Nickel Aluminum Bronze ASTM B148 UNS C95400</t>
        </is>
      </c>
      <c r="J662" s="4" t="inlineStr">
        <is>
          <t>B22</t>
        </is>
      </c>
      <c r="K662" s="4" t="inlineStr">
        <is>
          <t>Anodized Steel</t>
        </is>
      </c>
      <c r="L662" s="4" t="inlineStr">
        <is>
          <t>Steel, Cold Drawn C1018</t>
        </is>
      </c>
      <c r="M662" s="4" t="inlineStr">
        <is>
          <t>Coating_Special</t>
        </is>
      </c>
      <c r="N662" s="80" t="inlineStr">
        <is>
          <t>97780971</t>
        </is>
      </c>
      <c r="O662" s="1" t="inlineStr"/>
      <c r="P662" t="inlineStr">
        <is>
          <t>A102261</t>
        </is>
      </c>
      <c r="Q662" t="inlineStr">
        <is>
          <t>LT250</t>
        </is>
      </c>
      <c r="R662" t="inlineStr"/>
      <c r="S662" t="inlineStr"/>
      <c r="T662" t="inlineStr"/>
      <c r="U662" t="inlineStr"/>
      <c r="V662" t="inlineStr"/>
      <c r="W662" t="inlineStr"/>
    </row>
    <row r="663">
      <c r="A663" t="inlineStr"/>
      <c r="B663" t="inlineStr">
        <is>
          <t>N</t>
        </is>
      </c>
      <c r="C663" t="inlineStr">
        <is>
          <t>Price_BOM_L_Imp_350</t>
        </is>
      </c>
      <c r="D663" t="n">
        <v>350</v>
      </c>
      <c r="E663" t="inlineStr"/>
      <c r="F663" t="inlineStr">
        <is>
          <t>:60157-LF:</t>
        </is>
      </c>
      <c r="G663" s="2" t="inlineStr">
        <is>
          <t>X6</t>
        </is>
      </c>
      <c r="H663" t="inlineStr">
        <is>
          <t>ImpMatl_SS_AISI-304</t>
        </is>
      </c>
      <c r="I663" s="4" t="inlineStr">
        <is>
          <t>Stainless Steel, AISI-304</t>
        </is>
      </c>
      <c r="J663" s="4" t="inlineStr">
        <is>
          <t>H304</t>
        </is>
      </c>
      <c r="K663" s="4" t="inlineStr">
        <is>
          <t>Anodized Steel</t>
        </is>
      </c>
      <c r="L663" s="4" t="inlineStr">
        <is>
          <t>Stainless Steel, AISI 316</t>
        </is>
      </c>
      <c r="M663" s="4" t="inlineStr">
        <is>
          <t>Coating_Standard</t>
        </is>
      </c>
      <c r="N663" s="80" t="inlineStr">
        <is>
          <t>98876191</t>
        </is>
      </c>
      <c r="O663" s="1" t="inlineStr"/>
      <c r="P663" t="inlineStr">
        <is>
          <t>A102425</t>
        </is>
      </c>
      <c r="Q663" t="inlineStr">
        <is>
          <t>LT027</t>
        </is>
      </c>
      <c r="R663" t="n">
        <v>0</v>
      </c>
      <c r="S663" t="inlineStr"/>
      <c r="T663" t="inlineStr"/>
      <c r="U663" t="inlineStr"/>
      <c r="V663" t="inlineStr"/>
      <c r="W663" t="inlineStr"/>
    </row>
    <row r="664">
      <c r="A664" t="inlineStr"/>
      <c r="B664" t="inlineStr">
        <is>
          <t>N</t>
        </is>
      </c>
      <c r="C664" t="inlineStr">
        <is>
          <t>Price_BOM_L_Imp_704</t>
        </is>
      </c>
      <c r="D664" t="n">
        <v>704</v>
      </c>
      <c r="E664" t="inlineStr"/>
      <c r="F664" t="inlineStr">
        <is>
          <t>:60157-LF:</t>
        </is>
      </c>
      <c r="G664" s="2" t="inlineStr">
        <is>
          <t>X6</t>
        </is>
      </c>
      <c r="H664" t="inlineStr">
        <is>
          <t>ImpMatl_SS_AISI-304</t>
        </is>
      </c>
      <c r="I664" s="4" t="inlineStr">
        <is>
          <t>Stainless Steel, AISI-304</t>
        </is>
      </c>
      <c r="J664" s="4" t="inlineStr">
        <is>
          <t>H304</t>
        </is>
      </c>
      <c r="K664" s="4" t="inlineStr">
        <is>
          <t>Anodized Steel</t>
        </is>
      </c>
      <c r="L664" s="4" t="inlineStr">
        <is>
          <t>Stainless Steel, AISI 316</t>
        </is>
      </c>
      <c r="M664" s="4" t="inlineStr">
        <is>
          <t>Coating_Scotchkote134_interior_exterior_IncludeImpeller</t>
        </is>
      </c>
      <c r="N664" s="80" t="inlineStr">
        <is>
          <t>RTF</t>
        </is>
      </c>
      <c r="O664" s="1" t="inlineStr"/>
      <c r="P664" t="inlineStr">
        <is>
          <t>A102425</t>
        </is>
      </c>
      <c r="Q664" t="inlineStr">
        <is>
          <t>LT250</t>
        </is>
      </c>
      <c r="R664" t="inlineStr"/>
      <c r="S664" t="inlineStr"/>
      <c r="T664" t="inlineStr"/>
      <c r="U664" t="inlineStr"/>
      <c r="V664" t="inlineStr"/>
      <c r="W664" t="inlineStr"/>
    </row>
    <row r="665">
      <c r="A665" t="inlineStr"/>
      <c r="B665" t="inlineStr">
        <is>
          <t>N</t>
        </is>
      </c>
      <c r="C665" t="inlineStr">
        <is>
          <t>Price_BOM_L_Imp_998</t>
        </is>
      </c>
      <c r="D665" t="n">
        <v>998</v>
      </c>
      <c r="E665" t="inlineStr"/>
      <c r="F665" t="inlineStr">
        <is>
          <t>:60157-LF:</t>
        </is>
      </c>
      <c r="G665" s="2" t="inlineStr">
        <is>
          <t>X6</t>
        </is>
      </c>
      <c r="H665" t="inlineStr">
        <is>
          <t>ImpMatl_SS_AISI-304</t>
        </is>
      </c>
      <c r="I665" s="4" t="inlineStr">
        <is>
          <t>Stainless Steel, AISI-304</t>
        </is>
      </c>
      <c r="J665" s="4" t="inlineStr">
        <is>
          <t>H304</t>
        </is>
      </c>
      <c r="K665" s="4" t="inlineStr">
        <is>
          <t>Anodized Steel</t>
        </is>
      </c>
      <c r="L665" s="4" t="inlineStr">
        <is>
          <t>Stainless Steel, AISI 316</t>
        </is>
      </c>
      <c r="M665" s="4" t="inlineStr">
        <is>
          <t>Coating_Scotchkote134_interior_IncludeImpeller</t>
        </is>
      </c>
      <c r="N665" s="80" t="inlineStr">
        <is>
          <t>RTF</t>
        </is>
      </c>
      <c r="O665" s="1" t="inlineStr"/>
      <c r="P665" t="inlineStr">
        <is>
          <t>A102425</t>
        </is>
      </c>
      <c r="Q665" t="inlineStr">
        <is>
          <t>LT250</t>
        </is>
      </c>
      <c r="R665" t="inlineStr"/>
      <c r="S665" t="inlineStr"/>
      <c r="T665" t="inlineStr"/>
      <c r="U665" t="inlineStr"/>
      <c r="V665" t="inlineStr"/>
      <c r="W665" t="inlineStr"/>
    </row>
    <row r="666">
      <c r="A666" t="inlineStr"/>
      <c r="B666" t="inlineStr">
        <is>
          <t>N</t>
        </is>
      </c>
      <c r="C666" t="inlineStr">
        <is>
          <t>Price_BOM_L_Imp_1292</t>
        </is>
      </c>
      <c r="D666" t="n">
        <v>1292</v>
      </c>
      <c r="E666" t="inlineStr"/>
      <c r="F666" t="inlineStr">
        <is>
          <t>:60157-LF:</t>
        </is>
      </c>
      <c r="G666" s="2" t="inlineStr">
        <is>
          <t>X6</t>
        </is>
      </c>
      <c r="H666" t="inlineStr">
        <is>
          <t>ImpMatl_SS_AISI-304</t>
        </is>
      </c>
      <c r="I666" s="4" t="inlineStr">
        <is>
          <t>Stainless Steel, AISI-304</t>
        </is>
      </c>
      <c r="J666" s="4" t="inlineStr">
        <is>
          <t>H304</t>
        </is>
      </c>
      <c r="K666" s="4" t="inlineStr">
        <is>
          <t>Anodized Steel</t>
        </is>
      </c>
      <c r="L666" s="4" t="inlineStr">
        <is>
          <t>Stainless Steel, AISI 316</t>
        </is>
      </c>
      <c r="M666" s="4" t="inlineStr">
        <is>
          <t>Coating_Scotchkote134_interior</t>
        </is>
      </c>
      <c r="N666" s="80" t="inlineStr">
        <is>
          <t>RTF</t>
        </is>
      </c>
      <c r="O666" s="14" t="inlineStr"/>
      <c r="P666" t="inlineStr">
        <is>
          <t>A102425</t>
        </is>
      </c>
      <c r="Q666" t="inlineStr">
        <is>
          <t>LT250</t>
        </is>
      </c>
      <c r="R666" t="n">
        <v>126</v>
      </c>
      <c r="S666" t="inlineStr"/>
      <c r="T666" t="inlineStr"/>
      <c r="U666" t="inlineStr"/>
      <c r="V666" t="inlineStr"/>
      <c r="W666" t="inlineStr"/>
    </row>
    <row r="667">
      <c r="A667" t="inlineStr"/>
      <c r="B667" t="inlineStr">
        <is>
          <t>N</t>
        </is>
      </c>
      <c r="C667" t="inlineStr">
        <is>
          <t>Price_BOM_L_Imp_1586</t>
        </is>
      </c>
      <c r="D667" t="n">
        <v>1586</v>
      </c>
      <c r="E667" t="inlineStr"/>
      <c r="F667" t="inlineStr">
        <is>
          <t>:60157-LF:</t>
        </is>
      </c>
      <c r="G667" s="2" t="inlineStr">
        <is>
          <t>X6</t>
        </is>
      </c>
      <c r="H667" t="inlineStr">
        <is>
          <t>ImpMatl_SS_AISI-304</t>
        </is>
      </c>
      <c r="I667" s="4" t="inlineStr">
        <is>
          <t>Stainless Steel, AISI-304</t>
        </is>
      </c>
      <c r="J667" s="4" t="inlineStr">
        <is>
          <t>H304</t>
        </is>
      </c>
      <c r="K667" s="4" t="inlineStr">
        <is>
          <t>Anodized Steel</t>
        </is>
      </c>
      <c r="L667" s="4" t="inlineStr">
        <is>
          <t>Stainless Steel, AISI 316</t>
        </is>
      </c>
      <c r="M667" s="4" t="inlineStr">
        <is>
          <t>Coating_Scotchkote134_interior_exterior</t>
        </is>
      </c>
      <c r="N667" s="80" t="inlineStr">
        <is>
          <t>RTF</t>
        </is>
      </c>
      <c r="O667" s="14" t="inlineStr"/>
      <c r="P667" t="inlineStr">
        <is>
          <t>A102425</t>
        </is>
      </c>
      <c r="Q667" t="inlineStr">
        <is>
          <t>LT250</t>
        </is>
      </c>
      <c r="R667" t="n">
        <v>126</v>
      </c>
      <c r="S667" t="inlineStr"/>
      <c r="T667" t="inlineStr"/>
      <c r="U667" t="inlineStr"/>
      <c r="V667" t="inlineStr"/>
      <c r="W667" t="inlineStr"/>
    </row>
    <row r="668">
      <c r="A668" t="inlineStr"/>
      <c r="B668" t="inlineStr">
        <is>
          <t>N</t>
        </is>
      </c>
      <c r="C668" t="inlineStr">
        <is>
          <t>Price_BOM_L_Imp_1876</t>
        </is>
      </c>
      <c r="D668" t="n">
        <v>1876</v>
      </c>
      <c r="E668" t="inlineStr"/>
      <c r="F668" t="inlineStr">
        <is>
          <t>:60951-LC:60951-LCV:60951-LF:</t>
        </is>
      </c>
      <c r="G668" s="2" t="inlineStr">
        <is>
          <t>XA</t>
        </is>
      </c>
      <c r="H668" t="inlineStr">
        <is>
          <t>ImpMatl_SS_AISI-304</t>
        </is>
      </c>
      <c r="I668" s="4" t="inlineStr">
        <is>
          <t>Stainless Steel, AISI-304</t>
        </is>
      </c>
      <c r="J668" s="4" t="inlineStr">
        <is>
          <t>H304</t>
        </is>
      </c>
      <c r="K668" s="4" t="inlineStr">
        <is>
          <t>Stainless Steel, AISI-303</t>
        </is>
      </c>
      <c r="L668" s="4" t="inlineStr">
        <is>
          <t>Stainless Steel, AISI 316</t>
        </is>
      </c>
      <c r="M668" s="4" t="inlineStr">
        <is>
          <t>Coating_Special</t>
        </is>
      </c>
      <c r="N668" s="80" t="inlineStr">
        <is>
          <t>RTF</t>
        </is>
      </c>
      <c r="O668" s="14" t="inlineStr"/>
      <c r="P668" t="inlineStr">
        <is>
          <t>A101999</t>
        </is>
      </c>
      <c r="Q668" t="inlineStr">
        <is>
          <t>LT250</t>
        </is>
      </c>
      <c r="R668" t="n">
        <v>126</v>
      </c>
      <c r="S668" t="inlineStr"/>
      <c r="T668" t="inlineStr"/>
      <c r="U668" t="inlineStr"/>
      <c r="V668" t="inlineStr"/>
      <c r="W668" t="inlineStr"/>
    </row>
    <row r="669">
      <c r="A669" t="inlineStr"/>
      <c r="B669" t="inlineStr">
        <is>
          <t>N</t>
        </is>
      </c>
      <c r="C669" t="inlineStr">
        <is>
          <t>Price_BOM_L_Imp_467</t>
        </is>
      </c>
      <c r="D669" t="n">
        <v>467</v>
      </c>
      <c r="E669" t="inlineStr"/>
      <c r="F669" t="inlineStr">
        <is>
          <t>:60951-LC:60951-LCV:60951-LF:</t>
        </is>
      </c>
      <c r="G669" s="2" t="inlineStr">
        <is>
          <t>XA</t>
        </is>
      </c>
      <c r="H669" t="inlineStr">
        <is>
          <t>ImpMatl_NiAl-Bronze_ASTM-B148_C95400</t>
        </is>
      </c>
      <c r="I669" s="4" t="inlineStr">
        <is>
          <t>Nickel Aluminum Bronze ASTM B148 UNS C95400</t>
        </is>
      </c>
      <c r="J669" s="4" t="inlineStr">
        <is>
          <t>B22</t>
        </is>
      </c>
      <c r="K669" s="4" t="inlineStr">
        <is>
          <t>Stainless Steel, AISI-303</t>
        </is>
      </c>
      <c r="L669" s="4" t="inlineStr">
        <is>
          <t>Steel, Cold Drawn C1018</t>
        </is>
      </c>
      <c r="M669" s="4" t="inlineStr">
        <is>
          <t>Coating_Standard</t>
        </is>
      </c>
      <c r="N669" s="80" t="inlineStr">
        <is>
          <t>97780968</t>
        </is>
      </c>
      <c r="O669" s="14" t="inlineStr"/>
      <c r="P669" t="inlineStr">
        <is>
          <t>A102257</t>
        </is>
      </c>
      <c r="Q669" t="inlineStr">
        <is>
          <t>LT250</t>
        </is>
      </c>
      <c r="R669" t="inlineStr"/>
      <c r="S669" t="inlineStr"/>
      <c r="T669" t="inlineStr"/>
      <c r="U669" t="inlineStr"/>
      <c r="V669" t="inlineStr"/>
      <c r="W669" t="inlineStr"/>
    </row>
    <row r="670">
      <c r="A670" t="inlineStr"/>
      <c r="B670" t="inlineStr">
        <is>
          <t>N</t>
        </is>
      </c>
      <c r="C670" t="inlineStr">
        <is>
          <t>Price_BOM_L_Imp_591</t>
        </is>
      </c>
      <c r="D670" t="n">
        <v>591</v>
      </c>
      <c r="E670" t="inlineStr"/>
      <c r="F670" t="inlineStr">
        <is>
          <t>:60951-LC:60951-LCV:60951-LF:</t>
        </is>
      </c>
      <c r="G670" s="2" t="inlineStr">
        <is>
          <t>XA</t>
        </is>
      </c>
      <c r="H670" t="inlineStr">
        <is>
          <t>ImpMatl_NiAl-Bronze_ASTM-B148_C95400</t>
        </is>
      </c>
      <c r="I670" s="4" t="inlineStr">
        <is>
          <t>Nickel Aluminum Bronze ASTM B148 UNS C95400</t>
        </is>
      </c>
      <c r="J670" s="4" t="inlineStr">
        <is>
          <t>B22</t>
        </is>
      </c>
      <c r="K670" s="4" t="inlineStr">
        <is>
          <t>Stainless Steel, AISI-303</t>
        </is>
      </c>
      <c r="L670" s="4" t="inlineStr">
        <is>
          <t>Steel, Cold Drawn C1018</t>
        </is>
      </c>
      <c r="M670" s="4" t="inlineStr">
        <is>
          <t>Coating_Scotchkote134_interior_exterior_IncludeImpeller</t>
        </is>
      </c>
      <c r="N670" s="80" t="inlineStr">
        <is>
          <t>RTF</t>
        </is>
      </c>
      <c r="O670" s="14" t="inlineStr"/>
      <c r="P670" t="inlineStr">
        <is>
          <t>A102257</t>
        </is>
      </c>
      <c r="Q670" t="inlineStr">
        <is>
          <t>LT250</t>
        </is>
      </c>
      <c r="R670" t="inlineStr"/>
      <c r="S670" t="inlineStr"/>
      <c r="T670" t="inlineStr"/>
      <c r="U670" t="inlineStr"/>
      <c r="V670" t="inlineStr"/>
      <c r="W670" t="inlineStr"/>
    </row>
    <row r="671">
      <c r="A671" t="inlineStr"/>
      <c r="B671" t="inlineStr">
        <is>
          <t>N</t>
        </is>
      </c>
      <c r="C671" t="inlineStr">
        <is>
          <t>Price_BOM_L_Imp_885</t>
        </is>
      </c>
      <c r="D671" t="n">
        <v>885</v>
      </c>
      <c r="E671" t="inlineStr"/>
      <c r="F671" t="inlineStr">
        <is>
          <t>:60951-LC:60951-LCV:60951-LF:</t>
        </is>
      </c>
      <c r="G671" s="2" t="inlineStr">
        <is>
          <t>XA</t>
        </is>
      </c>
      <c r="H671" t="inlineStr">
        <is>
          <t>ImpMatl_NiAl-Bronze_ASTM-B148_C95400</t>
        </is>
      </c>
      <c r="I671" s="4" t="inlineStr">
        <is>
          <t>Nickel Aluminum Bronze ASTM B148 UNS C95400</t>
        </is>
      </c>
      <c r="J671" s="4" t="inlineStr">
        <is>
          <t>B22</t>
        </is>
      </c>
      <c r="K671" s="4" t="inlineStr">
        <is>
          <t>Stainless Steel, AISI-303</t>
        </is>
      </c>
      <c r="L671" s="4" t="inlineStr">
        <is>
          <t>Steel, Cold Drawn C1018</t>
        </is>
      </c>
      <c r="M671" s="4" t="inlineStr">
        <is>
          <t>Coating_Scotchkote134_interior_IncludeImpeller</t>
        </is>
      </c>
      <c r="N671" s="80" t="inlineStr">
        <is>
          <t>RTF</t>
        </is>
      </c>
      <c r="O671" s="14" t="inlineStr"/>
      <c r="P671" t="inlineStr">
        <is>
          <t>A102257</t>
        </is>
      </c>
      <c r="Q671" t="inlineStr">
        <is>
          <t>LT250</t>
        </is>
      </c>
      <c r="R671" t="inlineStr"/>
      <c r="S671" t="inlineStr"/>
      <c r="T671" t="inlineStr"/>
      <c r="U671" t="inlineStr"/>
      <c r="V671" t="inlineStr"/>
      <c r="W671" t="inlineStr"/>
    </row>
    <row r="672">
      <c r="A672" t="inlineStr"/>
      <c r="B672" t="inlineStr">
        <is>
          <t>N</t>
        </is>
      </c>
      <c r="C672" t="inlineStr">
        <is>
          <t>Price_BOM_L_Imp_1179</t>
        </is>
      </c>
      <c r="D672" t="n">
        <v>1179</v>
      </c>
      <c r="E672" t="inlineStr"/>
      <c r="F672" t="inlineStr">
        <is>
          <t>:60951-LC:60951-LCV:60951-LF:</t>
        </is>
      </c>
      <c r="G672" s="2" t="inlineStr">
        <is>
          <t>XA</t>
        </is>
      </c>
      <c r="H672" t="inlineStr">
        <is>
          <t>ImpMatl_NiAl-Bronze_ASTM-B148_C95400</t>
        </is>
      </c>
      <c r="I672" s="4" t="inlineStr">
        <is>
          <t>Nickel Aluminum Bronze ASTM B148 UNS C95400</t>
        </is>
      </c>
      <c r="J672" s="4" t="inlineStr">
        <is>
          <t>B22</t>
        </is>
      </c>
      <c r="K672" s="4" t="inlineStr">
        <is>
          <t>Stainless Steel, AISI-303</t>
        </is>
      </c>
      <c r="L672" s="4" t="inlineStr">
        <is>
          <t>Steel, Cold Drawn C1018</t>
        </is>
      </c>
      <c r="M672" s="4" t="inlineStr">
        <is>
          <t>Coating_Scotchkote134_interior</t>
        </is>
      </c>
      <c r="N672" s="80" t="inlineStr">
        <is>
          <t>97780968</t>
        </is>
      </c>
      <c r="O672" s="14" t="inlineStr"/>
      <c r="P672" t="inlineStr">
        <is>
          <t>A102257</t>
        </is>
      </c>
      <c r="Q672" t="inlineStr">
        <is>
          <t>LT250</t>
        </is>
      </c>
      <c r="R672" t="inlineStr"/>
      <c r="S672" t="inlineStr"/>
      <c r="T672" t="inlineStr"/>
      <c r="U672" t="inlineStr"/>
      <c r="V672" t="inlineStr"/>
      <c r="W672" t="inlineStr"/>
    </row>
    <row r="673">
      <c r="A673" t="inlineStr"/>
      <c r="B673" t="inlineStr">
        <is>
          <t>N</t>
        </is>
      </c>
      <c r="C673" t="inlineStr">
        <is>
          <t>Price_BOM_L_Imp_1473</t>
        </is>
      </c>
      <c r="D673" t="n">
        <v>1473</v>
      </c>
      <c r="E673" t="inlineStr"/>
      <c r="F673" t="inlineStr">
        <is>
          <t>:60951-LC:60951-LCV:60951-LF:</t>
        </is>
      </c>
      <c r="G673" s="2" t="inlineStr">
        <is>
          <t>XA</t>
        </is>
      </c>
      <c r="H673" t="inlineStr">
        <is>
          <t>ImpMatl_NiAl-Bronze_ASTM-B148_C95400</t>
        </is>
      </c>
      <c r="I673" s="4" t="inlineStr">
        <is>
          <t>Nickel Aluminum Bronze ASTM B148 UNS C95400</t>
        </is>
      </c>
      <c r="J673" s="4" t="inlineStr">
        <is>
          <t>B22</t>
        </is>
      </c>
      <c r="K673" s="4" t="inlineStr">
        <is>
          <t>Stainless Steel, AISI-303</t>
        </is>
      </c>
      <c r="L673" s="4" t="inlineStr">
        <is>
          <t>Steel, Cold Drawn C1018</t>
        </is>
      </c>
      <c r="M673" s="4" t="inlineStr">
        <is>
          <t>Coating_Scotchkote134_interior_exterior</t>
        </is>
      </c>
      <c r="N673" s="80" t="inlineStr">
        <is>
          <t>97780968</t>
        </is>
      </c>
      <c r="O673" s="14" t="inlineStr"/>
      <c r="P673" t="inlineStr">
        <is>
          <t>A102257</t>
        </is>
      </c>
      <c r="Q673" t="inlineStr">
        <is>
          <t>LT250</t>
        </is>
      </c>
      <c r="R673" t="inlineStr"/>
      <c r="S673" t="inlineStr"/>
      <c r="T673" t="inlineStr"/>
      <c r="U673" t="inlineStr"/>
      <c r="V673" t="inlineStr"/>
      <c r="W673" t="inlineStr"/>
    </row>
    <row r="674">
      <c r="A674" t="inlineStr"/>
      <c r="B674" t="inlineStr">
        <is>
          <t>N</t>
        </is>
      </c>
      <c r="C674" t="inlineStr">
        <is>
          <t>Price_BOM_L_Imp_1767</t>
        </is>
      </c>
      <c r="D674" t="n">
        <v>1767</v>
      </c>
      <c r="E674" t="inlineStr"/>
      <c r="F674" t="inlineStr">
        <is>
          <t>:60951-LC:60951-LCV:60951-LF:</t>
        </is>
      </c>
      <c r="G674" s="2" t="inlineStr">
        <is>
          <t>XA</t>
        </is>
      </c>
      <c r="H674" t="inlineStr">
        <is>
          <t>ImpMatl_NiAl-Bronze_ASTM-B148_C95400</t>
        </is>
      </c>
      <c r="I674" s="4" t="inlineStr">
        <is>
          <t>Nickel Aluminum Bronze ASTM B148 UNS C95400</t>
        </is>
      </c>
      <c r="J674" s="4" t="inlineStr">
        <is>
          <t>B22</t>
        </is>
      </c>
      <c r="K674" s="4" t="inlineStr">
        <is>
          <t>Stainless Steel, AISI-303</t>
        </is>
      </c>
      <c r="L674" s="4" t="inlineStr">
        <is>
          <t>Steel, Cold Drawn C1018</t>
        </is>
      </c>
      <c r="M674" s="4" t="inlineStr">
        <is>
          <t>Coating_Special</t>
        </is>
      </c>
      <c r="N674" s="80" t="inlineStr">
        <is>
          <t>97780968</t>
        </is>
      </c>
      <c r="O674" s="14" t="inlineStr"/>
      <c r="P674" t="inlineStr">
        <is>
          <t>A102257</t>
        </is>
      </c>
      <c r="Q674" t="inlineStr">
        <is>
          <t>LT250</t>
        </is>
      </c>
      <c r="R674" t="inlineStr"/>
      <c r="S674" t="inlineStr"/>
      <c r="T674" t="inlineStr"/>
      <c r="U674" t="inlineStr"/>
      <c r="V674" t="inlineStr"/>
      <c r="W674" t="inlineStr"/>
    </row>
    <row r="675">
      <c r="A675" t="inlineStr"/>
      <c r="B675" t="inlineStr">
        <is>
          <t>N</t>
        </is>
      </c>
      <c r="C675" t="inlineStr">
        <is>
          <t>Price_BOM_L_Imp_322</t>
        </is>
      </c>
      <c r="D675" t="n">
        <v>322</v>
      </c>
      <c r="E675" t="inlineStr"/>
      <c r="F675" t="inlineStr">
        <is>
          <t>:60951-LC:60951-LCV:60951-LF:</t>
        </is>
      </c>
      <c r="G675" s="2" t="inlineStr">
        <is>
          <t>XA</t>
        </is>
      </c>
      <c r="H675" t="inlineStr">
        <is>
          <t>ImpMatl_SS_AISI-304</t>
        </is>
      </c>
      <c r="I675" s="4" t="inlineStr">
        <is>
          <t>Stainless Steel, AISI-304</t>
        </is>
      </c>
      <c r="J675" s="4" t="inlineStr">
        <is>
          <t>H304</t>
        </is>
      </c>
      <c r="K675" s="4" t="inlineStr">
        <is>
          <t>Stainless Steel, AISI-303</t>
        </is>
      </c>
      <c r="L675" s="4" t="inlineStr">
        <is>
          <t>Stainless Steel, AISI 316</t>
        </is>
      </c>
      <c r="M675" s="4" t="inlineStr">
        <is>
          <t>Coating_Standard</t>
        </is>
      </c>
      <c r="N675" s="80" t="inlineStr">
        <is>
          <t>98876175</t>
        </is>
      </c>
      <c r="O675" s="14" t="inlineStr"/>
      <c r="P675" t="inlineStr">
        <is>
          <t>A102417</t>
        </is>
      </c>
      <c r="Q675" t="inlineStr">
        <is>
          <t>LT027</t>
        </is>
      </c>
      <c r="R675" t="n">
        <v>0</v>
      </c>
      <c r="S675" t="inlineStr"/>
      <c r="T675" t="inlineStr"/>
      <c r="U675" t="inlineStr"/>
      <c r="V675" t="inlineStr"/>
      <c r="W675" t="inlineStr"/>
    </row>
    <row r="676">
      <c r="A676" t="inlineStr"/>
      <c r="B676" t="inlineStr">
        <is>
          <t>N</t>
        </is>
      </c>
      <c r="C676" t="inlineStr">
        <is>
          <t>Price_BOM_L_Imp_700</t>
        </is>
      </c>
      <c r="D676" t="n">
        <v>700</v>
      </c>
      <c r="E676" t="inlineStr"/>
      <c r="F676" t="inlineStr">
        <is>
          <t>:60951-LC:60951-LCV:60951-LF:</t>
        </is>
      </c>
      <c r="G676" s="2" t="inlineStr">
        <is>
          <t>XA</t>
        </is>
      </c>
      <c r="H676" t="inlineStr">
        <is>
          <t>ImpMatl_SS_AISI-304</t>
        </is>
      </c>
      <c r="I676" s="4" t="inlineStr">
        <is>
          <t>Stainless Steel, AISI-304</t>
        </is>
      </c>
      <c r="J676" s="4" t="inlineStr">
        <is>
          <t>H304</t>
        </is>
      </c>
      <c r="K676" s="4" t="inlineStr">
        <is>
          <t>Stainless Steel, AISI-303</t>
        </is>
      </c>
      <c r="L676" s="4" t="inlineStr">
        <is>
          <t>Stainless Steel, AISI 316</t>
        </is>
      </c>
      <c r="M676" s="4" t="inlineStr">
        <is>
          <t>Coating_Scotchkote134_interior_exterior_IncludeImpeller</t>
        </is>
      </c>
      <c r="N676" s="80" t="inlineStr">
        <is>
          <t>RTF</t>
        </is>
      </c>
      <c r="O676" s="14" t="inlineStr"/>
      <c r="P676" t="inlineStr">
        <is>
          <t>A102417</t>
        </is>
      </c>
      <c r="Q676" t="inlineStr">
        <is>
          <t>LT250</t>
        </is>
      </c>
      <c r="R676" t="inlineStr"/>
      <c r="S676" t="inlineStr"/>
      <c r="T676" t="inlineStr"/>
      <c r="U676" t="inlineStr"/>
      <c r="V676" t="inlineStr"/>
      <c r="W676" t="inlineStr"/>
    </row>
    <row r="677">
      <c r="A677" t="inlineStr"/>
      <c r="B677" t="inlineStr">
        <is>
          <t>N</t>
        </is>
      </c>
      <c r="C677" t="inlineStr">
        <is>
          <t>Price_BOM_L_Imp_994</t>
        </is>
      </c>
      <c r="D677" t="n">
        <v>994</v>
      </c>
      <c r="E677" t="inlineStr"/>
      <c r="F677" t="inlineStr">
        <is>
          <t>:60951-LC:60951-LCV:60951-LF:</t>
        </is>
      </c>
      <c r="G677" s="2" t="inlineStr">
        <is>
          <t>XA</t>
        </is>
      </c>
      <c r="H677" t="inlineStr">
        <is>
          <t>ImpMatl_SS_AISI-304</t>
        </is>
      </c>
      <c r="I677" s="4" t="inlineStr">
        <is>
          <t>Stainless Steel, AISI-304</t>
        </is>
      </c>
      <c r="J677" s="4" t="inlineStr">
        <is>
          <t>H304</t>
        </is>
      </c>
      <c r="K677" s="4" t="inlineStr">
        <is>
          <t>Stainless Steel, AISI-303</t>
        </is>
      </c>
      <c r="L677" s="4" t="inlineStr">
        <is>
          <t>Stainless Steel, AISI 316</t>
        </is>
      </c>
      <c r="M677" s="4" t="inlineStr">
        <is>
          <t>Coating_Scotchkote134_interior_IncludeImpeller</t>
        </is>
      </c>
      <c r="N677" s="80" t="inlineStr">
        <is>
          <t>RTF</t>
        </is>
      </c>
      <c r="O677" s="14" t="inlineStr"/>
      <c r="P677" t="inlineStr">
        <is>
          <t>A102417</t>
        </is>
      </c>
      <c r="Q677" t="inlineStr">
        <is>
          <t>LT250</t>
        </is>
      </c>
      <c r="R677" t="inlineStr"/>
      <c r="S677" t="inlineStr"/>
      <c r="T677" t="inlineStr"/>
      <c r="U677" t="inlineStr"/>
      <c r="V677" t="inlineStr"/>
      <c r="W677" t="inlineStr"/>
    </row>
    <row r="678">
      <c r="A678" t="inlineStr"/>
      <c r="B678" t="inlineStr">
        <is>
          <t>N</t>
        </is>
      </c>
      <c r="C678" t="inlineStr">
        <is>
          <t>Price_BOM_L_Imp_1288</t>
        </is>
      </c>
      <c r="D678" t="n">
        <v>1288</v>
      </c>
      <c r="E678" t="inlineStr"/>
      <c r="F678" t="inlineStr">
        <is>
          <t>:60951-LC:60951-LCV:60951-LF:</t>
        </is>
      </c>
      <c r="G678" s="2" t="inlineStr">
        <is>
          <t>XA</t>
        </is>
      </c>
      <c r="H678" t="inlineStr">
        <is>
          <t>ImpMatl_SS_AISI-304</t>
        </is>
      </c>
      <c r="I678" s="4" t="inlineStr">
        <is>
          <t>Stainless Steel, AISI-304</t>
        </is>
      </c>
      <c r="J678" s="4" t="inlineStr">
        <is>
          <t>H304</t>
        </is>
      </c>
      <c r="K678" s="4" t="inlineStr">
        <is>
          <t>Stainless Steel, AISI-303</t>
        </is>
      </c>
      <c r="L678" s="4" t="inlineStr">
        <is>
          <t>Stainless Steel, AISI 316</t>
        </is>
      </c>
      <c r="M678" s="4" t="inlineStr">
        <is>
          <t>Coating_Scotchkote134_interior</t>
        </is>
      </c>
      <c r="N678" s="80" t="inlineStr">
        <is>
          <t>RTF</t>
        </is>
      </c>
      <c r="O678" s="14" t="inlineStr"/>
      <c r="P678" t="inlineStr">
        <is>
          <t>A102417</t>
        </is>
      </c>
      <c r="Q678" t="inlineStr">
        <is>
          <t>LT250</t>
        </is>
      </c>
      <c r="R678" t="n">
        <v>126</v>
      </c>
      <c r="S678" t="inlineStr"/>
      <c r="T678" t="inlineStr"/>
      <c r="U678" t="inlineStr"/>
      <c r="V678" t="inlineStr"/>
      <c r="W678" t="inlineStr"/>
    </row>
    <row r="679">
      <c r="A679" t="inlineStr"/>
      <c r="B679" t="inlineStr">
        <is>
          <t>N</t>
        </is>
      </c>
      <c r="C679" t="inlineStr">
        <is>
          <t>Price_BOM_L_Imp_1582</t>
        </is>
      </c>
      <c r="D679" t="n">
        <v>1582</v>
      </c>
      <c r="E679" t="inlineStr"/>
      <c r="F679" t="inlineStr">
        <is>
          <t>:60951-LC:60951-LCV:60951-LF:</t>
        </is>
      </c>
      <c r="G679" s="2" t="inlineStr">
        <is>
          <t>XA</t>
        </is>
      </c>
      <c r="H679" t="inlineStr">
        <is>
          <t>ImpMatl_SS_AISI-304</t>
        </is>
      </c>
      <c r="I679" s="4" t="inlineStr">
        <is>
          <t>Stainless Steel, AISI-304</t>
        </is>
      </c>
      <c r="J679" s="4" t="inlineStr">
        <is>
          <t>H304</t>
        </is>
      </c>
      <c r="K679" s="4" t="inlineStr">
        <is>
          <t>Stainless Steel, AISI-303</t>
        </is>
      </c>
      <c r="L679" s="4" t="inlineStr">
        <is>
          <t>Stainless Steel, AISI 316</t>
        </is>
      </c>
      <c r="M679" s="4" t="inlineStr">
        <is>
          <t>Coating_Scotchkote134_interior_exterior</t>
        </is>
      </c>
      <c r="N679" s="80" t="inlineStr">
        <is>
          <t>RTF</t>
        </is>
      </c>
      <c r="O679" s="14" t="inlineStr"/>
      <c r="P679" t="inlineStr">
        <is>
          <t>A102417</t>
        </is>
      </c>
      <c r="Q679" t="inlineStr">
        <is>
          <t>LT250</t>
        </is>
      </c>
      <c r="R679" t="n">
        <v>126</v>
      </c>
      <c r="S679" t="inlineStr"/>
      <c r="T679" t="inlineStr"/>
      <c r="U679" t="inlineStr"/>
      <c r="V679" t="inlineStr"/>
      <c r="W679" t="inlineStr"/>
    </row>
    <row r="680">
      <c r="A680" t="inlineStr"/>
      <c r="B680" t="inlineStr">
        <is>
          <t>N</t>
        </is>
      </c>
      <c r="C680" t="inlineStr">
        <is>
          <t>Price_BOM_L_Imp_1881</t>
        </is>
      </c>
      <c r="D680" t="n">
        <v>1881</v>
      </c>
      <c r="E680" t="inlineStr"/>
      <c r="F680" t="inlineStr">
        <is>
          <t>:80123-LC:80123-LCV:80123-LF:</t>
        </is>
      </c>
      <c r="G680" s="2" t="inlineStr">
        <is>
          <t>X5</t>
        </is>
      </c>
      <c r="H680" t="inlineStr">
        <is>
          <t>ImpMatl_SS_AISI-304</t>
        </is>
      </c>
      <c r="I680" s="4" t="inlineStr">
        <is>
          <t>Stainless Steel, AISI-304</t>
        </is>
      </c>
      <c r="J680" s="4" t="inlineStr">
        <is>
          <t>H304</t>
        </is>
      </c>
      <c r="K680" s="4" t="inlineStr">
        <is>
          <t>Anodized Steel</t>
        </is>
      </c>
      <c r="L680" s="4" t="inlineStr">
        <is>
          <t>Stainless Steel, AISI 316</t>
        </is>
      </c>
      <c r="M680" s="4" t="inlineStr">
        <is>
          <t>Coating_Special</t>
        </is>
      </c>
      <c r="N680" s="80" t="inlineStr">
        <is>
          <t>RTF</t>
        </is>
      </c>
      <c r="O680" s="1" t="inlineStr"/>
      <c r="P680" t="inlineStr">
        <is>
          <t>A102034</t>
        </is>
      </c>
      <c r="Q680" t="inlineStr">
        <is>
          <t>LT250</t>
        </is>
      </c>
      <c r="R680" t="n">
        <v>126</v>
      </c>
      <c r="S680" t="inlineStr"/>
      <c r="T680" t="inlineStr"/>
      <c r="U680" t="inlineStr"/>
      <c r="V680" t="inlineStr"/>
      <c r="W680" t="inlineStr"/>
    </row>
    <row r="681">
      <c r="A681" t="inlineStr"/>
      <c r="B681" t="inlineStr">
        <is>
          <t>N</t>
        </is>
      </c>
      <c r="C681" t="inlineStr">
        <is>
          <t>Price_BOM_L_Imp_357</t>
        </is>
      </c>
      <c r="D681" t="n">
        <v>357</v>
      </c>
      <c r="E681" t="inlineStr"/>
      <c r="F681" t="inlineStr">
        <is>
          <t>:80123-LC:80123-LCV:80123-LF:</t>
        </is>
      </c>
      <c r="G681" s="2" t="inlineStr">
        <is>
          <t>X5</t>
        </is>
      </c>
      <c r="H681" t="inlineStr">
        <is>
          <t>ImpMatl_SS_AISI-304</t>
        </is>
      </c>
      <c r="I681" s="4" t="inlineStr">
        <is>
          <t>Stainless Steel, AISI-304</t>
        </is>
      </c>
      <c r="J681" s="4" t="inlineStr">
        <is>
          <t>H304</t>
        </is>
      </c>
      <c r="K681" s="4" t="inlineStr">
        <is>
          <t>Anodized Steel</t>
        </is>
      </c>
      <c r="L681" s="4" t="inlineStr">
        <is>
          <t>Stainless Steel, AISI 316</t>
        </is>
      </c>
      <c r="M681" s="4" t="inlineStr">
        <is>
          <t>Coating_Standard</t>
        </is>
      </c>
      <c r="N681" s="80" t="inlineStr">
        <is>
          <t>98876192</t>
        </is>
      </c>
      <c r="O681" s="1" t="inlineStr"/>
      <c r="P681" t="inlineStr">
        <is>
          <t>A102427</t>
        </is>
      </c>
      <c r="Q681" t="inlineStr">
        <is>
          <t>LT027</t>
        </is>
      </c>
      <c r="R681" t="n">
        <v>0</v>
      </c>
      <c r="S681" t="inlineStr"/>
      <c r="T681" t="inlineStr"/>
      <c r="U681" t="inlineStr"/>
      <c r="V681" t="inlineStr"/>
      <c r="W681" t="inlineStr"/>
    </row>
    <row r="682">
      <c r="A682" t="inlineStr"/>
      <c r="B682" t="inlineStr">
        <is>
          <t>N</t>
        </is>
      </c>
      <c r="C682" t="inlineStr">
        <is>
          <t>Price_BOM_L_Imp_705</t>
        </is>
      </c>
      <c r="D682" t="n">
        <v>705</v>
      </c>
      <c r="E682" t="inlineStr"/>
      <c r="F682" t="inlineStr">
        <is>
          <t>:80123-LC:80123-LCV:80123-LF:</t>
        </is>
      </c>
      <c r="G682" s="2" t="inlineStr">
        <is>
          <t>X5</t>
        </is>
      </c>
      <c r="H682" t="inlineStr">
        <is>
          <t>ImpMatl_SS_AISI-304</t>
        </is>
      </c>
      <c r="I682" s="4" t="inlineStr">
        <is>
          <t>Stainless Steel, AISI-304</t>
        </is>
      </c>
      <c r="J682" s="4" t="inlineStr">
        <is>
          <t>H304</t>
        </is>
      </c>
      <c r="K682" s="4" t="inlineStr">
        <is>
          <t>Anodized Steel</t>
        </is>
      </c>
      <c r="L682" s="4" t="inlineStr">
        <is>
          <t>Stainless Steel, AISI 316</t>
        </is>
      </c>
      <c r="M682" s="4" t="inlineStr">
        <is>
          <t>Coating_Scotchkote134_interior_exterior_IncludeImpeller</t>
        </is>
      </c>
      <c r="N682" s="80" t="inlineStr">
        <is>
          <t>RTF</t>
        </is>
      </c>
      <c r="O682" s="1" t="inlineStr"/>
      <c r="P682" t="inlineStr">
        <is>
          <t>A102427</t>
        </is>
      </c>
      <c r="Q682" t="inlineStr">
        <is>
          <t>LT250</t>
        </is>
      </c>
      <c r="R682" t="inlineStr"/>
      <c r="S682" t="inlineStr"/>
      <c r="T682" t="inlineStr"/>
      <c r="U682" t="inlineStr"/>
      <c r="V682" t="inlineStr"/>
      <c r="W682" t="inlineStr"/>
    </row>
    <row r="683">
      <c r="A683" t="inlineStr"/>
      <c r="B683" t="inlineStr">
        <is>
          <t>N</t>
        </is>
      </c>
      <c r="C683" t="inlineStr">
        <is>
          <t>Price_BOM_L_Imp_999</t>
        </is>
      </c>
      <c r="D683" t="n">
        <v>999</v>
      </c>
      <c r="E683" t="inlineStr"/>
      <c r="F683" t="inlineStr">
        <is>
          <t>:80123-LC:80123-LCV:80123-LF:</t>
        </is>
      </c>
      <c r="G683" s="2" t="inlineStr">
        <is>
          <t>X5</t>
        </is>
      </c>
      <c r="H683" t="inlineStr">
        <is>
          <t>ImpMatl_SS_AISI-304</t>
        </is>
      </c>
      <c r="I683" s="4" t="inlineStr">
        <is>
          <t>Stainless Steel, AISI-304</t>
        </is>
      </c>
      <c r="J683" s="4" t="inlineStr">
        <is>
          <t>H304</t>
        </is>
      </c>
      <c r="K683" s="4" t="inlineStr">
        <is>
          <t>Anodized Steel</t>
        </is>
      </c>
      <c r="L683" s="4" t="inlineStr">
        <is>
          <t>Stainless Steel, AISI 316</t>
        </is>
      </c>
      <c r="M683" s="4" t="inlineStr">
        <is>
          <t>Coating_Scotchkote134_interior_IncludeImpeller</t>
        </is>
      </c>
      <c r="N683" s="80" t="inlineStr">
        <is>
          <t>RTF</t>
        </is>
      </c>
      <c r="O683" s="1" t="inlineStr"/>
      <c r="P683" t="inlineStr">
        <is>
          <t>A102427</t>
        </is>
      </c>
      <c r="Q683" t="inlineStr">
        <is>
          <t>LT250</t>
        </is>
      </c>
      <c r="R683" t="inlineStr"/>
      <c r="S683" t="inlineStr"/>
      <c r="T683" t="inlineStr"/>
      <c r="U683" t="inlineStr"/>
      <c r="V683" t="inlineStr"/>
      <c r="W683" t="inlineStr"/>
    </row>
    <row r="684">
      <c r="A684" t="inlineStr"/>
      <c r="B684" t="inlineStr">
        <is>
          <t>N</t>
        </is>
      </c>
      <c r="C684" t="inlineStr">
        <is>
          <t>Price_BOM_L_Imp_1293</t>
        </is>
      </c>
      <c r="D684" t="n">
        <v>1293</v>
      </c>
      <c r="E684" t="inlineStr"/>
      <c r="F684" t="inlineStr">
        <is>
          <t>:80123-LC:80123-LCV:80123-LF:</t>
        </is>
      </c>
      <c r="G684" s="2" t="inlineStr">
        <is>
          <t>X5</t>
        </is>
      </c>
      <c r="H684" t="inlineStr">
        <is>
          <t>ImpMatl_SS_AISI-304</t>
        </is>
      </c>
      <c r="I684" s="4" t="inlineStr">
        <is>
          <t>Stainless Steel, AISI-304</t>
        </is>
      </c>
      <c r="J684" s="4" t="inlineStr">
        <is>
          <t>H304</t>
        </is>
      </c>
      <c r="K684" s="4" t="inlineStr">
        <is>
          <t>Anodized Steel</t>
        </is>
      </c>
      <c r="L684" s="4" t="inlineStr">
        <is>
          <t>Stainless Steel, AISI 316</t>
        </is>
      </c>
      <c r="M684" s="4" t="inlineStr">
        <is>
          <t>Coating_Scotchkote134_interior</t>
        </is>
      </c>
      <c r="N684" s="80" t="inlineStr">
        <is>
          <t>RTF</t>
        </is>
      </c>
      <c r="O684" s="1" t="inlineStr"/>
      <c r="P684" t="inlineStr">
        <is>
          <t>A102427</t>
        </is>
      </c>
      <c r="Q684" t="inlineStr">
        <is>
          <t>LT250</t>
        </is>
      </c>
      <c r="R684" t="n">
        <v>126</v>
      </c>
      <c r="S684" t="inlineStr"/>
      <c r="T684" t="inlineStr"/>
      <c r="U684" t="inlineStr"/>
      <c r="V684" t="inlineStr"/>
      <c r="W684" t="inlineStr"/>
    </row>
    <row r="685">
      <c r="A685" t="inlineStr"/>
      <c r="B685" t="inlineStr">
        <is>
          <t>N</t>
        </is>
      </c>
      <c r="C685" t="inlineStr">
        <is>
          <t>Price_BOM_L_Imp_1587</t>
        </is>
      </c>
      <c r="D685" t="n">
        <v>1587</v>
      </c>
      <c r="E685" t="inlineStr"/>
      <c r="F685" t="inlineStr">
        <is>
          <t>:80123-LC:80123-LCV:80123-LF:</t>
        </is>
      </c>
      <c r="G685" s="2" t="inlineStr">
        <is>
          <t>X5</t>
        </is>
      </c>
      <c r="H685" t="inlineStr">
        <is>
          <t>ImpMatl_SS_AISI-304</t>
        </is>
      </c>
      <c r="I685" s="4" t="inlineStr">
        <is>
          <t>Stainless Steel, AISI-304</t>
        </is>
      </c>
      <c r="J685" s="4" t="inlineStr">
        <is>
          <t>H304</t>
        </is>
      </c>
      <c r="K685" s="4" t="inlineStr">
        <is>
          <t>Anodized Steel</t>
        </is>
      </c>
      <c r="L685" s="4" t="inlineStr">
        <is>
          <t>Stainless Steel, AISI 316</t>
        </is>
      </c>
      <c r="M685" s="4" t="inlineStr">
        <is>
          <t>Coating_Scotchkote134_interior_exterior</t>
        </is>
      </c>
      <c r="N685" s="80" t="inlineStr">
        <is>
          <t>RTF</t>
        </is>
      </c>
      <c r="O685" s="1" t="inlineStr"/>
      <c r="P685" t="inlineStr">
        <is>
          <t>A102427</t>
        </is>
      </c>
      <c r="Q685" t="inlineStr">
        <is>
          <t>LT250</t>
        </is>
      </c>
      <c r="R685" t="n">
        <v>126</v>
      </c>
      <c r="S685" t="inlineStr"/>
      <c r="T685" t="inlineStr"/>
      <c r="U685" t="inlineStr"/>
      <c r="V685" t="inlineStr"/>
      <c r="W685" t="inlineStr"/>
    </row>
    <row r="686">
      <c r="A686" t="inlineStr"/>
      <c r="B686" t="inlineStr">
        <is>
          <t>N</t>
        </is>
      </c>
      <c r="C686" t="inlineStr">
        <is>
          <t>Price_BOM_L_Imp_1882</t>
        </is>
      </c>
      <c r="D686" t="n">
        <v>1882</v>
      </c>
      <c r="E686" t="inlineStr"/>
      <c r="F686" t="inlineStr">
        <is>
          <t>:80155-LC:80155-LCV:80155-LF:</t>
        </is>
      </c>
      <c r="G686" s="2" t="inlineStr">
        <is>
          <t>X5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Anodized Steel</t>
        </is>
      </c>
      <c r="L686" s="4" t="inlineStr">
        <is>
          <t>Stainless Steel, AISI 316</t>
        </is>
      </c>
      <c r="M686" s="4" t="inlineStr">
        <is>
          <t>Coating_Special</t>
        </is>
      </c>
      <c r="N686" s="80" t="inlineStr">
        <is>
          <t>RTF</t>
        </is>
      </c>
      <c r="O686" s="4" t="inlineStr"/>
      <c r="P686" t="inlineStr">
        <is>
          <t>A102041</t>
        </is>
      </c>
      <c r="Q686" t="inlineStr">
        <is>
          <t>LT250</t>
        </is>
      </c>
      <c r="R686" s="4" t="n">
        <v>126</v>
      </c>
      <c r="S686" t="inlineStr"/>
      <c r="T686" t="inlineStr"/>
      <c r="U686" t="inlineStr"/>
      <c r="V686" t="inlineStr"/>
      <c r="W686" t="inlineStr"/>
    </row>
    <row r="687">
      <c r="A687" t="inlineStr"/>
      <c r="B687" t="inlineStr">
        <is>
          <t>N</t>
        </is>
      </c>
      <c r="C687" t="inlineStr">
        <is>
          <t>Price_BOM_L_Imp_473</t>
        </is>
      </c>
      <c r="D687" t="n">
        <v>473</v>
      </c>
      <c r="E687" t="inlineStr"/>
      <c r="F687" t="inlineStr">
        <is>
          <t>:80155-LC:80155-LCV:80155-LF:</t>
        </is>
      </c>
      <c r="G687" s="2" t="inlineStr">
        <is>
          <t>X5</t>
        </is>
      </c>
      <c r="H687" s="2" t="inlineStr">
        <is>
          <t>ImpMatl_NiAl-Bronze_ASTM-B148_C95400</t>
        </is>
      </c>
      <c r="I687" s="4" t="inlineStr">
        <is>
          <t>Nickel Aluminum Bronze ASTM B148 UNS C95400</t>
        </is>
      </c>
      <c r="J687" s="4" t="inlineStr">
        <is>
          <t>B22</t>
        </is>
      </c>
      <c r="K687" s="4" t="inlineStr">
        <is>
          <t>Anodized Steel</t>
        </is>
      </c>
      <c r="L687" s="4" t="inlineStr">
        <is>
          <t>Steel, Cold Drawn C1018</t>
        </is>
      </c>
      <c r="M687" s="4" t="inlineStr">
        <is>
          <t>Coating_Standard</t>
        </is>
      </c>
      <c r="N687" s="80" t="inlineStr">
        <is>
          <t>97780974</t>
        </is>
      </c>
      <c r="O687" s="4" t="inlineStr"/>
      <c r="P687" t="inlineStr">
        <is>
          <t>A102263</t>
        </is>
      </c>
      <c r="Q687" t="inlineStr">
        <is>
          <t>LT250</t>
        </is>
      </c>
      <c r="R687" s="4" t="inlineStr"/>
      <c r="S687" t="inlineStr"/>
      <c r="T687" t="inlineStr"/>
      <c r="U687" t="inlineStr"/>
      <c r="V687" t="inlineStr"/>
      <c r="W687" t="inlineStr"/>
    </row>
    <row r="688">
      <c r="A688" t="inlineStr"/>
      <c r="B688" t="inlineStr">
        <is>
          <t>N</t>
        </is>
      </c>
      <c r="C688" t="inlineStr">
        <is>
          <t>Price_BOM_L_Imp_597</t>
        </is>
      </c>
      <c r="D688" t="n">
        <v>597</v>
      </c>
      <c r="E688" t="inlineStr"/>
      <c r="F688" t="inlineStr">
        <is>
          <t>:80155-LC:80155-LCV:80155-LF:</t>
        </is>
      </c>
      <c r="G688" s="2" t="inlineStr">
        <is>
          <t>X5</t>
        </is>
      </c>
      <c r="H688" s="2" t="inlineStr">
        <is>
          <t>ImpMatl_NiAl-Bronze_ASTM-B148_C95400</t>
        </is>
      </c>
      <c r="I688" s="4" t="inlineStr">
        <is>
          <t>Nickel Aluminum Bronze ASTM B148 UNS C95400</t>
        </is>
      </c>
      <c r="J688" s="4" t="inlineStr">
        <is>
          <t>B22</t>
        </is>
      </c>
      <c r="K688" s="4" t="inlineStr">
        <is>
          <t>Anodized Steel</t>
        </is>
      </c>
      <c r="L688" s="4" t="inlineStr">
        <is>
          <t>Steel, Cold Drawn C1018</t>
        </is>
      </c>
      <c r="M688" s="4" t="inlineStr">
        <is>
          <t>Coating_Scotchkote134_interior_exterior_IncludeImpeller</t>
        </is>
      </c>
      <c r="N688" s="80" t="inlineStr">
        <is>
          <t>RTF</t>
        </is>
      </c>
      <c r="O688" s="4" t="inlineStr"/>
      <c r="P688" t="inlineStr">
        <is>
          <t>A102263</t>
        </is>
      </c>
      <c r="Q688" t="inlineStr">
        <is>
          <t>LT250</t>
        </is>
      </c>
      <c r="R688" s="4" t="inlineStr"/>
      <c r="S688" t="inlineStr"/>
      <c r="T688" t="inlineStr"/>
      <c r="U688" t="inlineStr"/>
      <c r="V688" t="inlineStr"/>
      <c r="W688" t="inlineStr"/>
    </row>
    <row r="689">
      <c r="A689" t="inlineStr"/>
      <c r="B689" t="inlineStr">
        <is>
          <t>N</t>
        </is>
      </c>
      <c r="C689" t="inlineStr">
        <is>
          <t>Price_BOM_L_Imp_891</t>
        </is>
      </c>
      <c r="D689" t="n">
        <v>891</v>
      </c>
      <c r="E689" t="inlineStr"/>
      <c r="F689" t="inlineStr">
        <is>
          <t>:80155-LC:80155-LCV:80155-LF:</t>
        </is>
      </c>
      <c r="G689" s="2" t="inlineStr">
        <is>
          <t>X5</t>
        </is>
      </c>
      <c r="H689" s="2" t="inlineStr">
        <is>
          <t>ImpMatl_NiAl-Bronze_ASTM-B148_C95400</t>
        </is>
      </c>
      <c r="I689" s="4" t="inlineStr">
        <is>
          <t>Nickel Aluminum Bronze ASTM B148 UNS C95400</t>
        </is>
      </c>
      <c r="J689" s="4" t="inlineStr">
        <is>
          <t>B22</t>
        </is>
      </c>
      <c r="K689" s="4" t="inlineStr">
        <is>
          <t>Anodized Steel</t>
        </is>
      </c>
      <c r="L689" s="4" t="inlineStr">
        <is>
          <t>Steel, Cold Drawn C1018</t>
        </is>
      </c>
      <c r="M689" s="4" t="inlineStr">
        <is>
          <t>Coating_Scotchkote134_interior_IncludeImpeller</t>
        </is>
      </c>
      <c r="N689" s="80" t="inlineStr">
        <is>
          <t>RTF</t>
        </is>
      </c>
      <c r="O689" s="4" t="inlineStr"/>
      <c r="P689" t="inlineStr">
        <is>
          <t>A102263</t>
        </is>
      </c>
      <c r="Q689" t="inlineStr">
        <is>
          <t>LT250</t>
        </is>
      </c>
      <c r="R689" s="4" t="inlineStr"/>
      <c r="S689" t="inlineStr"/>
      <c r="T689" t="inlineStr"/>
      <c r="U689" t="inlineStr"/>
      <c r="V689" t="inlineStr"/>
      <c r="W689" t="inlineStr"/>
    </row>
    <row r="690">
      <c r="A690" t="inlineStr"/>
      <c r="B690" t="inlineStr">
        <is>
          <t>N</t>
        </is>
      </c>
      <c r="C690" t="inlineStr">
        <is>
          <t>Price_BOM_L_Imp_1185</t>
        </is>
      </c>
      <c r="D690" t="n">
        <v>1185</v>
      </c>
      <c r="E690" t="inlineStr"/>
      <c r="F690" t="inlineStr">
        <is>
          <t>:80155-LC:80155-LCV:80155-LF:</t>
        </is>
      </c>
      <c r="G690" s="2" t="inlineStr">
        <is>
          <t>X5</t>
        </is>
      </c>
      <c r="H690" s="2" t="inlineStr">
        <is>
          <t>ImpMatl_NiAl-Bronze_ASTM-B148_C95400</t>
        </is>
      </c>
      <c r="I690" s="4" t="inlineStr">
        <is>
          <t>Nickel Aluminum Bronze ASTM B148 UNS C95400</t>
        </is>
      </c>
      <c r="J690" s="4" t="inlineStr">
        <is>
          <t>B22</t>
        </is>
      </c>
      <c r="K690" s="4" t="inlineStr">
        <is>
          <t>Anodized Steel</t>
        </is>
      </c>
      <c r="L690" s="4" t="inlineStr">
        <is>
          <t>Steel, Cold Drawn C1018</t>
        </is>
      </c>
      <c r="M690" s="4" t="inlineStr">
        <is>
          <t>Coating_Scotchkote134_interior</t>
        </is>
      </c>
      <c r="N690" s="80" t="inlineStr">
        <is>
          <t>97780974</t>
        </is>
      </c>
      <c r="O690" s="4" t="inlineStr"/>
      <c r="P690" s="4" t="inlineStr">
        <is>
          <t>A102263</t>
        </is>
      </c>
      <c r="Q690" t="inlineStr">
        <is>
          <t>LT250</t>
        </is>
      </c>
      <c r="R690" s="4" t="inlineStr"/>
      <c r="S690" t="inlineStr"/>
      <c r="T690" t="inlineStr"/>
      <c r="U690" t="inlineStr"/>
      <c r="V690" t="inlineStr"/>
      <c r="W690" t="inlineStr"/>
    </row>
    <row r="691">
      <c r="A691" t="inlineStr"/>
      <c r="B691" t="inlineStr">
        <is>
          <t>N</t>
        </is>
      </c>
      <c r="C691" t="inlineStr">
        <is>
          <t>Price_BOM_L_Imp_1479</t>
        </is>
      </c>
      <c r="D691" t="n">
        <v>1479</v>
      </c>
      <c r="E691" t="inlineStr"/>
      <c r="F691" t="inlineStr">
        <is>
          <t>:80155-LC:80155-LCV:80155-LF:</t>
        </is>
      </c>
      <c r="G691" s="2" t="inlineStr">
        <is>
          <t>X5</t>
        </is>
      </c>
      <c r="H691" s="2" t="inlineStr">
        <is>
          <t>ImpMatl_NiAl-Bronze_ASTM-B148_C95400</t>
        </is>
      </c>
      <c r="I691" s="4" t="inlineStr">
        <is>
          <t>Nickel Aluminum Bronze ASTM B148 UNS C95400</t>
        </is>
      </c>
      <c r="J691" s="4" t="inlineStr">
        <is>
          <t>B22</t>
        </is>
      </c>
      <c r="K691" s="4" t="inlineStr">
        <is>
          <t>Anodized Steel</t>
        </is>
      </c>
      <c r="L691" s="4" t="inlineStr">
        <is>
          <t>Steel, Cold Drawn C1018</t>
        </is>
      </c>
      <c r="M691" s="4" t="inlineStr">
        <is>
          <t>Coating_Scotchkote134_interior_exterior</t>
        </is>
      </c>
      <c r="N691" s="80" t="inlineStr">
        <is>
          <t>97780974</t>
        </is>
      </c>
      <c r="O691" s="4" t="inlineStr"/>
      <c r="P691" s="4" t="inlineStr">
        <is>
          <t>A102263</t>
        </is>
      </c>
      <c r="Q691" t="inlineStr">
        <is>
          <t>LT250</t>
        </is>
      </c>
      <c r="R691" s="4" t="inlineStr"/>
      <c r="S691" t="inlineStr"/>
      <c r="T691" t="inlineStr"/>
      <c r="U691" t="inlineStr"/>
      <c r="V691" t="inlineStr"/>
      <c r="W691" t="inlineStr"/>
    </row>
    <row r="692">
      <c r="A692" t="inlineStr"/>
      <c r="B692" t="inlineStr">
        <is>
          <t>N</t>
        </is>
      </c>
      <c r="C692" t="inlineStr">
        <is>
          <t>Price_BOM_L_Imp_1773</t>
        </is>
      </c>
      <c r="D692" t="n">
        <v>1773</v>
      </c>
      <c r="E692" t="inlineStr"/>
      <c r="F692" t="inlineStr">
        <is>
          <t>:80155-LC:80155-LCV:80155-LF:</t>
        </is>
      </c>
      <c r="G692" s="2" t="inlineStr">
        <is>
          <t>X5</t>
        </is>
      </c>
      <c r="H692" s="2" t="inlineStr">
        <is>
          <t>ImpMatl_NiAl-Bronze_ASTM-B148_C95400</t>
        </is>
      </c>
      <c r="I692" s="4" t="inlineStr">
        <is>
          <t>Nickel Aluminum Bronze ASTM B148 UNS C95400</t>
        </is>
      </c>
      <c r="J692" s="4" t="inlineStr">
        <is>
          <t>B22</t>
        </is>
      </c>
      <c r="K692" s="4" t="inlineStr">
        <is>
          <t>Anodized Steel</t>
        </is>
      </c>
      <c r="L692" s="4" t="inlineStr">
        <is>
          <t>Steel, Cold Drawn C1018</t>
        </is>
      </c>
      <c r="M692" s="4" t="inlineStr">
        <is>
          <t>Coating_Special</t>
        </is>
      </c>
      <c r="N692" s="80" t="inlineStr">
        <is>
          <t>97780974</t>
        </is>
      </c>
      <c r="O692" s="4" t="inlineStr"/>
      <c r="P692" t="inlineStr">
        <is>
          <t>A102263</t>
        </is>
      </c>
      <c r="Q692" t="inlineStr">
        <is>
          <t>LT250</t>
        </is>
      </c>
      <c r="R692" s="4" t="inlineStr"/>
      <c r="S692" t="inlineStr"/>
      <c r="T692" t="inlineStr"/>
      <c r="U692" t="inlineStr"/>
      <c r="V692" t="inlineStr"/>
      <c r="W692" t="inlineStr"/>
    </row>
    <row r="693">
      <c r="A693" t="inlineStr"/>
      <c r="B693" t="inlineStr">
        <is>
          <t>N</t>
        </is>
      </c>
      <c r="C693" t="inlineStr">
        <is>
          <t>Price_BOM_L_Imp_364</t>
        </is>
      </c>
      <c r="D693" t="n">
        <v>364</v>
      </c>
      <c r="E693" t="inlineStr"/>
      <c r="F693" t="inlineStr">
        <is>
          <t>:80155-LC:80155-LCV:80155-LF:</t>
        </is>
      </c>
      <c r="G693" s="2" t="inlineStr">
        <is>
          <t>X5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Anodized Steel</t>
        </is>
      </c>
      <c r="L693" s="4" t="inlineStr">
        <is>
          <t>Stainless Steel, AISI 316</t>
        </is>
      </c>
      <c r="M693" s="4" t="inlineStr">
        <is>
          <t>Coating_Standard</t>
        </is>
      </c>
      <c r="N693" s="80" t="inlineStr">
        <is>
          <t>98876193</t>
        </is>
      </c>
      <c r="O693" s="4" t="inlineStr"/>
      <c r="P693" t="inlineStr">
        <is>
          <t>A102429</t>
        </is>
      </c>
      <c r="Q693" t="inlineStr">
        <is>
          <t>LT027</t>
        </is>
      </c>
      <c r="R693" s="4" t="n">
        <v>0</v>
      </c>
      <c r="S693" t="inlineStr"/>
      <c r="T693" t="inlineStr"/>
      <c r="U693" t="inlineStr"/>
      <c r="V693" t="inlineStr"/>
      <c r="W693" t="inlineStr"/>
    </row>
    <row r="694">
      <c r="A694" t="inlineStr"/>
      <c r="B694" t="inlineStr">
        <is>
          <t>N</t>
        </is>
      </c>
      <c r="C694" t="inlineStr">
        <is>
          <t>Price_BOM_L_Imp_706</t>
        </is>
      </c>
      <c r="D694" t="n">
        <v>706</v>
      </c>
      <c r="E694" t="inlineStr"/>
      <c r="F694" t="inlineStr">
        <is>
          <t>:80155-LC:80155-LCV:80155-LF:</t>
        </is>
      </c>
      <c r="G694" s="2" t="inlineStr">
        <is>
          <t>X5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Anodized Steel</t>
        </is>
      </c>
      <c r="L694" s="4" t="inlineStr">
        <is>
          <t>Stainless Steel, AISI 316</t>
        </is>
      </c>
      <c r="M694" s="4" t="inlineStr">
        <is>
          <t>Coating_Scotchkote134_interior_exterior_IncludeImpeller</t>
        </is>
      </c>
      <c r="N694" s="80" t="inlineStr">
        <is>
          <t>RTF</t>
        </is>
      </c>
      <c r="O694" s="4" t="inlineStr"/>
      <c r="P694" t="inlineStr">
        <is>
          <t>A102429</t>
        </is>
      </c>
      <c r="Q694" t="inlineStr">
        <is>
          <t>LT250</t>
        </is>
      </c>
      <c r="R694" s="4" t="inlineStr"/>
      <c r="S694" t="inlineStr"/>
      <c r="T694" t="inlineStr"/>
      <c r="U694" t="inlineStr"/>
      <c r="V694" t="inlineStr"/>
      <c r="W694" t="inlineStr"/>
    </row>
    <row r="695">
      <c r="A695" t="inlineStr"/>
      <c r="B695" t="inlineStr">
        <is>
          <t>N</t>
        </is>
      </c>
      <c r="C695" t="inlineStr">
        <is>
          <t>Price_BOM_L_Imp_1000</t>
        </is>
      </c>
      <c r="D695" t="n">
        <v>1000</v>
      </c>
      <c r="E695" t="inlineStr"/>
      <c r="F695" t="inlineStr">
        <is>
          <t>:80155-LC:80155-LCV:80155-LF:</t>
        </is>
      </c>
      <c r="G695" s="2" t="inlineStr">
        <is>
          <t>X5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Anodized Steel</t>
        </is>
      </c>
      <c r="L695" s="4" t="inlineStr">
        <is>
          <t>Stainless Steel, AISI 316</t>
        </is>
      </c>
      <c r="M695" s="4" t="inlineStr">
        <is>
          <t>Coating_Scotchkote134_interior_IncludeImpeller</t>
        </is>
      </c>
      <c r="N695" s="80" t="inlineStr">
        <is>
          <t>RTF</t>
        </is>
      </c>
      <c r="O695" s="4" t="inlineStr"/>
      <c r="P695" t="inlineStr">
        <is>
          <t>A102429</t>
        </is>
      </c>
      <c r="Q695" t="inlineStr">
        <is>
          <t>LT250</t>
        </is>
      </c>
      <c r="R695" s="4" t="inlineStr"/>
      <c r="S695" t="inlineStr"/>
      <c r="T695" t="inlineStr"/>
      <c r="U695" t="inlineStr"/>
      <c r="V695" t="inlineStr"/>
      <c r="W695" t="inlineStr"/>
    </row>
    <row r="696">
      <c r="A696" t="inlineStr"/>
      <c r="B696" t="inlineStr">
        <is>
          <t>N</t>
        </is>
      </c>
      <c r="C696" t="inlineStr">
        <is>
          <t>Price_BOM_L_Imp_1294</t>
        </is>
      </c>
      <c r="D696" t="n">
        <v>1294</v>
      </c>
      <c r="E696" t="inlineStr"/>
      <c r="F696" t="inlineStr">
        <is>
          <t>:80155-LC:80155-LCV:80155-LF:</t>
        </is>
      </c>
      <c r="G696" s="2" t="inlineStr">
        <is>
          <t>X5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Anodized Steel</t>
        </is>
      </c>
      <c r="L696" s="4" t="inlineStr">
        <is>
          <t>Stainless Steel, AISI 316</t>
        </is>
      </c>
      <c r="M696" s="4" t="inlineStr">
        <is>
          <t>Coating_Scotchkote134_interior</t>
        </is>
      </c>
      <c r="N696" s="80" t="inlineStr">
        <is>
          <t>RTF</t>
        </is>
      </c>
      <c r="O696" s="4" t="inlineStr"/>
      <c r="P696" s="4" t="inlineStr">
        <is>
          <t>A102429</t>
        </is>
      </c>
      <c r="Q696" t="inlineStr">
        <is>
          <t>LT250</t>
        </is>
      </c>
      <c r="R696" s="4" t="n">
        <v>126</v>
      </c>
      <c r="S696" t="inlineStr"/>
      <c r="T696" t="inlineStr"/>
      <c r="U696" t="inlineStr"/>
      <c r="V696" t="inlineStr"/>
      <c r="W696" t="inlineStr"/>
    </row>
    <row r="697">
      <c r="A697" t="inlineStr"/>
      <c r="B697" t="inlineStr">
        <is>
          <t>N</t>
        </is>
      </c>
      <c r="C697" t="inlineStr">
        <is>
          <t>Price_BOM_L_Imp_1588</t>
        </is>
      </c>
      <c r="D697" t="n">
        <v>1588</v>
      </c>
      <c r="E697" t="inlineStr"/>
      <c r="F697" t="inlineStr">
        <is>
          <t>:80155-LC:80155-LCV:80155-LF:</t>
        </is>
      </c>
      <c r="G697" s="2" t="inlineStr">
        <is>
          <t>X5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Anodized Steel</t>
        </is>
      </c>
      <c r="L697" s="4" t="inlineStr">
        <is>
          <t>Stainless Steel, AISI 316</t>
        </is>
      </c>
      <c r="M697" s="4" t="inlineStr">
        <is>
          <t>Coating_Scotchkote134_interior_exterior</t>
        </is>
      </c>
      <c r="N697" s="80" t="inlineStr">
        <is>
          <t>RTF</t>
        </is>
      </c>
      <c r="O697" s="4" t="inlineStr"/>
      <c r="P697" s="4" t="inlineStr">
        <is>
          <t>A102429</t>
        </is>
      </c>
      <c r="Q697" t="inlineStr">
        <is>
          <t>LT250</t>
        </is>
      </c>
      <c r="R697" s="4" t="n">
        <v>126</v>
      </c>
      <c r="S697" t="inlineStr"/>
      <c r="T697" t="inlineStr"/>
      <c r="U697" t="inlineStr"/>
      <c r="V697" t="inlineStr"/>
      <c r="W697" t="inlineStr"/>
    </row>
    <row r="698">
      <c r="A698" t="inlineStr"/>
      <c r="B698" t="inlineStr">
        <is>
          <t>N</t>
        </is>
      </c>
      <c r="C698" t="inlineStr">
        <is>
          <t>Price_BOM_L_Imp_1883</t>
        </is>
      </c>
      <c r="D698" t="n">
        <v>1883</v>
      </c>
      <c r="E698" t="inlineStr"/>
      <c r="F698" t="inlineStr">
        <is>
          <t>:80155-LF:</t>
        </is>
      </c>
      <c r="G698" s="2" t="inlineStr">
        <is>
          <t>X6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Anodized Steel</t>
        </is>
      </c>
      <c r="L698" s="4" t="inlineStr">
        <is>
          <t>Stainless Steel, AISI 316</t>
        </is>
      </c>
      <c r="M698" s="4" t="inlineStr">
        <is>
          <t>Coating_Special</t>
        </is>
      </c>
      <c r="N698" s="80" t="inlineStr">
        <is>
          <t>RTF</t>
        </is>
      </c>
      <c r="O698" s="4" t="inlineStr"/>
      <c r="P698" s="4" t="inlineStr">
        <is>
          <t>A102048</t>
        </is>
      </c>
      <c r="Q698" t="inlineStr">
        <is>
          <t>LT250</t>
        </is>
      </c>
      <c r="R698" s="4" t="n">
        <v>126</v>
      </c>
      <c r="S698" t="inlineStr"/>
      <c r="T698" t="inlineStr"/>
      <c r="U698" t="inlineStr"/>
      <c r="V698" t="inlineStr"/>
      <c r="W698" t="inlineStr"/>
    </row>
    <row r="699">
      <c r="A699" t="inlineStr"/>
      <c r="B699" t="inlineStr">
        <is>
          <t>N</t>
        </is>
      </c>
      <c r="C699" t="inlineStr">
        <is>
          <t>Price_BOM_L_Imp_474</t>
        </is>
      </c>
      <c r="D699" t="n">
        <v>474</v>
      </c>
      <c r="E699" t="inlineStr"/>
      <c r="F699" t="inlineStr">
        <is>
          <t>:80155-LF:</t>
        </is>
      </c>
      <c r="G699" s="2" t="inlineStr">
        <is>
          <t>X6</t>
        </is>
      </c>
      <c r="H699" s="2" t="inlineStr">
        <is>
          <t>ImpMatl_NiAl-Bronze_ASTM-B148_C95400</t>
        </is>
      </c>
      <c r="I699" s="4" t="inlineStr">
        <is>
          <t>Nickel Aluminum Bronze ASTM B148 UNS C95400</t>
        </is>
      </c>
      <c r="J699" s="4" t="inlineStr">
        <is>
          <t>B22</t>
        </is>
      </c>
      <c r="K699" s="4" t="inlineStr">
        <is>
          <t>Anodized Steel</t>
        </is>
      </c>
      <c r="L699" s="4" t="inlineStr">
        <is>
          <t>Steel, Cold Drawn C1018</t>
        </is>
      </c>
      <c r="M699" s="4" t="inlineStr">
        <is>
          <t>Coating_Standard</t>
        </is>
      </c>
      <c r="N699" s="80" t="inlineStr">
        <is>
          <t>97780975</t>
        </is>
      </c>
      <c r="O699" s="4" t="inlineStr"/>
      <c r="P699" t="inlineStr">
        <is>
          <t>A102264</t>
        </is>
      </c>
      <c r="Q699" t="inlineStr">
        <is>
          <t>LT250</t>
        </is>
      </c>
      <c r="R699" s="4" t="inlineStr"/>
      <c r="S699" t="inlineStr"/>
      <c r="T699" t="inlineStr"/>
      <c r="U699" t="inlineStr"/>
      <c r="V699" t="inlineStr"/>
      <c r="W699" t="inlineStr"/>
    </row>
    <row r="700">
      <c r="A700" t="inlineStr"/>
      <c r="B700" t="inlineStr">
        <is>
          <t>N</t>
        </is>
      </c>
      <c r="C700" t="inlineStr">
        <is>
          <t>Price_BOM_L_Imp_598</t>
        </is>
      </c>
      <c r="D700" t="n">
        <v>598</v>
      </c>
      <c r="E700" t="inlineStr"/>
      <c r="F700" t="inlineStr">
        <is>
          <t>:80155-LF:</t>
        </is>
      </c>
      <c r="G700" s="2" t="inlineStr">
        <is>
          <t>X6</t>
        </is>
      </c>
      <c r="H700" s="2" t="inlineStr">
        <is>
          <t>ImpMatl_NiAl-Bronze_ASTM-B148_C95400</t>
        </is>
      </c>
      <c r="I700" s="4" t="inlineStr">
        <is>
          <t>Nickel Aluminum Bronze ASTM B148 UNS C95400</t>
        </is>
      </c>
      <c r="J700" s="4" t="inlineStr">
        <is>
          <t>B22</t>
        </is>
      </c>
      <c r="K700" s="4" t="inlineStr">
        <is>
          <t>Anodized Steel</t>
        </is>
      </c>
      <c r="L700" s="4" t="inlineStr">
        <is>
          <t>Steel, Cold Drawn C1018</t>
        </is>
      </c>
      <c r="M700" s="4" t="inlineStr">
        <is>
          <t>Coating_Scotchkote134_interior_exterior_IncludeImpeller</t>
        </is>
      </c>
      <c r="N700" s="80" t="inlineStr">
        <is>
          <t>RTF</t>
        </is>
      </c>
      <c r="O700" s="4" t="inlineStr"/>
      <c r="P700" t="inlineStr">
        <is>
          <t>A102264</t>
        </is>
      </c>
      <c r="Q700" t="inlineStr">
        <is>
          <t>LT250</t>
        </is>
      </c>
      <c r="R700" s="4" t="inlineStr"/>
      <c r="S700" t="inlineStr"/>
      <c r="T700" t="inlineStr"/>
      <c r="U700" t="inlineStr"/>
      <c r="V700" t="inlineStr"/>
      <c r="W700" t="inlineStr"/>
    </row>
    <row r="701">
      <c r="A701" t="inlineStr"/>
      <c r="B701" t="inlineStr">
        <is>
          <t>N</t>
        </is>
      </c>
      <c r="C701" t="inlineStr">
        <is>
          <t>Price_BOM_L_Imp_892</t>
        </is>
      </c>
      <c r="D701" t="n">
        <v>892</v>
      </c>
      <c r="E701" t="inlineStr"/>
      <c r="F701" t="inlineStr">
        <is>
          <t>:80155-LF:</t>
        </is>
      </c>
      <c r="G701" s="2" t="inlineStr">
        <is>
          <t>X6</t>
        </is>
      </c>
      <c r="H701" s="2" t="inlineStr">
        <is>
          <t>ImpMatl_NiAl-Bronze_ASTM-B148_C95400</t>
        </is>
      </c>
      <c r="I701" s="4" t="inlineStr">
        <is>
          <t>Nickel Aluminum Bronze ASTM B148 UNS C95400</t>
        </is>
      </c>
      <c r="J701" s="4" t="inlineStr">
        <is>
          <t>B22</t>
        </is>
      </c>
      <c r="K701" s="4" t="inlineStr">
        <is>
          <t>Anodized Steel</t>
        </is>
      </c>
      <c r="L701" s="4" t="inlineStr">
        <is>
          <t>Steel, Cold Drawn C1018</t>
        </is>
      </c>
      <c r="M701" s="4" t="inlineStr">
        <is>
          <t>Coating_Scotchkote134_interior_IncludeImpeller</t>
        </is>
      </c>
      <c r="N701" s="80" t="inlineStr">
        <is>
          <t>RTF</t>
        </is>
      </c>
      <c r="O701" s="4" t="inlineStr"/>
      <c r="P701" t="inlineStr">
        <is>
          <t>A102264</t>
        </is>
      </c>
      <c r="Q701" t="inlineStr">
        <is>
          <t>LT250</t>
        </is>
      </c>
      <c r="R701" s="4" t="inlineStr"/>
      <c r="S701" t="inlineStr"/>
      <c r="T701" t="inlineStr"/>
      <c r="U701" t="inlineStr"/>
      <c r="V701" t="inlineStr"/>
      <c r="W701" t="inlineStr"/>
    </row>
    <row r="702">
      <c r="A702" t="inlineStr"/>
      <c r="B702" t="inlineStr">
        <is>
          <t>N</t>
        </is>
      </c>
      <c r="C702" t="inlineStr">
        <is>
          <t>Price_BOM_L_Imp_1186</t>
        </is>
      </c>
      <c r="D702" t="n">
        <v>1186</v>
      </c>
      <c r="E702" t="inlineStr"/>
      <c r="F702" t="inlineStr">
        <is>
          <t>:80155-LF:</t>
        </is>
      </c>
      <c r="G702" s="2" t="inlineStr">
        <is>
          <t>X6</t>
        </is>
      </c>
      <c r="H702" s="2" t="inlineStr">
        <is>
          <t>ImpMatl_NiAl-Bronze_ASTM-B148_C95400</t>
        </is>
      </c>
      <c r="I702" s="4" t="inlineStr">
        <is>
          <t>Nickel Aluminum Bronze ASTM B148 UNS C95400</t>
        </is>
      </c>
      <c r="J702" s="4" t="inlineStr">
        <is>
          <t>B22</t>
        </is>
      </c>
      <c r="K702" s="4" t="inlineStr">
        <is>
          <t>Anodized Steel</t>
        </is>
      </c>
      <c r="L702" s="4" t="inlineStr">
        <is>
          <t>Steel, Cold Drawn C1018</t>
        </is>
      </c>
      <c r="M702" s="4" t="inlineStr">
        <is>
          <t>Coating_Scotchkote134_interior</t>
        </is>
      </c>
      <c r="N702" s="80" t="inlineStr">
        <is>
          <t>97780975</t>
        </is>
      </c>
      <c r="O702" s="4" t="inlineStr"/>
      <c r="P702" t="inlineStr">
        <is>
          <t>A102264</t>
        </is>
      </c>
      <c r="Q702" t="inlineStr">
        <is>
          <t>LT250</t>
        </is>
      </c>
      <c r="R702" s="4" t="inlineStr"/>
      <c r="S702" t="inlineStr"/>
      <c r="T702" t="inlineStr"/>
      <c r="U702" t="inlineStr"/>
      <c r="V702" t="inlineStr"/>
      <c r="W702" t="inlineStr"/>
    </row>
    <row r="703">
      <c r="A703" t="inlineStr"/>
      <c r="B703" t="inlineStr">
        <is>
          <t>N</t>
        </is>
      </c>
      <c r="C703" t="inlineStr">
        <is>
          <t>Price_BOM_L_Imp_1480</t>
        </is>
      </c>
      <c r="D703" t="n">
        <v>1480</v>
      </c>
      <c r="E703" t="inlineStr"/>
      <c r="F703" t="inlineStr">
        <is>
          <t>:80155-LF:</t>
        </is>
      </c>
      <c r="G703" s="2" t="inlineStr">
        <is>
          <t>X6</t>
        </is>
      </c>
      <c r="H703" s="2" t="inlineStr">
        <is>
          <t>ImpMatl_NiAl-Bronze_ASTM-B148_C95400</t>
        </is>
      </c>
      <c r="I703" s="4" t="inlineStr">
        <is>
          <t>Nickel Aluminum Bronze ASTM B148 UNS C95400</t>
        </is>
      </c>
      <c r="J703" s="4" t="inlineStr">
        <is>
          <t>B22</t>
        </is>
      </c>
      <c r="K703" s="4" t="inlineStr">
        <is>
          <t>Anodized Steel</t>
        </is>
      </c>
      <c r="L703" s="4" t="inlineStr">
        <is>
          <t>Steel, Cold Drawn C1018</t>
        </is>
      </c>
      <c r="M703" s="4" t="inlineStr">
        <is>
          <t>Coating_Scotchkote134_interior_exterior</t>
        </is>
      </c>
      <c r="N703" s="80" t="inlineStr">
        <is>
          <t>97780975</t>
        </is>
      </c>
      <c r="O703" s="4" t="inlineStr"/>
      <c r="P703" t="inlineStr">
        <is>
          <t>A102264</t>
        </is>
      </c>
      <c r="Q703" t="inlineStr">
        <is>
          <t>LT250</t>
        </is>
      </c>
      <c r="R703" s="4" t="inlineStr"/>
      <c r="S703" t="inlineStr"/>
      <c r="T703" t="inlineStr"/>
      <c r="U703" t="inlineStr"/>
      <c r="V703" t="inlineStr"/>
      <c r="W703" t="inlineStr"/>
    </row>
    <row r="704">
      <c r="A704" t="inlineStr"/>
      <c r="B704" t="inlineStr">
        <is>
          <t>N</t>
        </is>
      </c>
      <c r="C704" t="inlineStr">
        <is>
          <t>Price_BOM_L_Imp_1774</t>
        </is>
      </c>
      <c r="D704" t="n">
        <v>1774</v>
      </c>
      <c r="E704" t="inlineStr"/>
      <c r="F704" t="inlineStr">
        <is>
          <t>:80155-LF:</t>
        </is>
      </c>
      <c r="G704" s="2" t="inlineStr">
        <is>
          <t>X6</t>
        </is>
      </c>
      <c r="H704" s="2" t="inlineStr">
        <is>
          <t>ImpMatl_NiAl-Bronze_ASTM-B148_C95400</t>
        </is>
      </c>
      <c r="I704" s="4" t="inlineStr">
        <is>
          <t>Nickel Aluminum Bronze ASTM B148 UNS C95400</t>
        </is>
      </c>
      <c r="J704" s="4" t="inlineStr">
        <is>
          <t>B22</t>
        </is>
      </c>
      <c r="K704" s="4" t="inlineStr">
        <is>
          <t>Anodized Steel</t>
        </is>
      </c>
      <c r="L704" s="4" t="inlineStr">
        <is>
          <t>Steel, Cold Drawn C1018</t>
        </is>
      </c>
      <c r="M704" s="4" t="inlineStr">
        <is>
          <t>Coating_Special</t>
        </is>
      </c>
      <c r="N704" s="80" t="inlineStr">
        <is>
          <t>97780975</t>
        </is>
      </c>
      <c r="O704" s="4" t="inlineStr"/>
      <c r="P704" t="inlineStr">
        <is>
          <t>A102264</t>
        </is>
      </c>
      <c r="Q704" t="inlineStr">
        <is>
          <t>LT250</t>
        </is>
      </c>
      <c r="R704" s="4" t="inlineStr"/>
      <c r="S704" t="inlineStr"/>
      <c r="T704" t="inlineStr"/>
      <c r="U704" t="inlineStr"/>
      <c r="V704" t="inlineStr"/>
      <c r="W704" t="inlineStr"/>
    </row>
    <row r="705">
      <c r="A705" t="inlineStr"/>
      <c r="B705" t="inlineStr">
        <is>
          <t>N</t>
        </is>
      </c>
      <c r="C705" t="inlineStr">
        <is>
          <t>Price_BOM_L_Imp_371</t>
        </is>
      </c>
      <c r="D705" t="n">
        <v>371</v>
      </c>
      <c r="E705" t="inlineStr"/>
      <c r="F705" t="inlineStr">
        <is>
          <t>:80155-LF:</t>
        </is>
      </c>
      <c r="G705" s="2" t="inlineStr">
        <is>
          <t>X6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Anodized Steel</t>
        </is>
      </c>
      <c r="L705" s="4" t="inlineStr">
        <is>
          <t>Stainless Steel, AISI 316</t>
        </is>
      </c>
      <c r="M705" s="4" t="inlineStr">
        <is>
          <t>Coating_Standard</t>
        </is>
      </c>
      <c r="N705" s="80" t="inlineStr">
        <is>
          <t>RTF</t>
        </is>
      </c>
      <c r="O705" s="4" t="inlineStr"/>
      <c r="P705" t="inlineStr">
        <is>
          <t>A102431</t>
        </is>
      </c>
      <c r="Q705" t="inlineStr">
        <is>
          <t>LT027</t>
        </is>
      </c>
      <c r="R705" s="4" t="n">
        <v>0</v>
      </c>
      <c r="S705" t="inlineStr"/>
      <c r="T705" t="inlineStr"/>
      <c r="U705" t="inlineStr"/>
      <c r="V705" t="inlineStr"/>
      <c r="W705" t="inlineStr"/>
    </row>
    <row r="706">
      <c r="A706" t="inlineStr"/>
      <c r="B706" t="inlineStr">
        <is>
          <t>N</t>
        </is>
      </c>
      <c r="C706" t="inlineStr">
        <is>
          <t>Price_BOM_L_Imp_707</t>
        </is>
      </c>
      <c r="D706" t="n">
        <v>707</v>
      </c>
      <c r="E706" t="inlineStr"/>
      <c r="F706" t="inlineStr">
        <is>
          <t>:80155-LF:</t>
        </is>
      </c>
      <c r="G706" s="2" t="inlineStr">
        <is>
          <t>X6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Anodized Steel</t>
        </is>
      </c>
      <c r="L706" s="4" t="inlineStr">
        <is>
          <t>Stainless Steel, AISI 316</t>
        </is>
      </c>
      <c r="M706" s="4" t="inlineStr">
        <is>
          <t>Coating_Scotchkote134_interior_exterior_IncludeImpeller</t>
        </is>
      </c>
      <c r="N706" s="80" t="inlineStr">
        <is>
          <t>RTF</t>
        </is>
      </c>
      <c r="O706" s="4" t="inlineStr"/>
      <c r="P706" t="inlineStr">
        <is>
          <t>A102431</t>
        </is>
      </c>
      <c r="Q706" t="inlineStr">
        <is>
          <t>LT250</t>
        </is>
      </c>
      <c r="R706" s="4" t="inlineStr"/>
      <c r="S706" t="inlineStr"/>
      <c r="T706" t="inlineStr"/>
      <c r="U706" t="inlineStr"/>
      <c r="V706" t="inlineStr"/>
      <c r="W706" t="inlineStr"/>
    </row>
    <row r="707">
      <c r="A707" t="inlineStr"/>
      <c r="B707" t="inlineStr">
        <is>
          <t>N</t>
        </is>
      </c>
      <c r="C707" t="inlineStr">
        <is>
          <t>Price_BOM_L_Imp_1001</t>
        </is>
      </c>
      <c r="D707" t="n">
        <v>1001</v>
      </c>
      <c r="E707" t="inlineStr"/>
      <c r="F707" t="inlineStr">
        <is>
          <t>:80155-LF:</t>
        </is>
      </c>
      <c r="G707" s="2" t="inlineStr">
        <is>
          <t>X6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Anodized Steel</t>
        </is>
      </c>
      <c r="L707" s="4" t="inlineStr">
        <is>
          <t>Stainless Steel, AISI 316</t>
        </is>
      </c>
      <c r="M707" s="4" t="inlineStr">
        <is>
          <t>Coating_Scotchkote134_interior_IncludeImpeller</t>
        </is>
      </c>
      <c r="N707" s="80" t="inlineStr">
        <is>
          <t>RTF</t>
        </is>
      </c>
      <c r="O707" s="4" t="inlineStr"/>
      <c r="P707" t="inlineStr">
        <is>
          <t>A102431</t>
        </is>
      </c>
      <c r="Q707" t="inlineStr">
        <is>
          <t>LT250</t>
        </is>
      </c>
      <c r="R707" s="4" t="inlineStr"/>
      <c r="S707" t="inlineStr"/>
      <c r="T707" t="inlineStr"/>
      <c r="U707" t="inlineStr"/>
      <c r="V707" t="inlineStr"/>
      <c r="W707" t="inlineStr"/>
    </row>
    <row r="708">
      <c r="A708" t="inlineStr"/>
      <c r="B708" t="inlineStr">
        <is>
          <t>N</t>
        </is>
      </c>
      <c r="C708" t="inlineStr">
        <is>
          <t>Price_BOM_L_Imp_1295</t>
        </is>
      </c>
      <c r="D708" t="n">
        <v>1295</v>
      </c>
      <c r="E708" t="inlineStr"/>
      <c r="F708" t="inlineStr">
        <is>
          <t>:80155-LF:</t>
        </is>
      </c>
      <c r="G708" s="2" t="inlineStr">
        <is>
          <t>X6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Anodized Steel</t>
        </is>
      </c>
      <c r="L708" s="4" t="inlineStr">
        <is>
          <t>Stainless Steel, AISI 316</t>
        </is>
      </c>
      <c r="M708" s="4" t="inlineStr">
        <is>
          <t>Coating_Scotchkote134_interior</t>
        </is>
      </c>
      <c r="N708" s="80" t="inlineStr">
        <is>
          <t>RTF</t>
        </is>
      </c>
      <c r="O708" s="4" t="inlineStr"/>
      <c r="P708" t="inlineStr">
        <is>
          <t>A102431</t>
        </is>
      </c>
      <c r="Q708" t="inlineStr">
        <is>
          <t>LT250</t>
        </is>
      </c>
      <c r="R708" s="4" t="n">
        <v>126</v>
      </c>
      <c r="S708" t="inlineStr"/>
      <c r="T708" t="inlineStr"/>
      <c r="U708" t="inlineStr"/>
      <c r="V708" t="inlineStr"/>
      <c r="W708" t="inlineStr"/>
    </row>
    <row r="709">
      <c r="A709" t="inlineStr"/>
      <c r="B709" t="inlineStr">
        <is>
          <t>N</t>
        </is>
      </c>
      <c r="C709" t="inlineStr">
        <is>
          <t>Price_BOM_L_Imp_1589</t>
        </is>
      </c>
      <c r="D709" t="n">
        <v>1589</v>
      </c>
      <c r="E709" t="inlineStr"/>
      <c r="F709" t="inlineStr">
        <is>
          <t>:80155-LF:</t>
        </is>
      </c>
      <c r="G709" s="2" t="inlineStr">
        <is>
          <t>X6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Anodized Steel</t>
        </is>
      </c>
      <c r="L709" s="4" t="inlineStr">
        <is>
          <t>Stainless Steel, AISI 316</t>
        </is>
      </c>
      <c r="M709" s="4" t="inlineStr">
        <is>
          <t>Coating_Scotchkote134_interior_exterior</t>
        </is>
      </c>
      <c r="N709" s="80" t="inlineStr">
        <is>
          <t>RTF</t>
        </is>
      </c>
      <c r="O709" s="4" t="inlineStr"/>
      <c r="P709" t="inlineStr">
        <is>
          <t>A102431</t>
        </is>
      </c>
      <c r="Q709" t="inlineStr">
        <is>
          <t>LT250</t>
        </is>
      </c>
      <c r="R709" s="4" t="n">
        <v>126</v>
      </c>
      <c r="S709" t="inlineStr"/>
      <c r="T709" t="inlineStr"/>
      <c r="U709" t="inlineStr"/>
      <c r="V709" t="inlineStr"/>
      <c r="W709" t="inlineStr"/>
    </row>
    <row r="710">
      <c r="A710" t="inlineStr"/>
      <c r="B710" t="inlineStr">
        <is>
          <t>N</t>
        </is>
      </c>
      <c r="C710" t="inlineStr">
        <is>
          <t>Price_BOM_L_Imp_380</t>
        </is>
      </c>
      <c r="D710" t="n">
        <v>380</v>
      </c>
      <c r="E710" t="inlineStr"/>
      <c r="F710" t="inlineStr">
        <is>
          <t>all</t>
        </is>
      </c>
      <c r="G710" s="2" t="inlineStr">
        <is>
          <t>all</t>
        </is>
      </c>
      <c r="H710" s="2" t="inlineStr">
        <is>
          <t>ImpMatl_Special</t>
        </is>
      </c>
      <c r="I710" s="4" t="inlineStr">
        <is>
          <t>Special/Other</t>
        </is>
      </c>
      <c r="J710" s="4" t="inlineStr">
        <is>
          <t>X</t>
        </is>
      </c>
      <c r="K710" s="4" t="inlineStr">
        <is>
          <t>Special/Other</t>
        </is>
      </c>
      <c r="L710" s="4" t="inlineStr">
        <is>
          <t>Special/Other</t>
        </is>
      </c>
      <c r="M710" s="4" t="inlineStr">
        <is>
          <t>Coating_Standard</t>
        </is>
      </c>
      <c r="N710" s="80" t="inlineStr">
        <is>
          <t>RTF</t>
        </is>
      </c>
      <c r="O710" s="4" t="inlineStr"/>
      <c r="P710" t="inlineStr">
        <is>
          <t>A102434</t>
        </is>
      </c>
      <c r="Q710" t="inlineStr">
        <is>
          <t>LT041</t>
        </is>
      </c>
      <c r="R710" s="4" t="n">
        <v>126</v>
      </c>
      <c r="S710" t="inlineStr"/>
      <c r="T710" t="inlineStr"/>
      <c r="U710" t="inlineStr"/>
      <c r="V710" t="inlineStr"/>
      <c r="W710" t="inlineStr"/>
    </row>
    <row r="711">
      <c r="A711" s="78" t="inlineStr">
        <is>
          <t>[END]</t>
        </is>
      </c>
      <c r="D711">
        <f>RIGHT(C759, 4)</f>
        <v/>
      </c>
    </row>
    <row r="713">
      <c r="A713" s="135" t="inlineStr"/>
      <c r="B713" s="135" t="inlineStr"/>
      <c r="C713" s="135" t="inlineStr">
        <is>
          <t>09-19-2022 test per Luke</t>
        </is>
      </c>
      <c r="D713" s="135" t="inlineStr"/>
      <c r="E713" s="135" t="inlineStr"/>
      <c r="F713" s="135" t="inlineStr"/>
      <c r="G713" s="135" t="inlineStr"/>
      <c r="H713" s="135" t="inlineStr"/>
      <c r="I713" s="135" t="inlineStr"/>
      <c r="J713" s="135" t="inlineStr"/>
      <c r="K713" s="135" t="inlineStr"/>
      <c r="L713" s="135" t="inlineStr"/>
      <c r="M713" s="135" t="inlineStr"/>
      <c r="N713" s="135" t="inlineStr"/>
      <c r="O713" s="135" t="inlineStr"/>
      <c r="P713" s="135" t="inlineStr"/>
      <c r="Q713" s="135" t="inlineStr"/>
      <c r="R713" s="135" t="inlineStr"/>
      <c r="S713" s="135" t="inlineStr"/>
      <c r="T713" s="135" t="inlineStr"/>
      <c r="U713" s="135" t="inlineStr"/>
      <c r="V713" s="135" t="inlineStr"/>
      <c r="W713" s="135" t="inlineStr"/>
      <c r="X713" s="135" t="n"/>
      <c r="Y713" s="135" t="n"/>
      <c r="Z713" s="135" t="n"/>
      <c r="AA713" s="135" t="n"/>
      <c r="AB713" s="135" t="n"/>
      <c r="AC713" s="135" t="n"/>
      <c r="AD713" s="135" t="n"/>
      <c r="AE713" s="135" t="n"/>
      <c r="AF713" s="135" t="n"/>
      <c r="AG713" s="135" t="n"/>
      <c r="AH713" s="135" t="n"/>
      <c r="AI713" s="135" t="n"/>
      <c r="AJ713" s="135" t="n"/>
      <c r="AK713" s="135" t="n"/>
      <c r="AL713" s="135" t="n"/>
      <c r="AM713" s="135" t="n"/>
      <c r="AN713" s="135" t="n"/>
    </row>
    <row r="714">
      <c r="A714" t="inlineStr"/>
      <c r="B714" t="inlineStr">
        <is>
          <t>N</t>
        </is>
      </c>
      <c r="C714" t="inlineStr">
        <is>
          <t>Price_BOM_L_Imp_1133</t>
        </is>
      </c>
      <c r="D714" t="n">
        <v>1133</v>
      </c>
      <c r="E714" t="inlineStr"/>
      <c r="F714" t="inlineStr">
        <is>
          <t>:10707-LC:10707-LCV:10707-LF:</t>
        </is>
      </c>
      <c r="G714" t="inlineStr">
        <is>
          <t>X3</t>
        </is>
      </c>
      <c r="H714" t="inlineStr">
        <is>
          <t>ImpMatl_NiAl-Bronze_ASTM-B148_C95400</t>
        </is>
      </c>
      <c r="I714" t="inlineStr">
        <is>
          <t>Nickel Aluminum Bronze ASTM B148 UNS C95400</t>
        </is>
      </c>
      <c r="J714" t="inlineStr">
        <is>
          <t>B22</t>
        </is>
      </c>
      <c r="K714" t="inlineStr">
        <is>
          <t>Stainless Steel, AISI-303</t>
        </is>
      </c>
      <c r="L714" t="inlineStr">
        <is>
          <t>Steel, Cold Drawn C1018</t>
        </is>
      </c>
      <c r="M714" t="inlineStr">
        <is>
          <t>Coating_Scotchkote134_interior</t>
        </is>
      </c>
      <c r="N714" t="inlineStr">
        <is>
          <t>97775274</t>
        </is>
      </c>
      <c r="O714" t="inlineStr"/>
      <c r="P714" t="inlineStr">
        <is>
          <t>A102211</t>
        </is>
      </c>
      <c r="Q714" t="inlineStr">
        <is>
          <t>LT250</t>
        </is>
      </c>
      <c r="R714" t="inlineStr"/>
      <c r="S714" t="inlineStr"/>
      <c r="T714" t="inlineStr"/>
      <c r="U714" t="inlineStr"/>
      <c r="V714" t="inlineStr"/>
      <c r="W714" t="inlineStr"/>
    </row>
    <row r="715">
      <c r="A715" t="inlineStr"/>
      <c r="B715" t="inlineStr">
        <is>
          <t>N</t>
        </is>
      </c>
      <c r="C715" t="inlineStr">
        <is>
          <t>Price_BOM_L_Imp_1136</t>
        </is>
      </c>
      <c r="D715" t="n">
        <v>1136</v>
      </c>
      <c r="E715" t="inlineStr"/>
      <c r="F715" t="inlineStr">
        <is>
          <t>:12709-LC:12709-LCV:12709-LF:</t>
        </is>
      </c>
      <c r="G715" t="inlineStr">
        <is>
          <t>X3</t>
        </is>
      </c>
      <c r="H715" t="inlineStr">
        <is>
          <t>ImpMatl_NiAl-Bronze_ASTM-B148_C95400</t>
        </is>
      </c>
      <c r="I715" t="inlineStr">
        <is>
          <t>Nickel Aluminum Bronze ASTM B148 UNS C95400</t>
        </is>
      </c>
      <c r="J715" t="inlineStr">
        <is>
          <t>B22</t>
        </is>
      </c>
      <c r="K715" t="inlineStr">
        <is>
          <t>Stainless Steel, AISI-303</t>
        </is>
      </c>
      <c r="L715" t="inlineStr">
        <is>
          <t>Steel, Cold Drawn C1018</t>
        </is>
      </c>
      <c r="M715" t="inlineStr">
        <is>
          <t>Coating_Scotchkote134_interior</t>
        </is>
      </c>
      <c r="N715" t="inlineStr">
        <is>
          <t>97775277</t>
        </is>
      </c>
      <c r="O715" t="inlineStr"/>
      <c r="P715" t="inlineStr">
        <is>
          <t>A102214</t>
        </is>
      </c>
      <c r="Q715" t="inlineStr">
        <is>
          <t>LT250</t>
        </is>
      </c>
      <c r="R715" t="inlineStr"/>
      <c r="S715" t="inlineStr"/>
      <c r="T715" t="inlineStr"/>
      <c r="U715" t="inlineStr"/>
      <c r="V715" t="inlineStr"/>
      <c r="W715" t="inlineStr"/>
    </row>
    <row r="716">
      <c r="A716" t="inlineStr"/>
      <c r="B716" t="inlineStr">
        <is>
          <t>N</t>
        </is>
      </c>
      <c r="C716" t="inlineStr">
        <is>
          <t>Price_BOM_L_Imp_1152</t>
        </is>
      </c>
      <c r="D716" t="n">
        <v>1152</v>
      </c>
      <c r="E716" t="inlineStr"/>
      <c r="F716" t="inlineStr">
        <is>
          <t>:25707-LC:25707-LCV:25707-LF:</t>
        </is>
      </c>
      <c r="G716" t="inlineStr">
        <is>
          <t>X3</t>
        </is>
      </c>
      <c r="H716" t="inlineStr">
        <is>
          <t>ImpMatl_NiAl-Bronze_ASTM-B148_C95400</t>
        </is>
      </c>
      <c r="I716" t="inlineStr">
        <is>
          <t>Nickel Aluminum Bronze ASTM B148 UNS C95400</t>
        </is>
      </c>
      <c r="J716" t="inlineStr">
        <is>
          <t>B22</t>
        </is>
      </c>
      <c r="K716" t="inlineStr">
        <is>
          <t>Stainless Steel, AISI-303</t>
        </is>
      </c>
      <c r="L716" t="inlineStr">
        <is>
          <t>Steel, Cold Drawn C1018</t>
        </is>
      </c>
      <c r="M716" t="inlineStr">
        <is>
          <t>Coating_Scotchkote134_interior</t>
        </is>
      </c>
      <c r="N716" t="inlineStr">
        <is>
          <t>97778033</t>
        </is>
      </c>
      <c r="O716" t="inlineStr"/>
      <c r="P716" t="inlineStr">
        <is>
          <t>A102230</t>
        </is>
      </c>
      <c r="Q716" t="inlineStr">
        <is>
          <t>LT250</t>
        </is>
      </c>
      <c r="R716" t="inlineStr"/>
      <c r="S716" t="inlineStr"/>
      <c r="T716" t="inlineStr"/>
      <c r="U716" t="inlineStr"/>
      <c r="V716" t="inlineStr"/>
      <c r="W716" t="inlineStr"/>
    </row>
    <row r="717">
      <c r="A717" t="inlineStr"/>
      <c r="B717" t="inlineStr">
        <is>
          <t>N</t>
        </is>
      </c>
      <c r="C717" t="inlineStr">
        <is>
          <t>Price_BOM_L_Imp_1159</t>
        </is>
      </c>
      <c r="D717" t="n">
        <v>1159</v>
      </c>
      <c r="E717" t="inlineStr"/>
      <c r="F717" t="inlineStr">
        <is>
          <t>:30707-LC:30707-LCV:30707-LF:</t>
        </is>
      </c>
      <c r="G717" t="inlineStr">
        <is>
          <t>X3</t>
        </is>
      </c>
      <c r="H717" t="inlineStr">
        <is>
          <t>ImpMatl_NiAl-Bronze_ASTM-B148_C95400</t>
        </is>
      </c>
      <c r="I717" t="inlineStr">
        <is>
          <t>Nickel Aluminum Bronze ASTM B148 UNS C95400</t>
        </is>
      </c>
      <c r="J717" t="inlineStr">
        <is>
          <t>B22</t>
        </is>
      </c>
      <c r="K717" t="inlineStr">
        <is>
          <t>Stainless Steel, AISI-303</t>
        </is>
      </c>
      <c r="L717" t="inlineStr">
        <is>
          <t>Steel, Cold Drawn C1018</t>
        </is>
      </c>
      <c r="M717" t="inlineStr">
        <is>
          <t>Coating_Scotchkote134_interior</t>
        </is>
      </c>
      <c r="N717" t="inlineStr">
        <is>
          <t>97778039</t>
        </is>
      </c>
      <c r="O717" t="inlineStr"/>
      <c r="P717" t="inlineStr">
        <is>
          <t>A102237</t>
        </is>
      </c>
      <c r="Q717" t="inlineStr">
        <is>
          <t>LT250</t>
        </is>
      </c>
      <c r="R717" t="inlineStr"/>
      <c r="S717" t="inlineStr"/>
      <c r="T717" t="inlineStr"/>
      <c r="U717" t="inlineStr"/>
      <c r="V717" t="inlineStr"/>
      <c r="W717" t="inlineStr"/>
    </row>
    <row r="718">
      <c r="A718" t="inlineStr"/>
      <c r="B718" t="inlineStr">
        <is>
          <t>N</t>
        </is>
      </c>
      <c r="C718" t="inlineStr">
        <is>
          <t>Price_BOM_L_Imp_1176</t>
        </is>
      </c>
      <c r="D718" t="n">
        <v>1176</v>
      </c>
      <c r="E718" t="inlineStr"/>
      <c r="F718" t="inlineStr">
        <is>
          <t>:50123-LC:50123-LCV:50123-LF:</t>
        </is>
      </c>
      <c r="G718" t="inlineStr">
        <is>
          <t>XA</t>
        </is>
      </c>
      <c r="H718" t="inlineStr">
        <is>
          <t>ImpMatl_NiAl-Bronze_ASTM-B148_C95400</t>
        </is>
      </c>
      <c r="I718" t="inlineStr">
        <is>
          <t>Nickel Aluminum Bronze ASTM B148 UNS C95400</t>
        </is>
      </c>
      <c r="J718" t="inlineStr">
        <is>
          <t>B22</t>
        </is>
      </c>
      <c r="K718" t="inlineStr">
        <is>
          <t>Stainless Steel, AISI-303</t>
        </is>
      </c>
      <c r="L718" t="inlineStr">
        <is>
          <t>Steel, Cold Drawn C1018</t>
        </is>
      </c>
      <c r="M718" t="inlineStr">
        <is>
          <t>Coating_Scotchkote134_interior</t>
        </is>
      </c>
      <c r="N718" t="inlineStr">
        <is>
          <t>96896891</t>
        </is>
      </c>
      <c r="O718" t="inlineStr"/>
      <c r="P718" t="inlineStr">
        <is>
          <t>A102254</t>
        </is>
      </c>
      <c r="Q718" t="inlineStr">
        <is>
          <t>LT250</t>
        </is>
      </c>
      <c r="R718" t="inlineStr"/>
      <c r="S718" t="inlineStr"/>
      <c r="T718" t="inlineStr"/>
      <c r="U718" t="inlineStr"/>
      <c r="V718" t="inlineStr"/>
      <c r="W718" t="inlineStr"/>
    </row>
    <row r="719">
      <c r="A719" t="inlineStr"/>
      <c r="B719" t="inlineStr">
        <is>
          <t>N</t>
        </is>
      </c>
      <c r="C719" t="inlineStr">
        <is>
          <t>Price_BOM_L_Imp_1181</t>
        </is>
      </c>
      <c r="D719" t="n">
        <v>1181</v>
      </c>
      <c r="E719" t="inlineStr"/>
      <c r="F719" t="inlineStr">
        <is>
          <t>:60123-LC:60123-LCV:60123-LF:</t>
        </is>
      </c>
      <c r="G719" t="inlineStr">
        <is>
          <t>X5</t>
        </is>
      </c>
      <c r="H719" t="inlineStr">
        <is>
          <t>ImpMatl_NiAl-Bronze_ASTM-B148_C95400</t>
        </is>
      </c>
      <c r="I719" t="inlineStr">
        <is>
          <t>Nickel Aluminum Bronze ASTM B148 UNS C95400</t>
        </is>
      </c>
      <c r="J719" t="inlineStr">
        <is>
          <t>B22</t>
        </is>
      </c>
      <c r="K719" t="inlineStr">
        <is>
          <t>Anodized Steel</t>
        </is>
      </c>
      <c r="L719" t="inlineStr">
        <is>
          <t>Steel, Cold Drawn C1018</t>
        </is>
      </c>
      <c r="M719" t="inlineStr">
        <is>
          <t>Coating_Scotchkote134_interior</t>
        </is>
      </c>
      <c r="N719" t="inlineStr">
        <is>
          <t>97780970</t>
        </is>
      </c>
      <c r="O719" t="inlineStr"/>
      <c r="P719" t="inlineStr">
        <is>
          <t>A102259</t>
        </is>
      </c>
      <c r="Q719" t="inlineStr">
        <is>
          <t>LT250</t>
        </is>
      </c>
      <c r="R719" t="inlineStr"/>
      <c r="S719" t="inlineStr"/>
      <c r="T719" t="inlineStr"/>
      <c r="U719" t="inlineStr"/>
      <c r="V719" t="inlineStr"/>
      <c r="W719" t="inlineStr"/>
    </row>
    <row r="720">
      <c r="A720" t="inlineStr"/>
      <c r="B720" t="inlineStr">
        <is>
          <t>N</t>
        </is>
      </c>
      <c r="C720" t="inlineStr">
        <is>
          <t>Price_BOM_L_Imp_1184</t>
        </is>
      </c>
      <c r="D720" t="n">
        <v>1184</v>
      </c>
      <c r="E720" t="inlineStr"/>
      <c r="F720" t="inlineStr">
        <is>
          <t>:80123-LC:80123-LCV:80123-LF:</t>
        </is>
      </c>
      <c r="G720" t="inlineStr">
        <is>
          <t>X5</t>
        </is>
      </c>
      <c r="H720" t="inlineStr">
        <is>
          <t>ImpMatl_NiAl-Bronze_ASTM-B148_C95400</t>
        </is>
      </c>
      <c r="I720" t="inlineStr">
        <is>
          <t>Nickel Aluminum Bronze ASTM B148 UNS C95400</t>
        </is>
      </c>
      <c r="J720" t="inlineStr">
        <is>
          <t>B22</t>
        </is>
      </c>
      <c r="K720" t="inlineStr">
        <is>
          <t>Anodized Steel</t>
        </is>
      </c>
      <c r="L720" t="inlineStr">
        <is>
          <t>Steel, Cold Drawn C1018</t>
        </is>
      </c>
      <c r="M720" t="inlineStr">
        <is>
          <t>Coating_Scotchkote134_interior</t>
        </is>
      </c>
      <c r="N720" t="inlineStr">
        <is>
          <t>97780973</t>
        </is>
      </c>
      <c r="O720" t="inlineStr"/>
      <c r="P720" t="inlineStr">
        <is>
          <t>A102262</t>
        </is>
      </c>
      <c r="Q720" t="inlineStr">
        <is>
          <t>LT250</t>
        </is>
      </c>
      <c r="R720" t="inlineStr"/>
      <c r="S720" t="inlineStr"/>
      <c r="T720" t="inlineStr"/>
      <c r="U720" t="inlineStr"/>
      <c r="V720" t="inlineStr"/>
      <c r="W720" t="inlineStr"/>
    </row>
    <row r="721">
      <c r="A721" t="inlineStr"/>
      <c r="B721" t="inlineStr">
        <is>
          <t>N</t>
        </is>
      </c>
      <c r="C721" t="inlineStr">
        <is>
          <t>Price_BOM_L_Imp_1189</t>
        </is>
      </c>
      <c r="D721" t="n">
        <v>1189</v>
      </c>
      <c r="E721" t="inlineStr"/>
      <c r="F721" t="inlineStr">
        <is>
          <t>:15705-LC:15705-LCV:</t>
        </is>
      </c>
      <c r="G721" t="inlineStr">
        <is>
          <t>X0</t>
        </is>
      </c>
      <c r="H721" t="inlineStr">
        <is>
          <t>ImpMatl_NiAl-Bronze_ASTM-B148_C95400</t>
        </is>
      </c>
      <c r="I721" t="inlineStr">
        <is>
          <t>Nickel Aluminum Bronze ASTM B148 UNS C95400</t>
        </is>
      </c>
      <c r="J721" t="inlineStr">
        <is>
          <t>B22</t>
        </is>
      </c>
      <c r="K721" t="inlineStr">
        <is>
          <t>None</t>
        </is>
      </c>
      <c r="L721" t="inlineStr">
        <is>
          <t>None</t>
        </is>
      </c>
      <c r="M721" t="inlineStr">
        <is>
          <t>Coating_Scotchkote134_interior</t>
        </is>
      </c>
      <c r="N721" t="inlineStr">
        <is>
          <t>97780992</t>
        </is>
      </c>
      <c r="O721" t="inlineStr"/>
      <c r="P721" t="inlineStr">
        <is>
          <t>A102267</t>
        </is>
      </c>
      <c r="Q721" t="inlineStr">
        <is>
          <t>LT250</t>
        </is>
      </c>
      <c r="R721" t="inlineStr"/>
      <c r="S721" t="inlineStr"/>
      <c r="T721" t="inlineStr"/>
      <c r="U721" t="inlineStr"/>
      <c r="V721" t="inlineStr"/>
      <c r="W721" t="inlineStr"/>
    </row>
    <row r="722">
      <c r="A722" t="inlineStr"/>
      <c r="B722" t="inlineStr">
        <is>
          <t>N</t>
        </is>
      </c>
      <c r="C722" t="inlineStr">
        <is>
          <t>Price_BOM_L_Imp_1427</t>
        </is>
      </c>
      <c r="D722" t="n">
        <v>1427</v>
      </c>
      <c r="E722" t="inlineStr"/>
      <c r="F722" t="inlineStr">
        <is>
          <t>:10707-LC:10707-LCV:10707-LF:</t>
        </is>
      </c>
      <c r="G722" t="inlineStr">
        <is>
          <t>X3</t>
        </is>
      </c>
      <c r="H722" t="inlineStr">
        <is>
          <t>ImpMatl_NiAl-Bronze_ASTM-B148_C95400</t>
        </is>
      </c>
      <c r="I722" t="inlineStr">
        <is>
          <t>Nickel Aluminum Bronze ASTM B148 UNS C95400</t>
        </is>
      </c>
      <c r="J722" t="inlineStr">
        <is>
          <t>B22</t>
        </is>
      </c>
      <c r="K722" t="inlineStr">
        <is>
          <t>Stainless Steel, AISI-303</t>
        </is>
      </c>
      <c r="L722" t="inlineStr">
        <is>
          <t>Steel, Cold Drawn C1018</t>
        </is>
      </c>
      <c r="M722" t="inlineStr">
        <is>
          <t>Coating_Scotchkote134_interior_exterior</t>
        </is>
      </c>
      <c r="N722" t="inlineStr">
        <is>
          <t>97775274</t>
        </is>
      </c>
      <c r="O722" t="inlineStr"/>
      <c r="P722" t="inlineStr">
        <is>
          <t>A102211</t>
        </is>
      </c>
      <c r="Q722" t="inlineStr">
        <is>
          <t>LT250</t>
        </is>
      </c>
      <c r="R722" t="inlineStr"/>
      <c r="S722" t="inlineStr"/>
      <c r="T722" t="inlineStr"/>
      <c r="U722" t="inlineStr"/>
      <c r="V722" t="inlineStr"/>
      <c r="W722" t="inlineStr"/>
    </row>
    <row r="723">
      <c r="A723" t="inlineStr"/>
      <c r="B723" t="inlineStr">
        <is>
          <t>N</t>
        </is>
      </c>
      <c r="C723" t="inlineStr">
        <is>
          <t>Price_BOM_L_Imp_1430</t>
        </is>
      </c>
      <c r="D723" t="n">
        <v>1430</v>
      </c>
      <c r="E723" t="inlineStr"/>
      <c r="F723" t="inlineStr">
        <is>
          <t>:12709-LC:12709-LCV:12709-LF:</t>
        </is>
      </c>
      <c r="G723" t="inlineStr">
        <is>
          <t>X3</t>
        </is>
      </c>
      <c r="H723" t="inlineStr">
        <is>
          <t>ImpMatl_NiAl-Bronze_ASTM-B148_C95400</t>
        </is>
      </c>
      <c r="I723" t="inlineStr">
        <is>
          <t>Nickel Aluminum Bronze ASTM B148 UNS C95400</t>
        </is>
      </c>
      <c r="J723" t="inlineStr">
        <is>
          <t>B22</t>
        </is>
      </c>
      <c r="K723" t="inlineStr">
        <is>
          <t>Stainless Steel, AISI-303</t>
        </is>
      </c>
      <c r="L723" t="inlineStr">
        <is>
          <t>Steel, Cold Drawn C1018</t>
        </is>
      </c>
      <c r="M723" t="inlineStr">
        <is>
          <t>Coating_Scotchkote134_interior_exterior</t>
        </is>
      </c>
      <c r="N723" t="inlineStr">
        <is>
          <t>97775277</t>
        </is>
      </c>
      <c r="O723" t="inlineStr"/>
      <c r="P723" t="inlineStr">
        <is>
          <t>A102214</t>
        </is>
      </c>
      <c r="Q723" t="inlineStr">
        <is>
          <t>LT250</t>
        </is>
      </c>
      <c r="R723" t="inlineStr"/>
      <c r="S723" t="inlineStr"/>
      <c r="T723" t="inlineStr"/>
      <c r="U723" t="inlineStr"/>
      <c r="V723" t="inlineStr"/>
      <c r="W723" t="inlineStr"/>
    </row>
    <row r="724">
      <c r="A724" t="inlineStr"/>
      <c r="B724" t="inlineStr">
        <is>
          <t>N</t>
        </is>
      </c>
      <c r="C724" t="inlineStr">
        <is>
          <t>Price_BOM_L_Imp_1446</t>
        </is>
      </c>
      <c r="D724" t="n">
        <v>1446</v>
      </c>
      <c r="E724" t="inlineStr"/>
      <c r="F724" t="inlineStr">
        <is>
          <t>:25707-LC:25707-LCV:25707-LF:</t>
        </is>
      </c>
      <c r="G724" t="inlineStr">
        <is>
          <t>X3</t>
        </is>
      </c>
      <c r="H724" t="inlineStr">
        <is>
          <t>ImpMatl_NiAl-Bronze_ASTM-B148_C95400</t>
        </is>
      </c>
      <c r="I724" t="inlineStr">
        <is>
          <t>Nickel Aluminum Bronze ASTM B148 UNS C95400</t>
        </is>
      </c>
      <c r="J724" t="inlineStr">
        <is>
          <t>B22</t>
        </is>
      </c>
      <c r="K724" t="inlineStr">
        <is>
          <t>Stainless Steel, AISI-303</t>
        </is>
      </c>
      <c r="L724" t="inlineStr">
        <is>
          <t>Steel, Cold Drawn C1018</t>
        </is>
      </c>
      <c r="M724" t="inlineStr">
        <is>
          <t>Coating_Scotchkote134_interior_exterior</t>
        </is>
      </c>
      <c r="N724" t="inlineStr">
        <is>
          <t>97778033</t>
        </is>
      </c>
      <c r="O724" t="inlineStr"/>
      <c r="P724" t="inlineStr">
        <is>
          <t>A102230</t>
        </is>
      </c>
      <c r="Q724" t="inlineStr">
        <is>
          <t>LT250</t>
        </is>
      </c>
      <c r="R724" t="inlineStr"/>
      <c r="S724" t="inlineStr"/>
      <c r="T724" t="inlineStr"/>
      <c r="U724" t="inlineStr"/>
      <c r="V724" t="inlineStr"/>
      <c r="W724" t="inlineStr"/>
    </row>
    <row r="725">
      <c r="A725" t="inlineStr"/>
      <c r="B725" t="inlineStr">
        <is>
          <t>N</t>
        </is>
      </c>
      <c r="C725" t="inlineStr">
        <is>
          <t>Price_BOM_L_Imp_1453</t>
        </is>
      </c>
      <c r="D725" t="n">
        <v>1453</v>
      </c>
      <c r="E725" t="inlineStr"/>
      <c r="F725" t="inlineStr">
        <is>
          <t>:30707-LC:30707-LCV:30707-LF:</t>
        </is>
      </c>
      <c r="G725" t="inlineStr">
        <is>
          <t>X3</t>
        </is>
      </c>
      <c r="H725" t="inlineStr">
        <is>
          <t>ImpMatl_NiAl-Bronze_ASTM-B148_C95400</t>
        </is>
      </c>
      <c r="I725" t="inlineStr">
        <is>
          <t>Nickel Aluminum Bronze ASTM B148 UNS C95400</t>
        </is>
      </c>
      <c r="J725" t="inlineStr">
        <is>
          <t>B22</t>
        </is>
      </c>
      <c r="K725" t="inlineStr">
        <is>
          <t>Stainless Steel, AISI-303</t>
        </is>
      </c>
      <c r="L725" t="inlineStr">
        <is>
          <t>Steel, Cold Drawn C1018</t>
        </is>
      </c>
      <c r="M725" t="inlineStr">
        <is>
          <t>Coating_Scotchkote134_interior_exterior</t>
        </is>
      </c>
      <c r="N725" t="inlineStr">
        <is>
          <t>97778039</t>
        </is>
      </c>
      <c r="O725" t="inlineStr"/>
      <c r="P725" t="inlineStr">
        <is>
          <t>A102237</t>
        </is>
      </c>
      <c r="Q725" t="inlineStr">
        <is>
          <t>LT250</t>
        </is>
      </c>
      <c r="R725" t="inlineStr"/>
      <c r="S725" t="inlineStr"/>
      <c r="T725" t="inlineStr"/>
      <c r="U725" t="inlineStr"/>
      <c r="V725" t="inlineStr"/>
      <c r="W725" t="inlineStr"/>
    </row>
    <row r="726">
      <c r="A726" t="inlineStr"/>
      <c r="B726" t="inlineStr">
        <is>
          <t>N</t>
        </is>
      </c>
      <c r="C726" t="inlineStr">
        <is>
          <t>Price_BOM_L_Imp_1470</t>
        </is>
      </c>
      <c r="D726" t="n">
        <v>1470</v>
      </c>
      <c r="E726" t="inlineStr"/>
      <c r="F726" t="inlineStr">
        <is>
          <t>:50123-LC:50123-LCV:50123-LF:</t>
        </is>
      </c>
      <c r="G726" t="inlineStr">
        <is>
          <t>XA</t>
        </is>
      </c>
      <c r="H726" t="inlineStr">
        <is>
          <t>ImpMatl_NiAl-Bronze_ASTM-B148_C95400</t>
        </is>
      </c>
      <c r="I726" t="inlineStr">
        <is>
          <t>Nickel Aluminum Bronze ASTM B148 UNS C95400</t>
        </is>
      </c>
      <c r="J726" t="inlineStr">
        <is>
          <t>B22</t>
        </is>
      </c>
      <c r="K726" t="inlineStr">
        <is>
          <t>Stainless Steel, AISI-303</t>
        </is>
      </c>
      <c r="L726" t="inlineStr">
        <is>
          <t>Steel, Cold Drawn C1018</t>
        </is>
      </c>
      <c r="M726" t="inlineStr">
        <is>
          <t>Coating_Scotchkote134_interior_exterior</t>
        </is>
      </c>
      <c r="N726" t="inlineStr">
        <is>
          <t>96896891</t>
        </is>
      </c>
      <c r="O726" t="inlineStr"/>
      <c r="P726" t="inlineStr">
        <is>
          <t>A102254</t>
        </is>
      </c>
      <c r="Q726" t="inlineStr">
        <is>
          <t>LT250</t>
        </is>
      </c>
      <c r="R726" t="inlineStr"/>
      <c r="S726" t="inlineStr"/>
      <c r="T726" t="inlineStr"/>
      <c r="U726" t="inlineStr"/>
      <c r="V726" t="inlineStr"/>
      <c r="W726" t="inlineStr"/>
    </row>
    <row r="727">
      <c r="A727" t="inlineStr"/>
      <c r="B727" t="inlineStr">
        <is>
          <t>N</t>
        </is>
      </c>
      <c r="C727" t="inlineStr">
        <is>
          <t>Price_BOM_L_Imp_1475</t>
        </is>
      </c>
      <c r="D727" t="n">
        <v>1475</v>
      </c>
      <c r="E727" t="inlineStr"/>
      <c r="F727" t="inlineStr">
        <is>
          <t>:60123-LC:60123-LCV:60123-LF:</t>
        </is>
      </c>
      <c r="G727" t="inlineStr">
        <is>
          <t>X5</t>
        </is>
      </c>
      <c r="H727" t="inlineStr">
        <is>
          <t>ImpMatl_NiAl-Bronze_ASTM-B148_C95400</t>
        </is>
      </c>
      <c r="I727" t="inlineStr">
        <is>
          <t>Nickel Aluminum Bronze ASTM B148 UNS C95400</t>
        </is>
      </c>
      <c r="J727" t="inlineStr">
        <is>
          <t>B22</t>
        </is>
      </c>
      <c r="K727" t="inlineStr">
        <is>
          <t>Anodized Steel</t>
        </is>
      </c>
      <c r="L727" t="inlineStr">
        <is>
          <t>Steel, Cold Drawn C1018</t>
        </is>
      </c>
      <c r="M727" t="inlineStr">
        <is>
          <t>Coating_Scotchkote134_interior_exterior</t>
        </is>
      </c>
      <c r="N727" t="inlineStr">
        <is>
          <t>97780970</t>
        </is>
      </c>
      <c r="O727" t="inlineStr"/>
      <c r="P727" t="inlineStr">
        <is>
          <t>A102259</t>
        </is>
      </c>
      <c r="Q727" t="inlineStr">
        <is>
          <t>LT250</t>
        </is>
      </c>
      <c r="R727" t="inlineStr"/>
      <c r="S727" t="inlineStr"/>
      <c r="T727" t="inlineStr"/>
      <c r="U727" t="inlineStr"/>
      <c r="V727" t="inlineStr"/>
      <c r="W727" t="inlineStr"/>
    </row>
    <row r="728">
      <c r="A728" t="inlineStr"/>
      <c r="B728" t="inlineStr">
        <is>
          <t>N</t>
        </is>
      </c>
      <c r="C728" t="inlineStr">
        <is>
          <t>Price_BOM_L_Imp_1478</t>
        </is>
      </c>
      <c r="D728" t="n">
        <v>1478</v>
      </c>
      <c r="E728" t="inlineStr"/>
      <c r="F728" t="inlineStr">
        <is>
          <t>:80123-LC:80123-LCV:80123-LF:</t>
        </is>
      </c>
      <c r="G728" t="inlineStr">
        <is>
          <t>X5</t>
        </is>
      </c>
      <c r="H728" t="inlineStr">
        <is>
          <t>ImpMatl_NiAl-Bronze_ASTM-B148_C95400</t>
        </is>
      </c>
      <c r="I728" t="inlineStr">
        <is>
          <t>Nickel Aluminum Bronze ASTM B148 UNS C95400</t>
        </is>
      </c>
      <c r="J728" t="inlineStr">
        <is>
          <t>B22</t>
        </is>
      </c>
      <c r="K728" t="inlineStr">
        <is>
          <t>Anodized Steel</t>
        </is>
      </c>
      <c r="L728" t="inlineStr">
        <is>
          <t>Steel, Cold Drawn C1018</t>
        </is>
      </c>
      <c r="M728" t="inlineStr">
        <is>
          <t>Coating_Scotchkote134_interior_exterior</t>
        </is>
      </c>
      <c r="N728" t="inlineStr">
        <is>
          <t>97780973</t>
        </is>
      </c>
      <c r="O728" t="inlineStr"/>
      <c r="P728" t="inlineStr">
        <is>
          <t>A102262</t>
        </is>
      </c>
      <c r="Q728" t="inlineStr">
        <is>
          <t>LT250</t>
        </is>
      </c>
      <c r="R728" t="inlineStr"/>
      <c r="S728" t="inlineStr"/>
      <c r="T728" t="inlineStr"/>
      <c r="U728" t="inlineStr"/>
      <c r="V728" t="inlineStr"/>
      <c r="W728" t="inlineStr"/>
    </row>
    <row r="729">
      <c r="A729" t="inlineStr"/>
      <c r="B729" t="inlineStr">
        <is>
          <t>N</t>
        </is>
      </c>
      <c r="C729" t="inlineStr">
        <is>
          <t>Price_BOM_L_Imp_1483</t>
        </is>
      </c>
      <c r="D729" t="n">
        <v>1483</v>
      </c>
      <c r="E729" t="inlineStr"/>
      <c r="F729" t="inlineStr">
        <is>
          <t>:15705-LC:15705-LCV:</t>
        </is>
      </c>
      <c r="G729" t="inlineStr">
        <is>
          <t>X0</t>
        </is>
      </c>
      <c r="H729" t="inlineStr">
        <is>
          <t>ImpMatl_NiAl-Bronze_ASTM-B148_C95400</t>
        </is>
      </c>
      <c r="I729" t="inlineStr">
        <is>
          <t>Nickel Aluminum Bronze ASTM B148 UNS C95400</t>
        </is>
      </c>
      <c r="J729" t="inlineStr">
        <is>
          <t>B22</t>
        </is>
      </c>
      <c r="K729" t="inlineStr">
        <is>
          <t>None</t>
        </is>
      </c>
      <c r="L729" t="inlineStr">
        <is>
          <t>None</t>
        </is>
      </c>
      <c r="M729" t="inlineStr">
        <is>
          <t>Coating_Scotchkote134_interior_exterior</t>
        </is>
      </c>
      <c r="N729" t="inlineStr">
        <is>
          <t>97780992</t>
        </is>
      </c>
      <c r="O729" t="inlineStr"/>
      <c r="P729" t="inlineStr">
        <is>
          <t>A102267</t>
        </is>
      </c>
      <c r="Q729" t="inlineStr">
        <is>
          <t>LT250</t>
        </is>
      </c>
      <c r="R729" t="inlineStr"/>
      <c r="S729" t="inlineStr"/>
      <c r="T729" t="inlineStr"/>
      <c r="U729" t="inlineStr"/>
      <c r="V729" t="inlineStr"/>
      <c r="W729" t="inlineStr"/>
    </row>
    <row r="730">
      <c r="A730" t="inlineStr"/>
      <c r="B730" t="inlineStr">
        <is>
          <t>N</t>
        </is>
      </c>
      <c r="C730" t="inlineStr">
        <is>
          <t>Price_BOM_L_Imp_1721</t>
        </is>
      </c>
      <c r="D730" t="n">
        <v>1721</v>
      </c>
      <c r="E730" t="inlineStr"/>
      <c r="F730" t="inlineStr">
        <is>
          <t>:10707-LC:10707-LCV:10707-LF:</t>
        </is>
      </c>
      <c r="G730" t="inlineStr">
        <is>
          <t>X3</t>
        </is>
      </c>
      <c r="H730" t="inlineStr">
        <is>
          <t>ImpMatl_NiAl-Bronze_ASTM-B148_C95400</t>
        </is>
      </c>
      <c r="I730" t="inlineStr">
        <is>
          <t>Nickel Aluminum Bronze ASTM B148 UNS C95400</t>
        </is>
      </c>
      <c r="J730" t="inlineStr">
        <is>
          <t>B22</t>
        </is>
      </c>
      <c r="K730" t="inlineStr">
        <is>
          <t>Stainless Steel, AISI-303</t>
        </is>
      </c>
      <c r="L730" t="inlineStr">
        <is>
          <t>Steel, Cold Drawn C1018</t>
        </is>
      </c>
      <c r="M730" t="inlineStr">
        <is>
          <t>Coating_Special</t>
        </is>
      </c>
      <c r="N730" t="inlineStr">
        <is>
          <t>97775274</t>
        </is>
      </c>
      <c r="O730" t="inlineStr"/>
      <c r="P730" t="inlineStr">
        <is>
          <t>A102211</t>
        </is>
      </c>
      <c r="Q730" t="inlineStr">
        <is>
          <t>LT250</t>
        </is>
      </c>
      <c r="R730" t="inlineStr"/>
      <c r="S730" t="inlineStr"/>
      <c r="T730" t="inlineStr"/>
      <c r="U730" t="inlineStr"/>
      <c r="V730" t="inlineStr"/>
      <c r="W730" t="inlineStr"/>
    </row>
    <row r="731">
      <c r="A731" t="inlineStr"/>
      <c r="B731" t="inlineStr">
        <is>
          <t>N</t>
        </is>
      </c>
      <c r="C731" t="inlineStr">
        <is>
          <t>Price_BOM_L_Imp_1724</t>
        </is>
      </c>
      <c r="D731" t="n">
        <v>1724</v>
      </c>
      <c r="E731" t="inlineStr"/>
      <c r="F731" t="inlineStr">
        <is>
          <t>:12709-LC:12709-LCV:12709-LF:</t>
        </is>
      </c>
      <c r="G731" t="inlineStr">
        <is>
          <t>X3</t>
        </is>
      </c>
      <c r="H731" t="inlineStr">
        <is>
          <t>ImpMatl_NiAl-Bronze_ASTM-B148_C95400</t>
        </is>
      </c>
      <c r="I731" t="inlineStr">
        <is>
          <t>Nickel Aluminum Bronze ASTM B148 UNS C95400</t>
        </is>
      </c>
      <c r="J731" t="inlineStr">
        <is>
          <t>B22</t>
        </is>
      </c>
      <c r="K731" t="inlineStr">
        <is>
          <t>Stainless Steel, AISI-303</t>
        </is>
      </c>
      <c r="L731" t="inlineStr">
        <is>
          <t>Steel, Cold Drawn C1018</t>
        </is>
      </c>
      <c r="M731" t="inlineStr">
        <is>
          <t>Coating_Special</t>
        </is>
      </c>
      <c r="N731" t="inlineStr">
        <is>
          <t>97775277</t>
        </is>
      </c>
      <c r="O731" t="inlineStr"/>
      <c r="P731" t="inlineStr">
        <is>
          <t>A102214</t>
        </is>
      </c>
      <c r="Q731" t="inlineStr">
        <is>
          <t>LT250</t>
        </is>
      </c>
      <c r="R731" t="inlineStr"/>
      <c r="S731" t="inlineStr"/>
      <c r="T731" t="inlineStr"/>
      <c r="U731" t="inlineStr"/>
      <c r="V731" t="inlineStr"/>
      <c r="W731" t="inlineStr"/>
    </row>
    <row r="732">
      <c r="A732" t="inlineStr"/>
      <c r="B732" t="inlineStr">
        <is>
          <t>N</t>
        </is>
      </c>
      <c r="C732" t="inlineStr">
        <is>
          <t>Price_BOM_L_Imp_1740</t>
        </is>
      </c>
      <c r="D732" t="n">
        <v>1740</v>
      </c>
      <c r="E732" t="inlineStr"/>
      <c r="F732" t="inlineStr">
        <is>
          <t>:25707-LC:25707-LCV:25707-LF:</t>
        </is>
      </c>
      <c r="G732" t="inlineStr">
        <is>
          <t>X3</t>
        </is>
      </c>
      <c r="H732" t="inlineStr">
        <is>
          <t>ImpMatl_NiAl-Bronze_ASTM-B148_C95400</t>
        </is>
      </c>
      <c r="I732" t="inlineStr">
        <is>
          <t>Nickel Aluminum Bronze ASTM B148 UNS C95400</t>
        </is>
      </c>
      <c r="J732" t="inlineStr">
        <is>
          <t>B22</t>
        </is>
      </c>
      <c r="K732" t="inlineStr">
        <is>
          <t>Stainless Steel, AISI-303</t>
        </is>
      </c>
      <c r="L732" t="inlineStr">
        <is>
          <t>Steel, Cold Drawn C1018</t>
        </is>
      </c>
      <c r="M732" t="inlineStr">
        <is>
          <t>Coating_Special</t>
        </is>
      </c>
      <c r="N732" t="inlineStr">
        <is>
          <t>97778033</t>
        </is>
      </c>
      <c r="O732" t="inlineStr"/>
      <c r="P732" t="inlineStr">
        <is>
          <t>A102230</t>
        </is>
      </c>
      <c r="Q732" t="inlineStr">
        <is>
          <t>LT250</t>
        </is>
      </c>
      <c r="R732" t="inlineStr"/>
      <c r="S732" t="inlineStr"/>
      <c r="T732" t="inlineStr"/>
      <c r="U732" t="inlineStr"/>
      <c r="V732" t="inlineStr"/>
      <c r="W732" t="inlineStr"/>
    </row>
    <row r="733">
      <c r="A733" t="inlineStr"/>
      <c r="B733" t="inlineStr">
        <is>
          <t>N</t>
        </is>
      </c>
      <c r="C733" t="inlineStr">
        <is>
          <t>Price_BOM_L_Imp_1747</t>
        </is>
      </c>
      <c r="D733" t="n">
        <v>1747</v>
      </c>
      <c r="E733" t="inlineStr"/>
      <c r="F733" t="inlineStr">
        <is>
          <t>:30707-LC:30707-LCV:30707-LF:</t>
        </is>
      </c>
      <c r="G733" t="inlineStr">
        <is>
          <t>X3</t>
        </is>
      </c>
      <c r="H733" t="inlineStr">
        <is>
          <t>ImpMatl_NiAl-Bronze_ASTM-B148_C95400</t>
        </is>
      </c>
      <c r="I733" t="inlineStr">
        <is>
          <t>Nickel Aluminum Bronze ASTM B148 UNS C95400</t>
        </is>
      </c>
      <c r="J733" t="inlineStr">
        <is>
          <t>B22</t>
        </is>
      </c>
      <c r="K733" t="inlineStr">
        <is>
          <t>Stainless Steel, AISI-303</t>
        </is>
      </c>
      <c r="L733" t="inlineStr">
        <is>
          <t>Steel, Cold Drawn C1018</t>
        </is>
      </c>
      <c r="M733" t="inlineStr">
        <is>
          <t>Coating_Special</t>
        </is>
      </c>
      <c r="N733" t="inlineStr">
        <is>
          <t>97778039</t>
        </is>
      </c>
      <c r="O733" t="inlineStr"/>
      <c r="P733" t="inlineStr">
        <is>
          <t>A102237</t>
        </is>
      </c>
      <c r="Q733" t="inlineStr">
        <is>
          <t>LT250</t>
        </is>
      </c>
      <c r="R733" t="inlineStr"/>
      <c r="S733" t="inlineStr"/>
      <c r="T733" t="inlineStr"/>
      <c r="U733" t="inlineStr"/>
      <c r="V733" t="inlineStr"/>
      <c r="W733" t="inlineStr"/>
    </row>
    <row r="734">
      <c r="A734" t="inlineStr"/>
      <c r="B734" t="inlineStr">
        <is>
          <t>N</t>
        </is>
      </c>
      <c r="C734" t="inlineStr">
        <is>
          <t>Price_BOM_L_Imp_1764</t>
        </is>
      </c>
      <c r="D734" t="n">
        <v>1764</v>
      </c>
      <c r="E734" t="inlineStr"/>
      <c r="F734" t="inlineStr">
        <is>
          <t>:50123-LC:50123-LCV:50123-LF:</t>
        </is>
      </c>
      <c r="G734" t="inlineStr">
        <is>
          <t>XA</t>
        </is>
      </c>
      <c r="H734" t="inlineStr">
        <is>
          <t>ImpMatl_NiAl-Bronze_ASTM-B148_C95400</t>
        </is>
      </c>
      <c r="I734" t="inlineStr">
        <is>
          <t>Nickel Aluminum Bronze ASTM B148 UNS C95400</t>
        </is>
      </c>
      <c r="J734" t="inlineStr">
        <is>
          <t>B22</t>
        </is>
      </c>
      <c r="K734" t="inlineStr">
        <is>
          <t>Stainless Steel, AISI-303</t>
        </is>
      </c>
      <c r="L734" t="inlineStr">
        <is>
          <t>Steel, Cold Drawn C1018</t>
        </is>
      </c>
      <c r="M734" t="inlineStr">
        <is>
          <t>Coating_Special</t>
        </is>
      </c>
      <c r="N734" t="inlineStr">
        <is>
          <t>96896891</t>
        </is>
      </c>
      <c r="O734" t="inlineStr"/>
      <c r="P734" t="inlineStr">
        <is>
          <t>A102254</t>
        </is>
      </c>
      <c r="Q734" t="inlineStr">
        <is>
          <t>LT250</t>
        </is>
      </c>
      <c r="R734" t="inlineStr"/>
      <c r="S734" t="inlineStr"/>
      <c r="T734" t="inlineStr"/>
      <c r="U734" t="inlineStr"/>
      <c r="V734" t="inlineStr"/>
      <c r="W734" t="inlineStr"/>
    </row>
    <row r="735">
      <c r="A735" t="inlineStr"/>
      <c r="B735" t="inlineStr">
        <is>
          <t>N</t>
        </is>
      </c>
      <c r="C735" t="inlineStr">
        <is>
          <t>Price_BOM_L_Imp_1769</t>
        </is>
      </c>
      <c r="D735" t="n">
        <v>1769</v>
      </c>
      <c r="E735" t="inlineStr"/>
      <c r="F735" t="inlineStr">
        <is>
          <t>:60123-LC:60123-LCV:60123-LF:</t>
        </is>
      </c>
      <c r="G735" t="inlineStr">
        <is>
          <t>X5</t>
        </is>
      </c>
      <c r="H735" t="inlineStr">
        <is>
          <t>ImpMatl_NiAl-Bronze_ASTM-B148_C95400</t>
        </is>
      </c>
      <c r="I735" t="inlineStr">
        <is>
          <t>Nickel Aluminum Bronze ASTM B148 UNS C95400</t>
        </is>
      </c>
      <c r="J735" t="inlineStr">
        <is>
          <t>B22</t>
        </is>
      </c>
      <c r="K735" t="inlineStr">
        <is>
          <t>Anodized Steel</t>
        </is>
      </c>
      <c r="L735" t="inlineStr">
        <is>
          <t>Steel, Cold Drawn C1018</t>
        </is>
      </c>
      <c r="M735" t="inlineStr">
        <is>
          <t>Coating_Special</t>
        </is>
      </c>
      <c r="N735" t="inlineStr">
        <is>
          <t>97780970</t>
        </is>
      </c>
      <c r="O735" t="inlineStr"/>
      <c r="P735" t="inlineStr">
        <is>
          <t>A102259</t>
        </is>
      </c>
      <c r="Q735" t="inlineStr">
        <is>
          <t>LT250</t>
        </is>
      </c>
      <c r="R735" t="inlineStr"/>
      <c r="S735" t="inlineStr"/>
      <c r="T735" t="inlineStr"/>
      <c r="U735" t="inlineStr"/>
      <c r="V735" t="inlineStr"/>
      <c r="W735" t="inlineStr"/>
    </row>
    <row r="736">
      <c r="A736" t="inlineStr"/>
      <c r="B736" t="inlineStr">
        <is>
          <t>N</t>
        </is>
      </c>
      <c r="C736" t="inlineStr">
        <is>
          <t>Price_BOM_L_Imp_1772</t>
        </is>
      </c>
      <c r="D736" t="n">
        <v>1772</v>
      </c>
      <c r="E736" t="inlineStr"/>
      <c r="F736" t="inlineStr">
        <is>
          <t>:80123-LC:80123-LCV:80123-LF:</t>
        </is>
      </c>
      <c r="G736" t="inlineStr">
        <is>
          <t>X5</t>
        </is>
      </c>
      <c r="H736" t="inlineStr">
        <is>
          <t>ImpMatl_NiAl-Bronze_ASTM-B148_C95400</t>
        </is>
      </c>
      <c r="I736" t="inlineStr">
        <is>
          <t>Nickel Aluminum Bronze ASTM B148 UNS C95400</t>
        </is>
      </c>
      <c r="J736" t="inlineStr">
        <is>
          <t>B22</t>
        </is>
      </c>
      <c r="K736" t="inlineStr">
        <is>
          <t>Anodized Steel</t>
        </is>
      </c>
      <c r="L736" t="inlineStr">
        <is>
          <t>Steel, Cold Drawn C1018</t>
        </is>
      </c>
      <c r="M736" t="inlineStr">
        <is>
          <t>Coating_Special</t>
        </is>
      </c>
      <c r="N736" t="inlineStr">
        <is>
          <t>97780973</t>
        </is>
      </c>
      <c r="O736" t="inlineStr"/>
      <c r="P736" t="inlineStr">
        <is>
          <t>A102262</t>
        </is>
      </c>
      <c r="Q736" t="inlineStr">
        <is>
          <t>LT250</t>
        </is>
      </c>
      <c r="R736" t="inlineStr"/>
      <c r="S736" t="inlineStr"/>
      <c r="T736" t="inlineStr"/>
      <c r="U736" t="inlineStr"/>
      <c r="V736" t="inlineStr"/>
      <c r="W736" t="inlineStr"/>
    </row>
    <row r="737">
      <c r="A737" t="inlineStr"/>
      <c r="B737" t="inlineStr">
        <is>
          <t>N</t>
        </is>
      </c>
      <c r="C737" t="inlineStr">
        <is>
          <t>Price_BOM_L_Imp_1777</t>
        </is>
      </c>
      <c r="D737" t="n">
        <v>1777</v>
      </c>
      <c r="E737" t="inlineStr"/>
      <c r="F737" t="inlineStr">
        <is>
          <t>:15705-LC:15705-LCV:</t>
        </is>
      </c>
      <c r="G737" t="inlineStr">
        <is>
          <t>X0</t>
        </is>
      </c>
      <c r="H737" t="inlineStr">
        <is>
          <t>ImpMatl_NiAl-Bronze_ASTM-B148_C95400</t>
        </is>
      </c>
      <c r="I737" t="inlineStr">
        <is>
          <t>Nickel Aluminum Bronze ASTM B148 UNS C95400</t>
        </is>
      </c>
      <c r="J737" t="inlineStr">
        <is>
          <t>B22</t>
        </is>
      </c>
      <c r="K737" t="inlineStr">
        <is>
          <t>None</t>
        </is>
      </c>
      <c r="L737" t="inlineStr">
        <is>
          <t>None</t>
        </is>
      </c>
      <c r="M737" t="inlineStr">
        <is>
          <t>Coating_Special</t>
        </is>
      </c>
      <c r="N737" t="inlineStr">
        <is>
          <t>97780992</t>
        </is>
      </c>
      <c r="O737" t="inlineStr"/>
      <c r="P737" t="inlineStr">
        <is>
          <t>A102267</t>
        </is>
      </c>
      <c r="Q737" t="inlineStr">
        <is>
          <t>LT250</t>
        </is>
      </c>
      <c r="R737" t="inlineStr"/>
      <c r="S737" t="inlineStr"/>
      <c r="T737" t="inlineStr"/>
      <c r="U737" t="inlineStr"/>
      <c r="V737" t="inlineStr"/>
      <c r="W737" t="inlineStr"/>
    </row>
    <row r="738">
      <c r="A738" t="inlineStr"/>
      <c r="B738" t="inlineStr">
        <is>
          <t>N</t>
        </is>
      </c>
      <c r="C738" t="inlineStr">
        <is>
          <t>Price_BOM_L_Imp_421</t>
        </is>
      </c>
      <c r="D738" t="n">
        <v>421</v>
      </c>
      <c r="E738" t="inlineStr"/>
      <c r="F738" t="inlineStr">
        <is>
          <t>:10707-LC:10707-LCV:10707-LF:</t>
        </is>
      </c>
      <c r="G738" t="inlineStr">
        <is>
          <t>X3</t>
        </is>
      </c>
      <c r="H738" t="inlineStr">
        <is>
          <t>ImpMatl_NiAl-Bronze_ASTM-B148_C95400</t>
        </is>
      </c>
      <c r="I738" t="inlineStr">
        <is>
          <t>Nickel Aluminum Bronze ASTM B148 UNS C95400</t>
        </is>
      </c>
      <c r="J738" t="inlineStr">
        <is>
          <t>B22</t>
        </is>
      </c>
      <c r="K738" t="inlineStr">
        <is>
          <t>Stainless Steel, AISI-303</t>
        </is>
      </c>
      <c r="L738" t="inlineStr">
        <is>
          <t>Steel, Cold Drawn C1018</t>
        </is>
      </c>
      <c r="M738" t="inlineStr">
        <is>
          <t>Coating_Standard</t>
        </is>
      </c>
      <c r="N738" t="inlineStr">
        <is>
          <t>97775274</t>
        </is>
      </c>
      <c r="O738" t="inlineStr"/>
      <c r="P738" t="inlineStr">
        <is>
          <t>A102211</t>
        </is>
      </c>
      <c r="Q738" t="inlineStr">
        <is>
          <t>LT027</t>
        </is>
      </c>
      <c r="R738" t="inlineStr"/>
      <c r="S738" t="inlineStr"/>
      <c r="T738" t="inlineStr"/>
      <c r="U738" t="inlineStr"/>
      <c r="V738" t="inlineStr"/>
      <c r="W738" t="inlineStr"/>
    </row>
    <row r="739">
      <c r="A739" t="inlineStr"/>
      <c r="B739" t="inlineStr">
        <is>
          <t>N</t>
        </is>
      </c>
      <c r="C739" t="inlineStr">
        <is>
          <t>Price_BOM_L_Imp_424</t>
        </is>
      </c>
      <c r="D739" t="n">
        <v>424</v>
      </c>
      <c r="E739" t="inlineStr"/>
      <c r="F739" t="inlineStr">
        <is>
          <t>:12709-LC:12709-LCV:12709-LF:</t>
        </is>
      </c>
      <c r="G739" t="inlineStr">
        <is>
          <t>X3</t>
        </is>
      </c>
      <c r="H739" t="inlineStr">
        <is>
          <t>ImpMatl_NiAl-Bronze_ASTM-B148_C95400</t>
        </is>
      </c>
      <c r="I739" t="inlineStr">
        <is>
          <t>Nickel Aluminum Bronze ASTM B148 UNS C95400</t>
        </is>
      </c>
      <c r="J739" t="inlineStr">
        <is>
          <t>B22</t>
        </is>
      </c>
      <c r="K739" t="inlineStr">
        <is>
          <t>Stainless Steel, AISI-303</t>
        </is>
      </c>
      <c r="L739" t="inlineStr">
        <is>
          <t>Steel, Cold Drawn C1018</t>
        </is>
      </c>
      <c r="M739" t="inlineStr">
        <is>
          <t>Coating_Standard</t>
        </is>
      </c>
      <c r="N739" t="inlineStr">
        <is>
          <t>97775277</t>
        </is>
      </c>
      <c r="O739" t="inlineStr"/>
      <c r="P739" t="inlineStr">
        <is>
          <t>A102214</t>
        </is>
      </c>
      <c r="Q739" t="inlineStr">
        <is>
          <t>LT250</t>
        </is>
      </c>
      <c r="R739" t="inlineStr"/>
      <c r="S739" t="inlineStr"/>
      <c r="T739" t="inlineStr"/>
      <c r="U739" t="inlineStr"/>
      <c r="V739" t="inlineStr"/>
      <c r="W739" t="inlineStr"/>
    </row>
    <row r="740">
      <c r="A740" t="inlineStr"/>
      <c r="B740" t="inlineStr">
        <is>
          <t>N</t>
        </is>
      </c>
      <c r="C740" t="inlineStr">
        <is>
          <t>Price_BOM_L_Imp_440</t>
        </is>
      </c>
      <c r="D740" t="n">
        <v>440</v>
      </c>
      <c r="E740" t="inlineStr"/>
      <c r="F740" t="inlineStr">
        <is>
          <t>:25707-LC:25707-LCV:25707-LF:</t>
        </is>
      </c>
      <c r="G740" t="inlineStr">
        <is>
          <t>X3</t>
        </is>
      </c>
      <c r="H740" t="inlineStr">
        <is>
          <t>ImpMatl_NiAl-Bronze_ASTM-B148_C95400</t>
        </is>
      </c>
      <c r="I740" t="inlineStr">
        <is>
          <t>Nickel Aluminum Bronze ASTM B148 UNS C95400</t>
        </is>
      </c>
      <c r="J740" t="inlineStr">
        <is>
          <t>B22</t>
        </is>
      </c>
      <c r="K740" t="inlineStr">
        <is>
          <t>Stainless Steel, AISI-303</t>
        </is>
      </c>
      <c r="L740" t="inlineStr">
        <is>
          <t>Steel, Cold Drawn C1018</t>
        </is>
      </c>
      <c r="M740" t="inlineStr">
        <is>
          <t>Coating_Standard</t>
        </is>
      </c>
      <c r="N740" t="inlineStr">
        <is>
          <t>97778033</t>
        </is>
      </c>
      <c r="O740" t="inlineStr"/>
      <c r="P740" t="inlineStr">
        <is>
          <t>A102230</t>
        </is>
      </c>
      <c r="Q740" t="inlineStr">
        <is>
          <t>LT250</t>
        </is>
      </c>
      <c r="R740" t="inlineStr"/>
      <c r="S740" t="inlineStr"/>
      <c r="T740" t="inlineStr"/>
      <c r="U740" t="inlineStr"/>
      <c r="V740" t="inlineStr"/>
      <c r="W740" t="inlineStr"/>
    </row>
    <row r="741">
      <c r="A741" t="inlineStr"/>
      <c r="B741" t="inlineStr">
        <is>
          <t>N</t>
        </is>
      </c>
      <c r="C741" t="inlineStr">
        <is>
          <t>Price_BOM_L_Imp_447</t>
        </is>
      </c>
      <c r="D741" t="n">
        <v>447</v>
      </c>
      <c r="E741" t="inlineStr"/>
      <c r="F741" t="inlineStr">
        <is>
          <t>:30707-LC:30707-LCV:30707-LF:</t>
        </is>
      </c>
      <c r="G741" t="inlineStr">
        <is>
          <t>X3</t>
        </is>
      </c>
      <c r="H741" t="inlineStr">
        <is>
          <t>ImpMatl_NiAl-Bronze_ASTM-B148_C95400</t>
        </is>
      </c>
      <c r="I741" t="inlineStr">
        <is>
          <t>Nickel Aluminum Bronze ASTM B148 UNS C95400</t>
        </is>
      </c>
      <c r="J741" t="inlineStr">
        <is>
          <t>B22</t>
        </is>
      </c>
      <c r="K741" t="inlineStr">
        <is>
          <t>Stainless Steel, AISI-303</t>
        </is>
      </c>
      <c r="L741" t="inlineStr">
        <is>
          <t>Steel, Cold Drawn C1018</t>
        </is>
      </c>
      <c r="M741" t="inlineStr">
        <is>
          <t>Coating_Standard</t>
        </is>
      </c>
      <c r="N741" t="inlineStr">
        <is>
          <t>97778039</t>
        </is>
      </c>
      <c r="O741" t="inlineStr"/>
      <c r="P741" t="inlineStr">
        <is>
          <t>A102237</t>
        </is>
      </c>
      <c r="Q741" t="inlineStr">
        <is>
          <t>LT250</t>
        </is>
      </c>
      <c r="R741" t="inlineStr"/>
      <c r="S741" t="inlineStr"/>
      <c r="T741" t="inlineStr"/>
      <c r="U741" t="inlineStr"/>
      <c r="V741" t="inlineStr"/>
      <c r="W741" t="inlineStr"/>
    </row>
    <row r="742">
      <c r="A742" t="inlineStr"/>
      <c r="B742" t="inlineStr">
        <is>
          <t>N</t>
        </is>
      </c>
      <c r="C742" t="inlineStr">
        <is>
          <t>Price_BOM_L_Imp_464</t>
        </is>
      </c>
      <c r="D742" t="n">
        <v>464</v>
      </c>
      <c r="E742" t="inlineStr"/>
      <c r="F742" t="inlineStr">
        <is>
          <t>:50123-LC:50123-LCV:50123-LF:</t>
        </is>
      </c>
      <c r="G742" t="inlineStr">
        <is>
          <t>XA</t>
        </is>
      </c>
      <c r="H742" t="inlineStr">
        <is>
          <t>ImpMatl_NiAl-Bronze_ASTM-B148_C95400</t>
        </is>
      </c>
      <c r="I742" t="inlineStr">
        <is>
          <t>Nickel Aluminum Bronze ASTM B148 UNS C95400</t>
        </is>
      </c>
      <c r="J742" t="inlineStr">
        <is>
          <t>B22</t>
        </is>
      </c>
      <c r="K742" t="inlineStr">
        <is>
          <t>Stainless Steel, AISI-303</t>
        </is>
      </c>
      <c r="L742" t="inlineStr">
        <is>
          <t>Steel, Cold Drawn C1018</t>
        </is>
      </c>
      <c r="M742" t="inlineStr">
        <is>
          <t>Coating_Standard</t>
        </is>
      </c>
      <c r="N742" t="inlineStr">
        <is>
          <t>96896891</t>
        </is>
      </c>
      <c r="O742" t="inlineStr"/>
      <c r="P742" t="inlineStr">
        <is>
          <t>A102254</t>
        </is>
      </c>
      <c r="Q742" t="inlineStr">
        <is>
          <t>LT250</t>
        </is>
      </c>
      <c r="R742" t="inlineStr"/>
      <c r="S742" t="inlineStr"/>
      <c r="T742" t="inlineStr"/>
      <c r="U742" t="inlineStr"/>
      <c r="V742" t="inlineStr"/>
      <c r="W742" t="inlineStr"/>
    </row>
    <row r="743">
      <c r="A743" t="inlineStr"/>
      <c r="B743" t="inlineStr">
        <is>
          <t>N</t>
        </is>
      </c>
      <c r="C743" t="inlineStr">
        <is>
          <t>Price_BOM_L_Imp_469</t>
        </is>
      </c>
      <c r="D743" t="n">
        <v>469</v>
      </c>
      <c r="E743" t="inlineStr"/>
      <c r="F743" t="inlineStr">
        <is>
          <t>:60123-LC:60123-LCV:60123-LF:</t>
        </is>
      </c>
      <c r="G743" t="inlineStr">
        <is>
          <t>X5</t>
        </is>
      </c>
      <c r="H743" t="inlineStr">
        <is>
          <t>ImpMatl_NiAl-Bronze_ASTM-B148_C95400</t>
        </is>
      </c>
      <c r="I743" t="inlineStr">
        <is>
          <t>Nickel Aluminum Bronze ASTM B148 UNS C95400</t>
        </is>
      </c>
      <c r="J743" t="inlineStr">
        <is>
          <t>B22</t>
        </is>
      </c>
      <c r="K743" t="inlineStr">
        <is>
          <t>Anodized Steel</t>
        </is>
      </c>
      <c r="L743" t="inlineStr">
        <is>
          <t>Steel, Cold Drawn C1018</t>
        </is>
      </c>
      <c r="M743" t="inlineStr">
        <is>
          <t>Coating_Standard</t>
        </is>
      </c>
      <c r="N743" t="inlineStr">
        <is>
          <t>97780970</t>
        </is>
      </c>
      <c r="O743" t="inlineStr"/>
      <c r="P743" t="inlineStr">
        <is>
          <t>A102259</t>
        </is>
      </c>
      <c r="Q743" t="inlineStr">
        <is>
          <t>LT250</t>
        </is>
      </c>
      <c r="R743" t="inlineStr"/>
      <c r="S743" t="inlineStr"/>
      <c r="T743" t="inlineStr"/>
      <c r="U743" t="inlineStr"/>
      <c r="V743" t="inlineStr"/>
      <c r="W743" t="inlineStr"/>
    </row>
    <row r="744">
      <c r="A744" t="inlineStr"/>
      <c r="B744" t="inlineStr">
        <is>
          <t>N</t>
        </is>
      </c>
      <c r="C744" t="inlineStr">
        <is>
          <t>Price_BOM_L_Imp_472</t>
        </is>
      </c>
      <c r="D744" t="n">
        <v>472</v>
      </c>
      <c r="E744" t="inlineStr"/>
      <c r="F744" t="inlineStr">
        <is>
          <t>:80123-LC:80123-LCV:80123-LF:</t>
        </is>
      </c>
      <c r="G744" t="inlineStr">
        <is>
          <t>X5</t>
        </is>
      </c>
      <c r="H744" t="inlineStr">
        <is>
          <t>ImpMatl_NiAl-Bronze_ASTM-B148_C95400</t>
        </is>
      </c>
      <c r="I744" t="inlineStr">
        <is>
          <t>Nickel Aluminum Bronze ASTM B148 UNS C95400</t>
        </is>
      </c>
      <c r="J744" t="inlineStr">
        <is>
          <t>B22</t>
        </is>
      </c>
      <c r="K744" t="inlineStr">
        <is>
          <t>Anodized Steel</t>
        </is>
      </c>
      <c r="L744" t="inlineStr">
        <is>
          <t>Steel, Cold Drawn C1018</t>
        </is>
      </c>
      <c r="M744" t="inlineStr">
        <is>
          <t>Coating_Standard</t>
        </is>
      </c>
      <c r="N744" t="inlineStr">
        <is>
          <t>97780973</t>
        </is>
      </c>
      <c r="O744" t="inlineStr"/>
      <c r="P744" t="inlineStr">
        <is>
          <t>A102262</t>
        </is>
      </c>
      <c r="Q744" t="inlineStr">
        <is>
          <t>LT250</t>
        </is>
      </c>
      <c r="R744" t="inlineStr"/>
      <c r="S744" t="inlineStr"/>
      <c r="T744" t="inlineStr"/>
      <c r="U744" t="inlineStr"/>
      <c r="V744" t="inlineStr"/>
      <c r="W744" t="inlineStr"/>
    </row>
    <row r="745">
      <c r="A745" t="inlineStr"/>
      <c r="B745" t="inlineStr">
        <is>
          <t>N</t>
        </is>
      </c>
      <c r="C745" t="inlineStr">
        <is>
          <t>Price_BOM_L_Imp_477</t>
        </is>
      </c>
      <c r="D745" t="n">
        <v>477</v>
      </c>
      <c r="E745" t="inlineStr"/>
      <c r="F745" t="inlineStr">
        <is>
          <t>:15705-LC:15705-LCV:</t>
        </is>
      </c>
      <c r="G745" t="inlineStr">
        <is>
          <t>X0</t>
        </is>
      </c>
      <c r="H745" t="inlineStr">
        <is>
          <t>ImpMatl_NiAl-Bronze_ASTM-B148_C95400</t>
        </is>
      </c>
      <c r="I745" t="inlineStr">
        <is>
          <t>Nickel Aluminum Bronze ASTM B148 UNS C95400</t>
        </is>
      </c>
      <c r="J745" t="inlineStr">
        <is>
          <t>B22</t>
        </is>
      </c>
      <c r="K745" t="inlineStr">
        <is>
          <t>None</t>
        </is>
      </c>
      <c r="L745" t="inlineStr">
        <is>
          <t>None</t>
        </is>
      </c>
      <c r="M745" t="inlineStr">
        <is>
          <t>Coating_Standard</t>
        </is>
      </c>
      <c r="N745" t="inlineStr">
        <is>
          <t>97780992</t>
        </is>
      </c>
      <c r="O745" t="inlineStr"/>
      <c r="P745" t="inlineStr">
        <is>
          <t>A102267</t>
        </is>
      </c>
      <c r="Q745" t="inlineStr">
        <is>
          <t>LT250</t>
        </is>
      </c>
      <c r="R745" t="inlineStr"/>
      <c r="S745" t="inlineStr"/>
      <c r="T745" t="inlineStr"/>
      <c r="U745" t="inlineStr"/>
      <c r="V745" t="inlineStr"/>
      <c r="W745" t="inlineStr"/>
    </row>
    <row r="746">
      <c r="A746" t="inlineStr"/>
      <c r="B746" t="inlineStr">
        <is>
          <t>N</t>
        </is>
      </c>
      <c r="C746" t="inlineStr">
        <is>
          <t>Price_BOM_L_Imp_545</t>
        </is>
      </c>
      <c r="D746" t="n">
        <v>545</v>
      </c>
      <c r="E746" t="inlineStr"/>
      <c r="F746" t="inlineStr">
        <is>
          <t>:10707-LC:10707-LCV:10707-LF:</t>
        </is>
      </c>
      <c r="G746" t="inlineStr">
        <is>
          <t>X3</t>
        </is>
      </c>
      <c r="H746" t="inlineStr">
        <is>
          <t>ImpMatl_NiAl-Bronze_ASTM-B148_C95400</t>
        </is>
      </c>
      <c r="I746" t="inlineStr">
        <is>
          <t>Nickel Aluminum Bronze ASTM B148 UNS C95400</t>
        </is>
      </c>
      <c r="J746" t="inlineStr">
        <is>
          <t>B22</t>
        </is>
      </c>
      <c r="K746" t="inlineStr">
        <is>
          <t>Stainless Steel, AISI-303</t>
        </is>
      </c>
      <c r="L746" t="inlineStr">
        <is>
          <t>Steel, Cold Drawn C1018</t>
        </is>
      </c>
      <c r="M746" t="inlineStr">
        <is>
          <t>Coating_Scotchkote134_interior_exterior_IncludeImpeller</t>
        </is>
      </c>
      <c r="N746" t="inlineStr">
        <is>
          <t>RTF</t>
        </is>
      </c>
      <c r="O746" t="inlineStr"/>
      <c r="P746" t="inlineStr">
        <is>
          <t>A102211</t>
        </is>
      </c>
      <c r="Q746" t="inlineStr">
        <is>
          <t>LT250</t>
        </is>
      </c>
      <c r="R746" t="inlineStr"/>
      <c r="S746" t="inlineStr"/>
      <c r="T746" t="inlineStr"/>
      <c r="U746" t="inlineStr"/>
      <c r="V746" t="inlineStr"/>
      <c r="W746" t="inlineStr"/>
    </row>
    <row r="747">
      <c r="A747" t="inlineStr"/>
      <c r="B747" t="inlineStr">
        <is>
          <t>N</t>
        </is>
      </c>
      <c r="C747" t="inlineStr">
        <is>
          <t>Price_BOM_L_Imp_548</t>
        </is>
      </c>
      <c r="D747" t="n">
        <v>548</v>
      </c>
      <c r="E747" t="inlineStr"/>
      <c r="F747" t="inlineStr">
        <is>
          <t>:12709-LC:12709-LCV:12709-LF:</t>
        </is>
      </c>
      <c r="G747" t="inlineStr">
        <is>
          <t>X3</t>
        </is>
      </c>
      <c r="H747" t="inlineStr">
        <is>
          <t>ImpMatl_NiAl-Bronze_ASTM-B148_C95400</t>
        </is>
      </c>
      <c r="I747" t="inlineStr">
        <is>
          <t>Nickel Aluminum Bronze ASTM B148 UNS C95400</t>
        </is>
      </c>
      <c r="J747" t="inlineStr">
        <is>
          <t>B22</t>
        </is>
      </c>
      <c r="K747" t="inlineStr">
        <is>
          <t>Stainless Steel, AISI-303</t>
        </is>
      </c>
      <c r="L747" t="inlineStr">
        <is>
          <t>Steel, Cold Drawn C1018</t>
        </is>
      </c>
      <c r="M747" t="inlineStr">
        <is>
          <t>Coating_Scotchkote134_interior_exterior_IncludeImpeller</t>
        </is>
      </c>
      <c r="N747" t="inlineStr">
        <is>
          <t>RTF</t>
        </is>
      </c>
      <c r="O747" t="inlineStr"/>
      <c r="P747" t="inlineStr">
        <is>
          <t>A102214</t>
        </is>
      </c>
      <c r="Q747" t="inlineStr">
        <is>
          <t>LT250</t>
        </is>
      </c>
      <c r="R747" t="inlineStr"/>
      <c r="S747" t="inlineStr"/>
      <c r="T747" t="inlineStr"/>
      <c r="U747" t="inlineStr"/>
      <c r="V747" t="inlineStr"/>
      <c r="W747" t="inlineStr"/>
    </row>
    <row r="748">
      <c r="A748" t="inlineStr"/>
      <c r="B748" t="inlineStr">
        <is>
          <t>N</t>
        </is>
      </c>
      <c r="C748" t="inlineStr">
        <is>
          <t>Price_BOM_L_Imp_564</t>
        </is>
      </c>
      <c r="D748" t="n">
        <v>564</v>
      </c>
      <c r="E748" t="inlineStr"/>
      <c r="F748" t="inlineStr">
        <is>
          <t>:25707-LC:25707-LCV:25707-LF:</t>
        </is>
      </c>
      <c r="G748" t="inlineStr">
        <is>
          <t>X3</t>
        </is>
      </c>
      <c r="H748" t="inlineStr">
        <is>
          <t>ImpMatl_NiAl-Bronze_ASTM-B148_C95400</t>
        </is>
      </c>
      <c r="I748" t="inlineStr">
        <is>
          <t>Nickel Aluminum Bronze ASTM B148 UNS C95400</t>
        </is>
      </c>
      <c r="J748" t="inlineStr">
        <is>
          <t>B22</t>
        </is>
      </c>
      <c r="K748" t="inlineStr">
        <is>
          <t>Stainless Steel, AISI-303</t>
        </is>
      </c>
      <c r="L748" t="inlineStr">
        <is>
          <t>Steel, Cold Drawn C1018</t>
        </is>
      </c>
      <c r="M748" t="inlineStr">
        <is>
          <t>Coating_Scotchkote134_interior_exterior_IncludeImpeller</t>
        </is>
      </c>
      <c r="N748" t="inlineStr">
        <is>
          <t>RTF</t>
        </is>
      </c>
      <c r="O748" t="inlineStr"/>
      <c r="P748" t="inlineStr">
        <is>
          <t>A102230</t>
        </is>
      </c>
      <c r="Q748" t="inlineStr">
        <is>
          <t>LT250</t>
        </is>
      </c>
      <c r="R748" t="inlineStr"/>
      <c r="S748" t="inlineStr"/>
      <c r="T748" t="inlineStr"/>
      <c r="U748" t="inlineStr"/>
      <c r="V748" t="inlineStr"/>
      <c r="W748" t="inlineStr"/>
    </row>
    <row r="749">
      <c r="A749" t="inlineStr"/>
      <c r="B749" t="inlineStr">
        <is>
          <t>N</t>
        </is>
      </c>
      <c r="C749" t="inlineStr">
        <is>
          <t>Price_BOM_L_Imp_571</t>
        </is>
      </c>
      <c r="D749" t="n">
        <v>571</v>
      </c>
      <c r="E749" t="inlineStr"/>
      <c r="F749" t="inlineStr">
        <is>
          <t>:30707-LC:30707-LCV:30707-LF:</t>
        </is>
      </c>
      <c r="G749" t="inlineStr">
        <is>
          <t>X3</t>
        </is>
      </c>
      <c r="H749" t="inlineStr">
        <is>
          <t>ImpMatl_NiAl-Bronze_ASTM-B148_C95400</t>
        </is>
      </c>
      <c r="I749" t="inlineStr">
        <is>
          <t>Nickel Aluminum Bronze ASTM B148 UNS C95400</t>
        </is>
      </c>
      <c r="J749" t="inlineStr">
        <is>
          <t>B22</t>
        </is>
      </c>
      <c r="K749" t="inlineStr">
        <is>
          <t>Stainless Steel, AISI-303</t>
        </is>
      </c>
      <c r="L749" t="inlineStr">
        <is>
          <t>Steel, Cold Drawn C1018</t>
        </is>
      </c>
      <c r="M749" t="inlineStr">
        <is>
          <t>Coating_Scotchkote134_interior_exterior_IncludeImpeller</t>
        </is>
      </c>
      <c r="N749" t="inlineStr">
        <is>
          <t>RTF</t>
        </is>
      </c>
      <c r="O749" t="inlineStr"/>
      <c r="P749" t="inlineStr">
        <is>
          <t>A102237</t>
        </is>
      </c>
      <c r="Q749" t="inlineStr">
        <is>
          <t>LT250</t>
        </is>
      </c>
      <c r="R749" t="inlineStr"/>
      <c r="S749" t="inlineStr"/>
      <c r="T749" t="inlineStr"/>
      <c r="U749" t="inlineStr"/>
      <c r="V749" t="inlineStr"/>
      <c r="W749" t="inlineStr"/>
    </row>
    <row r="750">
      <c r="A750" t="inlineStr"/>
      <c r="B750" t="inlineStr">
        <is>
          <t>N</t>
        </is>
      </c>
      <c r="C750" t="inlineStr">
        <is>
          <t>Price_BOM_L_Imp_588</t>
        </is>
      </c>
      <c r="D750" t="n">
        <v>588</v>
      </c>
      <c r="E750" t="inlineStr"/>
      <c r="F750" t="inlineStr">
        <is>
          <t>:50123-LC:50123-LCV:50123-LF:</t>
        </is>
      </c>
      <c r="G750" t="inlineStr">
        <is>
          <t>XA</t>
        </is>
      </c>
      <c r="H750" t="inlineStr">
        <is>
          <t>ImpMatl_NiAl-Bronze_ASTM-B148_C95400</t>
        </is>
      </c>
      <c r="I750" t="inlineStr">
        <is>
          <t>Nickel Aluminum Bronze ASTM B148 UNS C95400</t>
        </is>
      </c>
      <c r="J750" t="inlineStr">
        <is>
          <t>B22</t>
        </is>
      </c>
      <c r="K750" t="inlineStr">
        <is>
          <t>Stainless Steel, AISI-303</t>
        </is>
      </c>
      <c r="L750" t="inlineStr">
        <is>
          <t>Steel, Cold Drawn C1018</t>
        </is>
      </c>
      <c r="M750" t="inlineStr">
        <is>
          <t>Coating_Scotchkote134_interior_exterior_IncludeImpeller</t>
        </is>
      </c>
      <c r="N750" t="inlineStr">
        <is>
          <t>RTF</t>
        </is>
      </c>
      <c r="O750" t="inlineStr"/>
      <c r="P750" t="inlineStr">
        <is>
          <t>A102254</t>
        </is>
      </c>
      <c r="Q750" t="inlineStr">
        <is>
          <t>LT250</t>
        </is>
      </c>
      <c r="R750" t="inlineStr"/>
      <c r="S750" t="inlineStr"/>
      <c r="T750" t="inlineStr"/>
      <c r="U750" t="inlineStr"/>
      <c r="V750" t="inlineStr"/>
      <c r="W750" t="inlineStr"/>
    </row>
    <row r="751">
      <c r="A751" t="inlineStr"/>
      <c r="B751" t="inlineStr">
        <is>
          <t>N</t>
        </is>
      </c>
      <c r="C751" t="inlineStr">
        <is>
          <t>Price_BOM_L_Imp_593</t>
        </is>
      </c>
      <c r="D751" t="n">
        <v>593</v>
      </c>
      <c r="E751" t="inlineStr"/>
      <c r="F751" t="inlineStr">
        <is>
          <t>:60123-LC:60123-LCV:60123-LF:</t>
        </is>
      </c>
      <c r="G751" t="inlineStr">
        <is>
          <t>X5</t>
        </is>
      </c>
      <c r="H751" t="inlineStr">
        <is>
          <t>ImpMatl_NiAl-Bronze_ASTM-B148_C95400</t>
        </is>
      </c>
      <c r="I751" t="inlineStr">
        <is>
          <t>Nickel Aluminum Bronze ASTM B148 UNS C95400</t>
        </is>
      </c>
      <c r="J751" t="inlineStr">
        <is>
          <t>B22</t>
        </is>
      </c>
      <c r="K751" t="inlineStr">
        <is>
          <t>Anodized Steel</t>
        </is>
      </c>
      <c r="L751" t="inlineStr">
        <is>
          <t>Steel, Cold Drawn C1018</t>
        </is>
      </c>
      <c r="M751" t="inlineStr">
        <is>
          <t>Coating_Scotchkote134_interior_exterior_IncludeImpeller</t>
        </is>
      </c>
      <c r="N751" t="inlineStr">
        <is>
          <t>RTF</t>
        </is>
      </c>
      <c r="O751" t="inlineStr"/>
      <c r="P751" t="inlineStr">
        <is>
          <t>A102259</t>
        </is>
      </c>
      <c r="Q751" t="inlineStr">
        <is>
          <t>LT250</t>
        </is>
      </c>
      <c r="R751" t="inlineStr"/>
      <c r="S751" t="inlineStr"/>
      <c r="T751" t="inlineStr"/>
      <c r="U751" t="inlineStr"/>
      <c r="V751" t="inlineStr"/>
      <c r="W751" t="inlineStr"/>
    </row>
    <row r="752">
      <c r="A752" t="inlineStr"/>
      <c r="B752" t="inlineStr">
        <is>
          <t>N</t>
        </is>
      </c>
      <c r="C752" t="inlineStr">
        <is>
          <t>Price_BOM_L_Imp_596</t>
        </is>
      </c>
      <c r="D752" t="n">
        <v>596</v>
      </c>
      <c r="E752" t="inlineStr"/>
      <c r="F752" t="inlineStr">
        <is>
          <t>:80123-LC:80123-LCV:80123-LF:</t>
        </is>
      </c>
      <c r="G752" t="inlineStr">
        <is>
          <t>X5</t>
        </is>
      </c>
      <c r="H752" t="inlineStr">
        <is>
          <t>ImpMatl_NiAl-Bronze_ASTM-B148_C95400</t>
        </is>
      </c>
      <c r="I752" t="inlineStr">
        <is>
          <t>Nickel Aluminum Bronze ASTM B148 UNS C95400</t>
        </is>
      </c>
      <c r="J752" t="inlineStr">
        <is>
          <t>B22</t>
        </is>
      </c>
      <c r="K752" t="inlineStr">
        <is>
          <t>Anodized Steel</t>
        </is>
      </c>
      <c r="L752" t="inlineStr">
        <is>
          <t>Steel, Cold Drawn C1018</t>
        </is>
      </c>
      <c r="M752" t="inlineStr">
        <is>
          <t>Coating_Scotchkote134_interior_exterior_IncludeImpeller</t>
        </is>
      </c>
      <c r="N752" t="inlineStr">
        <is>
          <t>RTF</t>
        </is>
      </c>
      <c r="O752" t="inlineStr"/>
      <c r="P752" t="inlineStr">
        <is>
          <t>A102262</t>
        </is>
      </c>
      <c r="Q752" t="inlineStr">
        <is>
          <t>LT250</t>
        </is>
      </c>
      <c r="R752" t="inlineStr"/>
      <c r="S752" t="inlineStr"/>
      <c r="T752" t="inlineStr"/>
      <c r="U752" t="inlineStr"/>
      <c r="V752" t="inlineStr"/>
      <c r="W752" t="inlineStr"/>
    </row>
    <row r="753">
      <c r="A753" t="inlineStr"/>
      <c r="B753" t="inlineStr">
        <is>
          <t>N</t>
        </is>
      </c>
      <c r="C753" t="inlineStr">
        <is>
          <t>Price_BOM_L_Imp_601</t>
        </is>
      </c>
      <c r="D753" t="n">
        <v>601</v>
      </c>
      <c r="E753" t="inlineStr"/>
      <c r="F753" t="inlineStr">
        <is>
          <t>:15705-LC:15705-LCV:</t>
        </is>
      </c>
      <c r="G753" t="inlineStr">
        <is>
          <t>X0</t>
        </is>
      </c>
      <c r="H753" t="inlineStr">
        <is>
          <t>ImpMatl_NiAl-Bronze_ASTM-B148_C95400</t>
        </is>
      </c>
      <c r="I753" t="inlineStr">
        <is>
          <t>Nickel Aluminum Bronze ASTM B148 UNS C95400</t>
        </is>
      </c>
      <c r="J753" t="inlineStr">
        <is>
          <t>B22</t>
        </is>
      </c>
      <c r="K753" t="inlineStr">
        <is>
          <t>None</t>
        </is>
      </c>
      <c r="L753" t="inlineStr">
        <is>
          <t>None</t>
        </is>
      </c>
      <c r="M753" t="inlineStr">
        <is>
          <t>Coating_Scotchkote134_interior_exterior_IncludeImpeller</t>
        </is>
      </c>
      <c r="N753" t="inlineStr">
        <is>
          <t>RTF</t>
        </is>
      </c>
      <c r="O753" t="inlineStr"/>
      <c r="P753" t="inlineStr">
        <is>
          <t>A102267</t>
        </is>
      </c>
      <c r="Q753" t="inlineStr">
        <is>
          <t>LT250</t>
        </is>
      </c>
      <c r="R753" t="inlineStr"/>
      <c r="S753" t="inlineStr"/>
      <c r="T753" t="inlineStr"/>
      <c r="U753" t="inlineStr"/>
      <c r="V753" t="inlineStr"/>
      <c r="W753" t="inlineStr"/>
    </row>
    <row r="754">
      <c r="A754" t="inlineStr"/>
      <c r="B754" t="inlineStr">
        <is>
          <t>N</t>
        </is>
      </c>
      <c r="C754" t="inlineStr">
        <is>
          <t>Price_BOM_L_Imp_839</t>
        </is>
      </c>
      <c r="D754" t="n">
        <v>839</v>
      </c>
      <c r="E754" t="inlineStr"/>
      <c r="F754" t="inlineStr">
        <is>
          <t>:10707-LC:10707-LCV:10707-LF:</t>
        </is>
      </c>
      <c r="G754" t="inlineStr">
        <is>
          <t>X3</t>
        </is>
      </c>
      <c r="H754" t="inlineStr">
        <is>
          <t>ImpMatl_NiAl-Bronze_ASTM-B148_C95400</t>
        </is>
      </c>
      <c r="I754" t="inlineStr">
        <is>
          <t>Nickel Aluminum Bronze ASTM B148 UNS C95400</t>
        </is>
      </c>
      <c r="J754" t="inlineStr">
        <is>
          <t>B22</t>
        </is>
      </c>
      <c r="K754" t="inlineStr">
        <is>
          <t>Stainless Steel, AISI-303</t>
        </is>
      </c>
      <c r="L754" t="inlineStr">
        <is>
          <t>Steel, Cold Drawn C1018</t>
        </is>
      </c>
      <c r="M754" t="inlineStr">
        <is>
          <t>Coating_Scotchkote134_interior_IncludeImpeller</t>
        </is>
      </c>
      <c r="N754" t="inlineStr">
        <is>
          <t>RTF</t>
        </is>
      </c>
      <c r="O754" t="inlineStr"/>
      <c r="P754" t="inlineStr">
        <is>
          <t>A102211</t>
        </is>
      </c>
      <c r="Q754" t="inlineStr">
        <is>
          <t>LT250</t>
        </is>
      </c>
      <c r="R754" t="inlineStr"/>
      <c r="S754" t="inlineStr"/>
      <c r="T754" t="inlineStr"/>
      <c r="U754" t="inlineStr"/>
      <c r="V754" t="inlineStr"/>
      <c r="W754" t="inlineStr"/>
    </row>
    <row r="755">
      <c r="A755" t="inlineStr"/>
      <c r="B755" t="inlineStr">
        <is>
          <t>N</t>
        </is>
      </c>
      <c r="C755" t="inlineStr">
        <is>
          <t>Price_BOM_L_Imp_842</t>
        </is>
      </c>
      <c r="D755" t="n">
        <v>842</v>
      </c>
      <c r="E755" t="inlineStr"/>
      <c r="F755" t="inlineStr">
        <is>
          <t>:12709-LC:12709-LCV:12709-LF:</t>
        </is>
      </c>
      <c r="G755" t="inlineStr">
        <is>
          <t>X3</t>
        </is>
      </c>
      <c r="H755" t="inlineStr">
        <is>
          <t>ImpMatl_NiAl-Bronze_ASTM-B148_C95400</t>
        </is>
      </c>
      <c r="I755" t="inlineStr">
        <is>
          <t>Nickel Aluminum Bronze ASTM B148 UNS C95400</t>
        </is>
      </c>
      <c r="J755" t="inlineStr">
        <is>
          <t>B22</t>
        </is>
      </c>
      <c r="K755" t="inlineStr">
        <is>
          <t>Stainless Steel, AISI-303</t>
        </is>
      </c>
      <c r="L755" t="inlineStr">
        <is>
          <t>Steel, Cold Drawn C1018</t>
        </is>
      </c>
      <c r="M755" t="inlineStr">
        <is>
          <t>Coating_Scotchkote134_interior_IncludeImpeller</t>
        </is>
      </c>
      <c r="N755" t="inlineStr">
        <is>
          <t>RTF</t>
        </is>
      </c>
      <c r="O755" t="inlineStr"/>
      <c r="P755" t="inlineStr">
        <is>
          <t>A102214</t>
        </is>
      </c>
      <c r="Q755" t="inlineStr">
        <is>
          <t>LT250</t>
        </is>
      </c>
      <c r="R755" t="inlineStr"/>
      <c r="S755" t="inlineStr"/>
      <c r="T755" t="inlineStr"/>
      <c r="U755" t="inlineStr"/>
      <c r="V755" t="inlineStr"/>
      <c r="W755" t="inlineStr"/>
    </row>
    <row r="756">
      <c r="A756" t="inlineStr"/>
      <c r="B756" t="inlineStr">
        <is>
          <t>N</t>
        </is>
      </c>
      <c r="C756" t="inlineStr">
        <is>
          <t>Price_BOM_L_Imp_858</t>
        </is>
      </c>
      <c r="D756" t="n">
        <v>858</v>
      </c>
      <c r="E756" t="inlineStr"/>
      <c r="F756" t="inlineStr">
        <is>
          <t>:25707-LC:25707-LCV:25707-LF:</t>
        </is>
      </c>
      <c r="G756" t="inlineStr">
        <is>
          <t>X3</t>
        </is>
      </c>
      <c r="H756" t="inlineStr">
        <is>
          <t>ImpMatl_NiAl-Bronze_ASTM-B148_C95400</t>
        </is>
      </c>
      <c r="I756" t="inlineStr">
        <is>
          <t>Nickel Aluminum Bronze ASTM B148 UNS C95400</t>
        </is>
      </c>
      <c r="J756" t="inlineStr">
        <is>
          <t>B22</t>
        </is>
      </c>
      <c r="K756" t="inlineStr">
        <is>
          <t>Stainless Steel, AISI-303</t>
        </is>
      </c>
      <c r="L756" t="inlineStr">
        <is>
          <t>Steel, Cold Drawn C1018</t>
        </is>
      </c>
      <c r="M756" t="inlineStr">
        <is>
          <t>Coating_Scotchkote134_interior_IncludeImpeller</t>
        </is>
      </c>
      <c r="N756" t="inlineStr">
        <is>
          <t>RTF</t>
        </is>
      </c>
      <c r="O756" t="inlineStr"/>
      <c r="P756" t="inlineStr">
        <is>
          <t>A102230</t>
        </is>
      </c>
      <c r="Q756" t="inlineStr">
        <is>
          <t>LT250</t>
        </is>
      </c>
      <c r="R756" t="inlineStr"/>
      <c r="S756" t="inlineStr"/>
      <c r="T756" t="inlineStr"/>
      <c r="U756" t="inlineStr"/>
      <c r="V756" t="inlineStr"/>
      <c r="W756" t="inlineStr"/>
    </row>
    <row r="757">
      <c r="A757" t="inlineStr"/>
      <c r="B757" t="inlineStr">
        <is>
          <t>N</t>
        </is>
      </c>
      <c r="C757" t="inlineStr">
        <is>
          <t>Price_BOM_L_Imp_865</t>
        </is>
      </c>
      <c r="D757" t="n">
        <v>865</v>
      </c>
      <c r="E757" t="inlineStr"/>
      <c r="F757" t="inlineStr">
        <is>
          <t>:30707-LC:30707-LCV:30707-LF:</t>
        </is>
      </c>
      <c r="G757" t="inlineStr">
        <is>
          <t>X3</t>
        </is>
      </c>
      <c r="H757" t="inlineStr">
        <is>
          <t>ImpMatl_NiAl-Bronze_ASTM-B148_C95400</t>
        </is>
      </c>
      <c r="I757" t="inlineStr">
        <is>
          <t>Nickel Aluminum Bronze ASTM B148 UNS C95400</t>
        </is>
      </c>
      <c r="J757" t="inlineStr">
        <is>
          <t>B22</t>
        </is>
      </c>
      <c r="K757" t="inlineStr">
        <is>
          <t>Stainless Steel, AISI-303</t>
        </is>
      </c>
      <c r="L757" t="inlineStr">
        <is>
          <t>Steel, Cold Drawn C1018</t>
        </is>
      </c>
      <c r="M757" t="inlineStr">
        <is>
          <t>Coating_Scotchkote134_interior_IncludeImpeller</t>
        </is>
      </c>
      <c r="N757" t="inlineStr">
        <is>
          <t>RTF</t>
        </is>
      </c>
      <c r="O757" t="inlineStr"/>
      <c r="P757" t="inlineStr">
        <is>
          <t>A102237</t>
        </is>
      </c>
      <c r="Q757" t="inlineStr">
        <is>
          <t>LT250</t>
        </is>
      </c>
      <c r="R757" t="inlineStr"/>
      <c r="S757" t="inlineStr"/>
      <c r="T757" t="inlineStr"/>
      <c r="U757" t="inlineStr"/>
      <c r="V757" t="inlineStr"/>
      <c r="W757" t="inlineStr"/>
    </row>
    <row r="758">
      <c r="A758" t="inlineStr"/>
      <c r="B758" t="inlineStr">
        <is>
          <t>N</t>
        </is>
      </c>
      <c r="C758" t="inlineStr">
        <is>
          <t>Price_BOM_L_Imp_882</t>
        </is>
      </c>
      <c r="D758" t="n">
        <v>882</v>
      </c>
      <c r="E758" t="inlineStr"/>
      <c r="F758" t="inlineStr">
        <is>
          <t>:50123-LC:50123-LCV:50123-LF:</t>
        </is>
      </c>
      <c r="G758" t="inlineStr">
        <is>
          <t>XA</t>
        </is>
      </c>
      <c r="H758" t="inlineStr">
        <is>
          <t>ImpMatl_NiAl-Bronze_ASTM-B148_C95400</t>
        </is>
      </c>
      <c r="I758" t="inlineStr">
        <is>
          <t>Nickel Aluminum Bronze ASTM B148 UNS C95400</t>
        </is>
      </c>
      <c r="J758" t="inlineStr">
        <is>
          <t>B22</t>
        </is>
      </c>
      <c r="K758" t="inlineStr">
        <is>
          <t>Stainless Steel, AISI-303</t>
        </is>
      </c>
      <c r="L758" t="inlineStr">
        <is>
          <t>Steel, Cold Drawn C1018</t>
        </is>
      </c>
      <c r="M758" t="inlineStr">
        <is>
          <t>Coating_Scotchkote134_interior_IncludeImpeller</t>
        </is>
      </c>
      <c r="N758" t="inlineStr">
        <is>
          <t>RTF</t>
        </is>
      </c>
      <c r="O758" t="inlineStr"/>
      <c r="P758" t="inlineStr">
        <is>
          <t>A102254</t>
        </is>
      </c>
      <c r="Q758" t="inlineStr">
        <is>
          <t>LT250</t>
        </is>
      </c>
      <c r="R758" t="inlineStr"/>
      <c r="S758" t="inlineStr"/>
      <c r="T758" t="inlineStr"/>
      <c r="U758" t="inlineStr"/>
      <c r="V758" t="inlineStr"/>
      <c r="W758" t="inlineStr"/>
    </row>
    <row r="759" ht="15" customHeight="1">
      <c r="A759" t="inlineStr"/>
      <c r="B759" t="inlineStr">
        <is>
          <t>N</t>
        </is>
      </c>
      <c r="C759" t="inlineStr">
        <is>
          <t>Price_BOM_L_Imp_887</t>
        </is>
      </c>
      <c r="D759" t="n">
        <v>887</v>
      </c>
      <c r="E759" t="inlineStr"/>
      <c r="F759" t="inlineStr">
        <is>
          <t>:60123-LC:60123-LCV:60123-LF:</t>
        </is>
      </c>
      <c r="G759" t="inlineStr">
        <is>
          <t>X5</t>
        </is>
      </c>
      <c r="H759" t="inlineStr">
        <is>
          <t>ImpMatl_NiAl-Bronze_ASTM-B148_C95400</t>
        </is>
      </c>
      <c r="I759" t="inlineStr">
        <is>
          <t>Nickel Aluminum Bronze ASTM B148 UNS C95400</t>
        </is>
      </c>
      <c r="J759" t="inlineStr">
        <is>
          <t>B22</t>
        </is>
      </c>
      <c r="K759" t="inlineStr">
        <is>
          <t>Anodized Steel</t>
        </is>
      </c>
      <c r="L759" t="inlineStr">
        <is>
          <t>Steel, Cold Drawn C1018</t>
        </is>
      </c>
      <c r="M759" t="inlineStr">
        <is>
          <t>Coating_Scotchkote134_interior_IncludeImpeller</t>
        </is>
      </c>
      <c r="N759" t="inlineStr">
        <is>
          <t>RTF</t>
        </is>
      </c>
      <c r="O759" t="inlineStr"/>
      <c r="P759" t="inlineStr">
        <is>
          <t>A102259</t>
        </is>
      </c>
      <c r="Q759" t="inlineStr">
        <is>
          <t>LT250</t>
        </is>
      </c>
      <c r="R759" t="inlineStr"/>
      <c r="S759" t="inlineStr"/>
      <c r="T759" t="inlineStr"/>
      <c r="U759" t="inlineStr"/>
      <c r="V759" t="inlineStr"/>
      <c r="W759" t="inlineStr"/>
    </row>
    <row r="760">
      <c r="A760" t="inlineStr"/>
      <c r="B760" t="inlineStr">
        <is>
          <t>N</t>
        </is>
      </c>
      <c r="C760" t="inlineStr">
        <is>
          <t>Price_BOM_L_Imp_890</t>
        </is>
      </c>
      <c r="D760" t="n">
        <v>890</v>
      </c>
      <c r="E760" t="inlineStr"/>
      <c r="F760" t="inlineStr">
        <is>
          <t>:80123-LC:80123-LCV:80123-LF:</t>
        </is>
      </c>
      <c r="G760" t="inlineStr">
        <is>
          <t>X5</t>
        </is>
      </c>
      <c r="H760" t="inlineStr">
        <is>
          <t>ImpMatl_NiAl-Bronze_ASTM-B148_C95400</t>
        </is>
      </c>
      <c r="I760" t="inlineStr">
        <is>
          <t>Nickel Aluminum Bronze ASTM B148 UNS C95400</t>
        </is>
      </c>
      <c r="J760" t="inlineStr">
        <is>
          <t>B22</t>
        </is>
      </c>
      <c r="K760" t="inlineStr">
        <is>
          <t>Anodized Steel</t>
        </is>
      </c>
      <c r="L760" t="inlineStr">
        <is>
          <t>Steel, Cold Drawn C1018</t>
        </is>
      </c>
      <c r="M760" t="inlineStr">
        <is>
          <t>Coating_Scotchkote134_interior_IncludeImpeller</t>
        </is>
      </c>
      <c r="N760" t="inlineStr">
        <is>
          <t>RTF</t>
        </is>
      </c>
      <c r="O760" t="inlineStr"/>
      <c r="P760" t="inlineStr">
        <is>
          <t>A102262</t>
        </is>
      </c>
      <c r="Q760" t="inlineStr">
        <is>
          <t>LT250</t>
        </is>
      </c>
      <c r="R760" t="inlineStr"/>
      <c r="S760" t="inlineStr"/>
      <c r="T760" t="inlineStr"/>
      <c r="U760" t="inlineStr"/>
      <c r="V760" t="inlineStr"/>
      <c r="W760" t="inlineStr"/>
    </row>
    <row r="761">
      <c r="A761" t="inlineStr"/>
      <c r="B761" t="inlineStr">
        <is>
          <t>N</t>
        </is>
      </c>
      <c r="C761" t="inlineStr">
        <is>
          <t>Price_BOM_L_Imp_895</t>
        </is>
      </c>
      <c r="D761" t="n">
        <v>895</v>
      </c>
      <c r="E761" t="inlineStr"/>
      <c r="F761" t="inlineStr">
        <is>
          <t>:15705-LC:15705-LCV:</t>
        </is>
      </c>
      <c r="G761" t="inlineStr">
        <is>
          <t>X0</t>
        </is>
      </c>
      <c r="H761" t="inlineStr">
        <is>
          <t>ImpMatl_NiAl-Bronze_ASTM-B148_C95400</t>
        </is>
      </c>
      <c r="I761" t="inlineStr">
        <is>
          <t>Nickel Aluminum Bronze ASTM B148 UNS C95400</t>
        </is>
      </c>
      <c r="J761" t="inlineStr">
        <is>
          <t>B22</t>
        </is>
      </c>
      <c r="K761" t="inlineStr">
        <is>
          <t>None</t>
        </is>
      </c>
      <c r="L761" t="inlineStr">
        <is>
          <t>None</t>
        </is>
      </c>
      <c r="M761" t="inlineStr">
        <is>
          <t>Coating_Scotchkote134_interior_IncludeImpeller</t>
        </is>
      </c>
      <c r="N761" t="inlineStr">
        <is>
          <t>RTF</t>
        </is>
      </c>
      <c r="O761" t="inlineStr"/>
      <c r="P761" t="inlineStr">
        <is>
          <t>A102267</t>
        </is>
      </c>
      <c r="Q761" t="inlineStr">
        <is>
          <t>LT250</t>
        </is>
      </c>
      <c r="R761" t="inlineStr"/>
      <c r="S761" t="inlineStr"/>
      <c r="T761" t="inlineStr"/>
      <c r="U761" t="inlineStr"/>
      <c r="V761" t="inlineStr"/>
      <c r="W761" t="inlineStr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 codeName="Sheet5">
    <outlinePr summaryBelow="1" summaryRight="1"/>
    <pageSetUpPr/>
  </sheetPr>
  <dimension ref="A1:T197"/>
  <sheetViews>
    <sheetView zoomScaleNormal="108" workbookViewId="0">
      <pane ySplit="8" topLeftCell="A9" activePane="bottomLeft" state="frozen"/>
      <selection pane="bottomLeft" activeCell="A32" sqref="A32"/>
    </sheetView>
  </sheetViews>
  <sheetFormatPr baseColWidth="8" defaultColWidth="9.140625" defaultRowHeight="13.15" outlineLevelRow="1"/>
  <cols>
    <col width="20.7109375" customWidth="1" style="22" min="1" max="1"/>
    <col width="20" bestFit="1" customWidth="1" min="2" max="2"/>
    <col width="17.5703125" customWidth="1" min="3" max="3"/>
    <col width="21.140625" customWidth="1" style="5" min="4" max="4"/>
    <col width="13.28515625" customWidth="1" style="5" min="5" max="5"/>
    <col width="11" customWidth="1" style="5" min="6" max="6"/>
    <col width="9.7109375" customWidth="1" min="7" max="7"/>
    <col width="10.42578125" bestFit="1" customWidth="1" min="8" max="8"/>
    <col width="8.5703125" customWidth="1" style="3" min="9" max="9"/>
    <col width="13.5703125" customWidth="1" min="10" max="10"/>
    <col width="15.7109375" customWidth="1" min="11" max="11"/>
    <col width="9.140625" customWidth="1" min="12" max="14"/>
  </cols>
  <sheetData>
    <row r="1" ht="13.9" customFormat="1" customHeight="1" s="30" thickBot="1">
      <c r="A1" s="72" t="inlineStr">
        <is>
          <t>Export Set-up</t>
        </is>
      </c>
      <c r="B1" s="66" t="inlineStr">
        <is>
          <t>C:\PSDexports\043_Lbom-ES_WetEnd_DOE.xml</t>
        </is>
      </c>
      <c r="C1" s="73" t="n"/>
      <c r="D1" s="42" t="n"/>
      <c r="E1" s="42" t="n"/>
      <c r="F1" s="42" t="n"/>
      <c r="G1" s="54" t="n"/>
      <c r="H1" s="54" t="n"/>
      <c r="I1" s="47" t="n"/>
      <c r="J1" s="54" t="n"/>
      <c r="K1" s="54" t="n"/>
      <c r="L1" s="54" t="n"/>
      <c r="N1" s="30" t="inlineStr">
        <is>
          <t>PSD v1.1</t>
        </is>
      </c>
    </row>
    <row r="2" outlineLevel="1" ht="13.9" customHeight="1" thickTop="1">
      <c r="A2" s="74" t="inlineStr">
        <is>
          <t>Price_L_WetEnd</t>
        </is>
      </c>
      <c r="B2" s="20" t="inlineStr">
        <is>
          <t>ID</t>
        </is>
      </c>
      <c r="C2" s="20" t="inlineStr">
        <is>
          <t>Model</t>
        </is>
      </c>
      <c r="D2" s="20" t="n"/>
      <c r="E2" s="20" t="n"/>
      <c r="F2" s="20" t="n"/>
      <c r="G2" s="20" t="inlineStr">
        <is>
          <t>ConstructionCode</t>
        </is>
      </c>
      <c r="H2" s="20" t="inlineStr">
        <is>
          <t>PriceID</t>
        </is>
      </c>
      <c r="I2" s="43" t="n"/>
      <c r="J2" s="20" t="inlineStr">
        <is>
          <t>LeadtimeID</t>
        </is>
      </c>
      <c r="K2" s="20" t="n"/>
      <c r="L2" s="20" t="inlineStr">
        <is>
          <t>Weight</t>
        </is>
      </c>
    </row>
    <row r="3" outlineLevel="1">
      <c r="A3" s="74" t="inlineStr">
        <is>
          <t>Product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43" t="n"/>
      <c r="J3" s="20" t="n"/>
      <c r="K3" s="20" t="n"/>
      <c r="L3" s="20" t="n"/>
    </row>
    <row r="4" outlineLevel="1">
      <c r="A4" s="74" t="inlineStr">
        <is>
          <t>Product</t>
        </is>
      </c>
      <c r="B4" s="20" t="inlineStr">
        <is>
          <t>PriceList</t>
        </is>
      </c>
      <c r="C4" s="20" t="n"/>
      <c r="D4" s="20" t="n"/>
      <c r="E4" s="20" t="inlineStr">
        <is>
          <t>ID</t>
        </is>
      </c>
      <c r="F4" s="20" t="n"/>
      <c r="G4" s="20" t="n"/>
      <c r="H4" s="20" t="n"/>
      <c r="I4" s="43" t="n"/>
      <c r="J4" s="20" t="n"/>
      <c r="K4" s="20" t="n"/>
      <c r="L4" s="20" t="n"/>
    </row>
    <row r="5" outlineLevel="1">
      <c r="A5" s="74" t="inlineStr">
        <is>
          <t>Product</t>
        </is>
      </c>
      <c r="B5" s="20" t="inlineStr">
        <is>
          <t>PriceList</t>
        </is>
      </c>
      <c r="C5" s="20" t="n"/>
      <c r="D5" s="20" t="n"/>
      <c r="E5" s="20" t="n"/>
      <c r="F5" s="20" t="inlineStr">
        <is>
          <t>ID</t>
        </is>
      </c>
      <c r="G5" s="20" t="n"/>
      <c r="H5" s="20" t="n"/>
      <c r="I5" s="43" t="n"/>
      <c r="J5" s="20" t="n"/>
      <c r="K5" s="20" t="n"/>
      <c r="L5" s="20" t="n"/>
    </row>
    <row r="6" outlineLevel="1" customFormat="1" s="31">
      <c r="A6" s="75" t="inlineStr">
        <is>
          <t>[Attribute type]</t>
        </is>
      </c>
      <c r="B6" s="76" t="inlineStr">
        <is>
          <t>pointer-merge</t>
        </is>
      </c>
      <c r="C6" s="76" t="inlineStr">
        <is>
          <t>text</t>
        </is>
      </c>
      <c r="D6" s="76" t="inlineStr">
        <is>
          <t>pointer-merge</t>
        </is>
      </c>
      <c r="E6" s="76" t="inlineStr">
        <is>
          <t>pointer-merge</t>
        </is>
      </c>
      <c r="F6" s="76" t="inlineStr">
        <is>
          <t>pointer-merge</t>
        </is>
      </c>
      <c r="G6" s="76" t="inlineStr">
        <is>
          <t>text</t>
        </is>
      </c>
      <c r="H6" s="76" t="inlineStr">
        <is>
          <t>pointer</t>
        </is>
      </c>
      <c r="I6" s="50" t="n"/>
      <c r="J6" s="76" t="inlineStr">
        <is>
          <t>pointer-merge</t>
        </is>
      </c>
      <c r="K6" s="76" t="n"/>
      <c r="L6" s="76" t="inlineStr">
        <is>
          <t>double</t>
        </is>
      </c>
      <c r="M6" s="59" t="inlineStr">
        <is>
          <t>[END]</t>
        </is>
      </c>
    </row>
    <row r="7" outlineLevel="1" ht="13.9" customFormat="1" customHeight="1" s="30" thickBot="1">
      <c r="A7" s="77" t="inlineStr">
        <is>
          <t>[Attribute width]</t>
        </is>
      </c>
      <c r="B7" s="21" t="n"/>
      <c r="C7" s="21" t="n"/>
      <c r="D7" s="21" t="n"/>
      <c r="E7" s="21" t="n"/>
      <c r="F7" s="21" t="n"/>
      <c r="G7" s="21" t="n"/>
      <c r="H7" s="21" t="n"/>
      <c r="I7" s="53" t="n"/>
      <c r="J7" s="21" t="n"/>
      <c r="K7" s="21" t="n"/>
      <c r="L7" s="21" t="n"/>
    </row>
    <row r="8" ht="13.9" customHeight="1" thickTop="1">
      <c r="B8" s="8" t="inlineStr">
        <is>
          <t>ID</t>
        </is>
      </c>
      <c r="C8" s="7" t="inlineStr">
        <is>
          <t>Model</t>
        </is>
      </c>
      <c r="D8" s="63" t="inlineStr">
        <is>
          <t>Model</t>
        </is>
      </c>
      <c r="E8" s="63" t="inlineStr">
        <is>
          <t>Model</t>
        </is>
      </c>
      <c r="F8" s="63" t="inlineStr">
        <is>
          <t>Model</t>
        </is>
      </c>
      <c r="G8" s="7" t="inlineStr">
        <is>
          <t>CodeX</t>
        </is>
      </c>
      <c r="H8" s="23" t="inlineStr">
        <is>
          <t>Price ID</t>
        </is>
      </c>
      <c r="I8" s="36" t="inlineStr">
        <is>
          <t>Price</t>
        </is>
      </c>
      <c r="J8" s="23" t="inlineStr">
        <is>
          <t>LeadtimeID</t>
        </is>
      </c>
      <c r="K8" s="36" t="inlineStr">
        <is>
          <t>2022jun LT Wks</t>
        </is>
      </c>
      <c r="L8" s="23" t="inlineStr">
        <is>
          <t>Weight</t>
        </is>
      </c>
    </row>
    <row r="9">
      <c r="A9" s="94" t="inlineStr">
        <is>
          <t>[START]</t>
        </is>
      </c>
      <c r="B9" s="93" t="inlineStr">
        <is>
          <t>Price_L_WetEnd_1</t>
        </is>
      </c>
      <c r="C9" t="inlineStr">
        <is>
          <t>:10707-LC:</t>
        </is>
      </c>
      <c r="D9" s="5" t="inlineStr">
        <is>
          <t>10707-LC</t>
        </is>
      </c>
      <c r="G9" s="2" t="inlineStr">
        <is>
          <t>X0</t>
        </is>
      </c>
      <c r="H9" t="inlineStr">
        <is>
          <t>ALC0001</t>
        </is>
      </c>
      <c r="I9" s="70" t="n">
        <v>830</v>
      </c>
      <c r="J9" s="2" t="inlineStr">
        <is>
          <t>LT011</t>
        </is>
      </c>
      <c r="K9" t="n">
        <v>12</v>
      </c>
      <c r="L9" t="n">
        <v>22</v>
      </c>
    </row>
    <row r="10">
      <c r="A10" s="95" t="n"/>
      <c r="B10" s="93" t="inlineStr">
        <is>
          <t>Price_L_WetEnd_2</t>
        </is>
      </c>
      <c r="C10" t="inlineStr">
        <is>
          <t>:10707-LC:</t>
        </is>
      </c>
      <c r="D10" s="5" t="inlineStr">
        <is>
          <t>10707-LC</t>
        </is>
      </c>
      <c r="G10" s="2" t="inlineStr">
        <is>
          <t>X3</t>
        </is>
      </c>
      <c r="H10" t="inlineStr">
        <is>
          <t>ALC0002</t>
        </is>
      </c>
      <c r="I10" s="97" t="n">
        <v>830</v>
      </c>
      <c r="J10" s="2" t="inlineStr">
        <is>
          <t>LT011</t>
        </is>
      </c>
      <c r="K10" t="n">
        <v>12</v>
      </c>
      <c r="L10" t="n">
        <v>22</v>
      </c>
    </row>
    <row r="11">
      <c r="A11" s="95" t="n"/>
      <c r="B11" s="93" t="inlineStr">
        <is>
          <t>Price_L_WetEnd_3</t>
        </is>
      </c>
      <c r="C11" t="inlineStr">
        <is>
          <t>:12501-LC:</t>
        </is>
      </c>
      <c r="D11" s="5" t="inlineStr">
        <is>
          <t>12501-LC</t>
        </is>
      </c>
      <c r="G11" s="2" t="inlineStr">
        <is>
          <t>X0</t>
        </is>
      </c>
      <c r="H11" t="inlineStr">
        <is>
          <t>ALC0003</t>
        </is>
      </c>
      <c r="I11" s="70" t="n">
        <v>859</v>
      </c>
      <c r="J11" s="2" t="inlineStr">
        <is>
          <t>LT011</t>
        </is>
      </c>
      <c r="K11" t="n">
        <v>12</v>
      </c>
      <c r="L11" t="n">
        <v>18</v>
      </c>
    </row>
    <row r="12">
      <c r="A12" s="95" t="n"/>
      <c r="B12" s="93" t="inlineStr">
        <is>
          <t>Price_L_WetEnd_4</t>
        </is>
      </c>
      <c r="C12" t="inlineStr">
        <is>
          <t>:12507-LC:</t>
        </is>
      </c>
      <c r="D12" s="5" t="inlineStr">
        <is>
          <t>12507-LC</t>
        </is>
      </c>
      <c r="G12" s="2" t="inlineStr">
        <is>
          <t>X0</t>
        </is>
      </c>
      <c r="H12" t="inlineStr">
        <is>
          <t>ALC0004</t>
        </is>
      </c>
      <c r="I12" s="70" t="n">
        <v>862</v>
      </c>
      <c r="J12" s="2" t="inlineStr">
        <is>
          <t>LT011</t>
        </is>
      </c>
      <c r="K12" t="n">
        <v>12</v>
      </c>
      <c r="L12" t="n">
        <v>18</v>
      </c>
      <c r="Q12" s="5" t="n"/>
      <c r="R12" s="2" t="n"/>
      <c r="T12" s="129" t="n"/>
    </row>
    <row r="13">
      <c r="A13" s="95" t="n"/>
      <c r="B13" s="93" t="inlineStr">
        <is>
          <t>Price_L_WetEnd_5</t>
        </is>
      </c>
      <c r="C13" t="inlineStr">
        <is>
          <t>:12709-LC:</t>
        </is>
      </c>
      <c r="D13" s="5" t="inlineStr">
        <is>
          <t>12709-LC</t>
        </is>
      </c>
      <c r="G13" s="2" t="inlineStr">
        <is>
          <t>X3</t>
        </is>
      </c>
      <c r="H13" t="inlineStr">
        <is>
          <t>ALC0005</t>
        </is>
      </c>
      <c r="I13" s="97" t="n">
        <v>915</v>
      </c>
      <c r="J13" s="2" t="inlineStr">
        <is>
          <t>LT011</t>
        </is>
      </c>
      <c r="K13" t="n">
        <v>12</v>
      </c>
      <c r="L13" t="n">
        <v>25</v>
      </c>
      <c r="Q13" s="5" t="n"/>
      <c r="R13" s="2" t="n"/>
      <c r="T13" s="129" t="n"/>
    </row>
    <row r="14">
      <c r="A14" s="95" t="n"/>
      <c r="B14" s="93" t="inlineStr">
        <is>
          <t>Price_L_WetEnd_6</t>
        </is>
      </c>
      <c r="C14" t="inlineStr">
        <is>
          <t>:15509-LC:</t>
        </is>
      </c>
      <c r="D14" s="5" t="inlineStr">
        <is>
          <t>15509-LC</t>
        </is>
      </c>
      <c r="G14" s="2" t="inlineStr">
        <is>
          <t>X0</t>
        </is>
      </c>
      <c r="H14" s="4" t="inlineStr">
        <is>
          <t>ALC0006</t>
        </is>
      </c>
      <c r="I14" s="70" t="n">
        <v>817</v>
      </c>
      <c r="J14" s="2" t="inlineStr">
        <is>
          <t>LT011</t>
        </is>
      </c>
      <c r="K14" t="n">
        <v>12</v>
      </c>
      <c r="L14" t="n">
        <v>22</v>
      </c>
      <c r="Q14" s="5" t="n"/>
      <c r="R14" s="2" t="n"/>
      <c r="T14" s="129" t="n"/>
    </row>
    <row r="15">
      <c r="A15" s="95" t="n"/>
      <c r="B15" s="93" t="inlineStr">
        <is>
          <t>Price_L_WetEnd_7</t>
        </is>
      </c>
      <c r="C15" t="inlineStr">
        <is>
          <t>:15705-LC:</t>
        </is>
      </c>
      <c r="D15" s="5" t="inlineStr">
        <is>
          <t>15705-LC</t>
        </is>
      </c>
      <c r="G15" s="2" t="inlineStr">
        <is>
          <t>X3</t>
        </is>
      </c>
      <c r="H15" s="4" t="inlineStr">
        <is>
          <t>ALC0007</t>
        </is>
      </c>
      <c r="I15" s="97" t="n">
        <v>997</v>
      </c>
      <c r="J15" s="2" t="inlineStr">
        <is>
          <t>LT011</t>
        </is>
      </c>
      <c r="K15" t="n">
        <v>12</v>
      </c>
      <c r="L15" t="n">
        <v>50</v>
      </c>
      <c r="Q15" s="5" t="n"/>
      <c r="R15" s="2" t="n"/>
      <c r="S15" s="4" t="n"/>
      <c r="T15" s="129" t="n"/>
    </row>
    <row r="16">
      <c r="A16" s="95" t="n"/>
      <c r="B16" s="93" t="inlineStr">
        <is>
          <t>Price_L_WetEnd_8</t>
        </is>
      </c>
      <c r="C16" t="inlineStr">
        <is>
          <t>:15951-LC:</t>
        </is>
      </c>
      <c r="D16" s="5" t="inlineStr">
        <is>
          <t>15951-LC</t>
        </is>
      </c>
      <c r="G16" s="2" t="inlineStr">
        <is>
          <t>X3</t>
        </is>
      </c>
      <c r="H16" s="4" t="inlineStr">
        <is>
          <t>ALC0008</t>
        </is>
      </c>
      <c r="I16" s="97" t="n">
        <v>1281</v>
      </c>
      <c r="J16" s="2" t="inlineStr">
        <is>
          <t>LT011</t>
        </is>
      </c>
      <c r="K16" t="n">
        <v>12</v>
      </c>
      <c r="L16" t="n">
        <v>70</v>
      </c>
      <c r="Q16" s="5" t="n"/>
      <c r="R16" s="2" t="n"/>
      <c r="T16" s="129" t="n"/>
    </row>
    <row r="17">
      <c r="A17" s="95" t="n"/>
      <c r="B17" s="93" t="inlineStr">
        <is>
          <t>Price_L_WetEnd_9</t>
        </is>
      </c>
      <c r="C17" t="inlineStr">
        <is>
          <t>:15951-LC:</t>
        </is>
      </c>
      <c r="D17" s="5" t="inlineStr">
        <is>
          <t>15951-LC</t>
        </is>
      </c>
      <c r="G17" s="2" t="inlineStr">
        <is>
          <t>X4</t>
        </is>
      </c>
      <c r="H17" s="4" t="inlineStr">
        <is>
          <t>ALC0009</t>
        </is>
      </c>
      <c r="I17" s="98" t="n">
        <v>1281</v>
      </c>
      <c r="J17" s="2" t="inlineStr">
        <is>
          <t>LT011</t>
        </is>
      </c>
      <c r="K17" t="n">
        <v>12</v>
      </c>
      <c r="L17" t="n">
        <v>70</v>
      </c>
      <c r="Q17" s="5" t="n"/>
      <c r="R17" s="2" t="n"/>
      <c r="S17" s="4" t="n"/>
      <c r="T17" s="129" t="n"/>
    </row>
    <row r="18">
      <c r="A18" s="95" t="n"/>
      <c r="B18" s="93" t="inlineStr">
        <is>
          <t>Price_L_WetEnd_10</t>
        </is>
      </c>
      <c r="C18" t="inlineStr">
        <is>
          <t>:15955-LC:</t>
        </is>
      </c>
      <c r="D18" s="5" t="inlineStr">
        <is>
          <t>15955-LC</t>
        </is>
      </c>
      <c r="G18" s="2" t="inlineStr">
        <is>
          <t>X3</t>
        </is>
      </c>
      <c r="H18" s="4" t="inlineStr">
        <is>
          <t>ALC0010</t>
        </is>
      </c>
      <c r="I18" s="97" t="n">
        <v>1225</v>
      </c>
      <c r="J18" s="2" t="inlineStr">
        <is>
          <t>LT011</t>
        </is>
      </c>
      <c r="K18" t="n">
        <v>12</v>
      </c>
      <c r="L18" t="n">
        <v>70</v>
      </c>
      <c r="Q18" s="5" t="n"/>
      <c r="R18" s="2" t="n"/>
      <c r="S18" s="4" t="n"/>
      <c r="T18" s="129" t="n"/>
    </row>
    <row r="19">
      <c r="A19" s="95" t="n"/>
      <c r="B19" s="93" t="inlineStr">
        <is>
          <t>Price_L_WetEnd_11</t>
        </is>
      </c>
      <c r="C19" t="inlineStr">
        <is>
          <t>:15955-LC:</t>
        </is>
      </c>
      <c r="D19" s="5" t="inlineStr">
        <is>
          <t>15955-LC</t>
        </is>
      </c>
      <c r="G19" s="2" t="inlineStr">
        <is>
          <t>X4</t>
        </is>
      </c>
      <c r="H19" t="inlineStr">
        <is>
          <t>ALC0011</t>
        </is>
      </c>
      <c r="I19" s="98" t="n">
        <v>1225</v>
      </c>
      <c r="J19" s="2" t="inlineStr">
        <is>
          <t>LT011</t>
        </is>
      </c>
      <c r="K19" t="n">
        <v>12</v>
      </c>
      <c r="L19" t="n">
        <v>70</v>
      </c>
      <c r="Q19" s="5" t="n"/>
      <c r="R19" s="2" t="n"/>
      <c r="S19" s="2" t="n"/>
      <c r="T19" s="129" t="n"/>
    </row>
    <row r="20">
      <c r="A20" s="95" t="n"/>
      <c r="B20" s="93" t="inlineStr">
        <is>
          <t>Price_L_WetEnd_12</t>
        </is>
      </c>
      <c r="C20" t="inlineStr">
        <is>
          <t>:15959-LC:</t>
        </is>
      </c>
      <c r="D20" s="5" t="inlineStr">
        <is>
          <t>15959-LC</t>
        </is>
      </c>
      <c r="G20" s="2" t="inlineStr">
        <is>
          <t>X3</t>
        </is>
      </c>
      <c r="H20" t="inlineStr">
        <is>
          <t>ALC0012</t>
        </is>
      </c>
      <c r="I20" s="97" t="n">
        <v>1225</v>
      </c>
      <c r="J20" s="2" t="inlineStr">
        <is>
          <t>LT011</t>
        </is>
      </c>
      <c r="K20" t="n">
        <v>12</v>
      </c>
      <c r="L20" t="n">
        <v>70</v>
      </c>
      <c r="Q20" s="5" t="n"/>
      <c r="R20" s="2" t="n"/>
      <c r="S20" s="2" t="n"/>
      <c r="T20" s="129" t="n"/>
    </row>
    <row r="21">
      <c r="A21" s="95" t="n"/>
      <c r="B21" s="93" t="inlineStr">
        <is>
          <t>Price_L_WetEnd_13</t>
        </is>
      </c>
      <c r="C21" t="inlineStr">
        <is>
          <t>:15959-LC:</t>
        </is>
      </c>
      <c r="D21" s="5" t="inlineStr">
        <is>
          <t>15959-LC</t>
        </is>
      </c>
      <c r="G21" s="2" t="inlineStr">
        <is>
          <t>X4</t>
        </is>
      </c>
      <c r="H21" t="inlineStr">
        <is>
          <t>ALC0013</t>
        </is>
      </c>
      <c r="I21" s="98" t="n">
        <v>1225</v>
      </c>
      <c r="J21" s="2" t="inlineStr">
        <is>
          <t>LT011</t>
        </is>
      </c>
      <c r="K21" t="n">
        <v>12</v>
      </c>
      <c r="L21" t="n">
        <v>70</v>
      </c>
      <c r="Q21" s="5" t="n"/>
      <c r="R21" s="2" t="n"/>
      <c r="S21" s="2" t="n"/>
      <c r="T21" s="129" t="n"/>
    </row>
    <row r="22">
      <c r="A22" s="95" t="n"/>
      <c r="B22" s="93" t="inlineStr">
        <is>
          <t>Price_L_WetEnd_14</t>
        </is>
      </c>
      <c r="C22" t="inlineStr">
        <is>
          <t>:20501-LC:</t>
        </is>
      </c>
      <c r="D22" s="5" t="inlineStr">
        <is>
          <t>20501-LC</t>
        </is>
      </c>
      <c r="G22" s="2" t="inlineStr">
        <is>
          <t>X0</t>
        </is>
      </c>
      <c r="H22" t="inlineStr">
        <is>
          <t>ALC0014</t>
        </is>
      </c>
      <c r="I22" s="70" t="n">
        <v>940</v>
      </c>
      <c r="J22" s="2" t="inlineStr">
        <is>
          <t>LT011</t>
        </is>
      </c>
      <c r="K22" t="n">
        <v>12</v>
      </c>
      <c r="L22" t="n">
        <v>26</v>
      </c>
      <c r="Q22" s="5" t="n"/>
      <c r="R22" s="2" t="n"/>
      <c r="S22" s="2" t="n"/>
      <c r="T22" s="129" t="n"/>
    </row>
    <row r="23">
      <c r="A23" s="95" t="n"/>
      <c r="B23" s="93" t="inlineStr">
        <is>
          <t>Price_L_WetEnd_15</t>
        </is>
      </c>
      <c r="C23" t="inlineStr">
        <is>
          <t>:20709-LC:</t>
        </is>
      </c>
      <c r="D23" s="5" t="inlineStr">
        <is>
          <t>20709-LC</t>
        </is>
      </c>
      <c r="G23" s="2" t="inlineStr">
        <is>
          <t>X3</t>
        </is>
      </c>
      <c r="H23" s="4" t="inlineStr">
        <is>
          <t>ALC0015</t>
        </is>
      </c>
      <c r="I23" s="97" t="n">
        <v>1027</v>
      </c>
      <c r="J23" s="2" t="inlineStr">
        <is>
          <t>LT011</t>
        </is>
      </c>
      <c r="K23" t="n">
        <v>12</v>
      </c>
      <c r="L23" t="n">
        <v>45</v>
      </c>
    </row>
    <row r="24">
      <c r="A24" s="95" t="n"/>
      <c r="B24" s="93" t="inlineStr">
        <is>
          <t>Price_L_WetEnd_16</t>
        </is>
      </c>
      <c r="C24" t="inlineStr">
        <is>
          <t>:20709-LC:</t>
        </is>
      </c>
      <c r="D24" s="5" t="inlineStr">
        <is>
          <t>20709-LC</t>
        </is>
      </c>
      <c r="G24" s="2" t="inlineStr">
        <is>
          <t>X4</t>
        </is>
      </c>
      <c r="H24" s="4" t="inlineStr">
        <is>
          <t>ALC0016</t>
        </is>
      </c>
      <c r="I24" s="99" t="n">
        <v>1027</v>
      </c>
      <c r="J24" s="2" t="inlineStr">
        <is>
          <t>LT011</t>
        </is>
      </c>
      <c r="K24" t="n">
        <v>12</v>
      </c>
      <c r="L24" t="n">
        <v>45</v>
      </c>
    </row>
    <row r="25">
      <c r="A25" s="95" t="n"/>
      <c r="B25" s="93" t="inlineStr">
        <is>
          <t>Price_L_WetEnd_17</t>
        </is>
      </c>
      <c r="C25" t="inlineStr">
        <is>
          <t>:20953-LC:</t>
        </is>
      </c>
      <c r="D25" s="5" t="inlineStr">
        <is>
          <t>20953-LC</t>
        </is>
      </c>
      <c r="G25" s="2" t="inlineStr">
        <is>
          <t>X3</t>
        </is>
      </c>
      <c r="H25" s="4" t="inlineStr">
        <is>
          <t>ALC0017</t>
        </is>
      </c>
      <c r="I25" s="97" t="n">
        <v>1256</v>
      </c>
      <c r="J25" s="2" t="inlineStr">
        <is>
          <t>LT011</t>
        </is>
      </c>
      <c r="K25" t="n">
        <v>12</v>
      </c>
      <c r="L25" t="n">
        <v>75</v>
      </c>
    </row>
    <row r="26">
      <c r="A26" s="95" t="n"/>
      <c r="B26" s="93" t="inlineStr">
        <is>
          <t>Price_L_WetEnd_18</t>
        </is>
      </c>
      <c r="C26" t="inlineStr">
        <is>
          <t>:20953-LC:</t>
        </is>
      </c>
      <c r="D26" s="5" t="inlineStr">
        <is>
          <t>20953-LC</t>
        </is>
      </c>
      <c r="G26" s="2" t="inlineStr">
        <is>
          <t>X4</t>
        </is>
      </c>
      <c r="H26" s="4" t="inlineStr">
        <is>
          <t>ALC0018</t>
        </is>
      </c>
      <c r="I26" s="99" t="n">
        <v>1256</v>
      </c>
      <c r="J26" s="2" t="inlineStr">
        <is>
          <t>LT011</t>
        </is>
      </c>
      <c r="K26" t="n">
        <v>12</v>
      </c>
      <c r="L26" t="n">
        <v>75</v>
      </c>
    </row>
    <row r="27">
      <c r="A27" s="95" t="n"/>
      <c r="B27" s="93" t="inlineStr">
        <is>
          <t>Price_L_WetEnd_19</t>
        </is>
      </c>
      <c r="C27" t="inlineStr">
        <is>
          <t>:20121-LC:</t>
        </is>
      </c>
      <c r="D27" s="5" t="inlineStr">
        <is>
          <t>20121-LC</t>
        </is>
      </c>
      <c r="G27" s="2" t="inlineStr">
        <is>
          <t>X3</t>
        </is>
      </c>
      <c r="H27" s="4" t="inlineStr">
        <is>
          <t>ALC0019</t>
        </is>
      </c>
      <c r="I27" s="97" t="n">
        <v>1645</v>
      </c>
      <c r="J27" s="2" t="inlineStr">
        <is>
          <t>LT011</t>
        </is>
      </c>
      <c r="K27" t="n">
        <v>12</v>
      </c>
      <c r="L27" t="n">
        <v>80</v>
      </c>
    </row>
    <row r="28">
      <c r="A28" s="95" t="n"/>
      <c r="B28" s="93" t="inlineStr">
        <is>
          <t>Price_L_WetEnd_20</t>
        </is>
      </c>
      <c r="C28" t="inlineStr">
        <is>
          <t>:20121-LC:</t>
        </is>
      </c>
      <c r="D28" s="5" t="inlineStr">
        <is>
          <t>20121-LC</t>
        </is>
      </c>
      <c r="G28" s="2" t="inlineStr">
        <is>
          <t>XA</t>
        </is>
      </c>
      <c r="H28" s="4" t="inlineStr">
        <is>
          <t>ALC0020</t>
        </is>
      </c>
      <c r="I28" s="97" t="n">
        <v>1645</v>
      </c>
      <c r="J28" s="2" t="inlineStr">
        <is>
          <t>LT011</t>
        </is>
      </c>
      <c r="K28" t="n">
        <v>12</v>
      </c>
      <c r="L28" t="n">
        <v>80</v>
      </c>
    </row>
    <row r="29">
      <c r="A29" s="95" t="n"/>
      <c r="B29" s="93" t="inlineStr">
        <is>
          <t>Price_L_WetEnd_21</t>
        </is>
      </c>
      <c r="C29" t="inlineStr">
        <is>
          <t>:25707-LC:</t>
        </is>
      </c>
      <c r="D29" s="5" t="inlineStr">
        <is>
          <t>25707-LC</t>
        </is>
      </c>
      <c r="G29" s="2" t="inlineStr">
        <is>
          <t>X3</t>
        </is>
      </c>
      <c r="H29" s="4" t="inlineStr">
        <is>
          <t>ALC0021</t>
        </is>
      </c>
      <c r="I29" s="97" t="n">
        <v>1140</v>
      </c>
      <c r="J29" s="2" t="inlineStr">
        <is>
          <t>LT011</t>
        </is>
      </c>
      <c r="K29" t="n">
        <v>12</v>
      </c>
      <c r="L29" t="n">
        <v>65</v>
      </c>
    </row>
    <row r="30">
      <c r="A30" s="95" t="n"/>
      <c r="B30" s="93" t="inlineStr">
        <is>
          <t>Price_L_WetEnd_22</t>
        </is>
      </c>
      <c r="C30" t="inlineStr">
        <is>
          <t>:25707-LC:</t>
        </is>
      </c>
      <c r="D30" s="5" t="inlineStr">
        <is>
          <t>25707-LC</t>
        </is>
      </c>
      <c r="G30" s="2" t="inlineStr">
        <is>
          <t>X4</t>
        </is>
      </c>
      <c r="H30" s="4" t="inlineStr">
        <is>
          <t>ALC0022</t>
        </is>
      </c>
      <c r="I30" s="99" t="n">
        <v>1140</v>
      </c>
      <c r="J30" s="2" t="inlineStr">
        <is>
          <t>LT011</t>
        </is>
      </c>
      <c r="K30" t="n">
        <v>12</v>
      </c>
      <c r="L30" t="n">
        <v>65</v>
      </c>
    </row>
    <row r="31">
      <c r="A31" s="95" t="n"/>
      <c r="B31" s="93" t="inlineStr">
        <is>
          <t>Price_L_WetEnd_23</t>
        </is>
      </c>
      <c r="C31" t="inlineStr">
        <is>
          <t>:25957-LC:</t>
        </is>
      </c>
      <c r="D31" s="5" t="inlineStr">
        <is>
          <t>25957-LC</t>
        </is>
      </c>
      <c r="G31" s="2" t="inlineStr">
        <is>
          <t>X3</t>
        </is>
      </c>
      <c r="H31" s="4" t="inlineStr">
        <is>
          <t>ALC0023</t>
        </is>
      </c>
      <c r="I31" s="97" t="n">
        <v>1367</v>
      </c>
      <c r="J31" s="2" t="inlineStr">
        <is>
          <t>LT011</t>
        </is>
      </c>
      <c r="K31" t="n">
        <v>12</v>
      </c>
      <c r="L31" t="n">
        <v>95</v>
      </c>
      <c r="Q31" s="2" t="n"/>
    </row>
    <row r="32">
      <c r="A32" s="95" t="n"/>
      <c r="B32" s="93" t="inlineStr">
        <is>
          <t>Price_L_WetEnd_24</t>
        </is>
      </c>
      <c r="C32" t="inlineStr">
        <is>
          <t>:25957-LC:</t>
        </is>
      </c>
      <c r="D32" s="5" t="inlineStr">
        <is>
          <t>25957-LC</t>
        </is>
      </c>
      <c r="G32" s="2" t="inlineStr">
        <is>
          <t>X4</t>
        </is>
      </c>
      <c r="H32" s="4" t="inlineStr">
        <is>
          <t>ALC0024</t>
        </is>
      </c>
      <c r="I32" s="99" t="n">
        <v>1367</v>
      </c>
      <c r="J32" s="2" t="inlineStr">
        <is>
          <t>LT011</t>
        </is>
      </c>
      <c r="K32" t="n">
        <v>12</v>
      </c>
      <c r="L32" t="n">
        <v>95</v>
      </c>
      <c r="Q32" s="4" t="n"/>
    </row>
    <row r="33">
      <c r="A33" s="95" t="n"/>
      <c r="B33" s="93" t="inlineStr">
        <is>
          <t>Price_L_WetEnd_25</t>
        </is>
      </c>
      <c r="C33" t="inlineStr">
        <is>
          <t>:25123-LC:</t>
        </is>
      </c>
      <c r="D33" s="5" t="inlineStr">
        <is>
          <t>25123-LC</t>
        </is>
      </c>
      <c r="G33" s="2" t="inlineStr">
        <is>
          <t>X3</t>
        </is>
      </c>
      <c r="H33" s="4" t="inlineStr">
        <is>
          <t>ALC0025</t>
        </is>
      </c>
      <c r="I33" s="97" t="n">
        <v>1701</v>
      </c>
      <c r="J33" s="2" t="inlineStr">
        <is>
          <t>LT011</t>
        </is>
      </c>
      <c r="K33" t="n">
        <v>12</v>
      </c>
      <c r="L33" t="n">
        <v>125</v>
      </c>
      <c r="Q33" s="4" t="n"/>
    </row>
    <row r="34">
      <c r="A34" s="95" t="n"/>
      <c r="B34" s="93" t="inlineStr">
        <is>
          <t>Price_L_WetEnd_26</t>
        </is>
      </c>
      <c r="C34" t="inlineStr">
        <is>
          <t>:25123-LC:</t>
        </is>
      </c>
      <c r="D34" s="5" t="inlineStr">
        <is>
          <t>25123-LC</t>
        </is>
      </c>
      <c r="G34" s="2" t="inlineStr">
        <is>
          <t>XA</t>
        </is>
      </c>
      <c r="H34" s="4" t="inlineStr">
        <is>
          <t>ALC0026</t>
        </is>
      </c>
      <c r="I34" s="97" t="n">
        <v>1701</v>
      </c>
      <c r="J34" s="2" t="inlineStr">
        <is>
          <t>LT011</t>
        </is>
      </c>
      <c r="K34" t="n">
        <v>12</v>
      </c>
      <c r="L34" t="n">
        <v>125</v>
      </c>
      <c r="Q34" s="4" t="n"/>
    </row>
    <row r="35">
      <c r="A35" s="95" t="n"/>
      <c r="B35" s="93" t="inlineStr">
        <is>
          <t>Price_L_WetEnd_27</t>
        </is>
      </c>
      <c r="C35" t="inlineStr">
        <is>
          <t>:30501-LC:</t>
        </is>
      </c>
      <c r="D35" s="5" t="inlineStr">
        <is>
          <t>30501-LC</t>
        </is>
      </c>
      <c r="G35" s="2" t="inlineStr">
        <is>
          <t>X3</t>
        </is>
      </c>
      <c r="H35" s="4" t="inlineStr">
        <is>
          <t>ALC0027</t>
        </is>
      </c>
      <c r="I35" s="130" t="n">
        <v>996</v>
      </c>
      <c r="J35" s="2" t="inlineStr">
        <is>
          <t>LT011</t>
        </is>
      </c>
      <c r="K35" t="n">
        <v>12</v>
      </c>
      <c r="L35" t="n">
        <v>35</v>
      </c>
      <c r="Q35" s="4" t="n"/>
    </row>
    <row r="36">
      <c r="A36" s="95" t="n"/>
      <c r="B36" s="93" t="inlineStr">
        <is>
          <t>Price_L_WetEnd_28</t>
        </is>
      </c>
      <c r="C36" t="inlineStr">
        <is>
          <t>:30707-LC:</t>
        </is>
      </c>
      <c r="D36" s="5" t="inlineStr">
        <is>
          <t>30707-LC</t>
        </is>
      </c>
      <c r="G36" s="2" t="inlineStr">
        <is>
          <t>X3</t>
        </is>
      </c>
      <c r="H36" s="4" t="inlineStr">
        <is>
          <t>ALC0028</t>
        </is>
      </c>
      <c r="I36" s="97" t="n">
        <v>1281</v>
      </c>
      <c r="J36" s="2" t="inlineStr">
        <is>
          <t>LT011</t>
        </is>
      </c>
      <c r="K36" t="n">
        <v>12</v>
      </c>
      <c r="L36" t="n">
        <v>65</v>
      </c>
      <c r="Q36" s="4" t="n"/>
    </row>
    <row r="37">
      <c r="A37" s="95" t="n"/>
      <c r="B37" s="93" t="inlineStr">
        <is>
          <t>Price_L_WetEnd_29</t>
        </is>
      </c>
      <c r="C37" t="inlineStr">
        <is>
          <t>:30707-LC:</t>
        </is>
      </c>
      <c r="D37" s="5" t="inlineStr">
        <is>
          <t>30707-LC</t>
        </is>
      </c>
      <c r="G37" s="2" t="inlineStr">
        <is>
          <t>X4</t>
        </is>
      </c>
      <c r="H37" s="4" t="inlineStr">
        <is>
          <t>ALC0029</t>
        </is>
      </c>
      <c r="I37" s="98" t="n">
        <v>1281</v>
      </c>
      <c r="J37" s="2" t="inlineStr">
        <is>
          <t>LT011</t>
        </is>
      </c>
      <c r="K37" t="n">
        <v>12</v>
      </c>
      <c r="L37" t="n">
        <v>65</v>
      </c>
      <c r="Q37" s="4" t="n"/>
    </row>
    <row r="38">
      <c r="A38" s="95" t="n"/>
      <c r="B38" s="93" t="inlineStr">
        <is>
          <t>Price_L_WetEnd_30</t>
        </is>
      </c>
      <c r="C38" t="inlineStr">
        <is>
          <t>:30957-LC:</t>
        </is>
      </c>
      <c r="D38" s="5" t="inlineStr">
        <is>
          <t>30957-LC</t>
        </is>
      </c>
      <c r="G38" s="2" t="inlineStr">
        <is>
          <t>X3</t>
        </is>
      </c>
      <c r="H38" s="4" t="inlineStr">
        <is>
          <t>ALC0030</t>
        </is>
      </c>
      <c r="I38" s="97" t="n">
        <v>1699</v>
      </c>
      <c r="J38" s="2" t="inlineStr">
        <is>
          <t>LT011</t>
        </is>
      </c>
      <c r="K38" t="n">
        <v>12</v>
      </c>
      <c r="L38" t="n">
        <v>110</v>
      </c>
      <c r="Q38" s="4" t="n"/>
    </row>
    <row r="39">
      <c r="A39" s="95" t="n"/>
      <c r="B39" s="93" t="inlineStr">
        <is>
          <t>Price_L_WetEnd_31</t>
        </is>
      </c>
      <c r="C39" t="inlineStr">
        <is>
          <t>:30957-LC:</t>
        </is>
      </c>
      <c r="D39" s="5" t="inlineStr">
        <is>
          <t>30957-LC</t>
        </is>
      </c>
      <c r="G39" s="2" t="inlineStr">
        <is>
          <t>XA</t>
        </is>
      </c>
      <c r="H39" s="4" t="inlineStr">
        <is>
          <t>ALC0031</t>
        </is>
      </c>
      <c r="I39" s="97" t="n">
        <v>1699</v>
      </c>
      <c r="J39" s="2" t="inlineStr">
        <is>
          <t>LT011</t>
        </is>
      </c>
      <c r="K39" t="n">
        <v>12</v>
      </c>
      <c r="L39" t="n">
        <v>110</v>
      </c>
      <c r="Q39" s="4" t="n"/>
    </row>
    <row r="40">
      <c r="A40" s="95" t="n"/>
      <c r="B40" s="93" t="inlineStr">
        <is>
          <t>Price_L_WetEnd_32</t>
        </is>
      </c>
      <c r="C40" t="inlineStr">
        <is>
          <t>:30121-LC:</t>
        </is>
      </c>
      <c r="D40" s="5" t="inlineStr">
        <is>
          <t>30121-LC</t>
        </is>
      </c>
      <c r="G40" s="2" t="inlineStr">
        <is>
          <t>XA</t>
        </is>
      </c>
      <c r="H40" s="4" t="inlineStr">
        <is>
          <t>ALC0032</t>
        </is>
      </c>
      <c r="I40" s="97" t="n">
        <v>2366</v>
      </c>
      <c r="J40" s="2" t="inlineStr">
        <is>
          <t>LT011</t>
        </is>
      </c>
      <c r="K40" t="n">
        <v>12</v>
      </c>
      <c r="L40" t="n">
        <v>145</v>
      </c>
      <c r="Q40" s="4" t="n"/>
    </row>
    <row r="41">
      <c r="A41" s="95" t="n"/>
      <c r="B41" s="93" t="inlineStr">
        <is>
          <t>Price_L_WetEnd_33</t>
        </is>
      </c>
      <c r="C41" t="inlineStr">
        <is>
          <t>:30127-LC:</t>
        </is>
      </c>
      <c r="D41" s="5" t="inlineStr">
        <is>
          <t>30127-LC</t>
        </is>
      </c>
      <c r="G41" s="2" t="inlineStr">
        <is>
          <t>XA</t>
        </is>
      </c>
      <c r="H41" s="4" t="inlineStr">
        <is>
          <t>ALC0033</t>
        </is>
      </c>
      <c r="I41" s="97" t="n">
        <v>2649</v>
      </c>
      <c r="J41" s="2" t="inlineStr">
        <is>
          <t>LT011</t>
        </is>
      </c>
      <c r="K41" t="n">
        <v>12</v>
      </c>
      <c r="L41" t="n">
        <v>145</v>
      </c>
      <c r="Q41" s="4" t="n"/>
    </row>
    <row r="42">
      <c r="A42" s="95" t="n"/>
      <c r="B42" s="93" t="inlineStr">
        <is>
          <t>Price_L_WetEnd_34</t>
        </is>
      </c>
      <c r="C42" t="inlineStr">
        <is>
          <t>:30157-LC:</t>
        </is>
      </c>
      <c r="D42" s="5" t="inlineStr">
        <is>
          <t>30157-LC</t>
        </is>
      </c>
      <c r="G42" s="2" t="inlineStr">
        <is>
          <t>XA</t>
        </is>
      </c>
      <c r="H42" s="4" t="inlineStr">
        <is>
          <t>ALC0034</t>
        </is>
      </c>
      <c r="I42" s="97" t="n">
        <v>3122</v>
      </c>
      <c r="J42" s="2" t="inlineStr">
        <is>
          <t>LT011</t>
        </is>
      </c>
      <c r="K42" t="n">
        <v>12</v>
      </c>
      <c r="L42" t="n">
        <v>205</v>
      </c>
      <c r="Q42" s="4" t="n"/>
    </row>
    <row r="43">
      <c r="A43" s="95" t="n"/>
      <c r="B43" s="93" t="inlineStr">
        <is>
          <t>Price_L_WetEnd_35</t>
        </is>
      </c>
      <c r="C43" t="inlineStr">
        <is>
          <t>:40707-LC:</t>
        </is>
      </c>
      <c r="D43" s="5" t="inlineStr">
        <is>
          <t>40707-LC</t>
        </is>
      </c>
      <c r="G43" s="2" t="inlineStr">
        <is>
          <t>X3</t>
        </is>
      </c>
      <c r="H43" s="4" t="inlineStr">
        <is>
          <t>ALC0035</t>
        </is>
      </c>
      <c r="I43" s="97" t="n">
        <v>1597</v>
      </c>
      <c r="J43" s="2" t="inlineStr">
        <is>
          <t>LT011</t>
        </is>
      </c>
      <c r="K43" t="n">
        <v>12</v>
      </c>
      <c r="L43" t="n">
        <v>88</v>
      </c>
      <c r="Q43" s="4" t="n"/>
    </row>
    <row r="44">
      <c r="A44" s="95" t="n"/>
      <c r="B44" s="93" t="inlineStr">
        <is>
          <t>Price_L_WetEnd_36</t>
        </is>
      </c>
      <c r="C44" t="inlineStr">
        <is>
          <t>:40707-LC:</t>
        </is>
      </c>
      <c r="D44" s="5" t="inlineStr">
        <is>
          <t>40707-LC</t>
        </is>
      </c>
      <c r="G44" s="2" t="inlineStr">
        <is>
          <t>X4</t>
        </is>
      </c>
      <c r="H44" s="4" t="inlineStr">
        <is>
          <t>ALC0036</t>
        </is>
      </c>
      <c r="I44" s="98" t="n">
        <v>1597</v>
      </c>
      <c r="J44" s="2" t="inlineStr">
        <is>
          <t>LT011</t>
        </is>
      </c>
      <c r="K44" t="n">
        <v>12</v>
      </c>
      <c r="L44" t="n">
        <v>88</v>
      </c>
      <c r="Q44" s="4" t="n"/>
    </row>
    <row r="45">
      <c r="A45" s="95" t="n"/>
      <c r="B45" s="93" t="inlineStr">
        <is>
          <t>Price_L_WetEnd_37</t>
        </is>
      </c>
      <c r="C45" t="inlineStr">
        <is>
          <t>:40957-LC:</t>
        </is>
      </c>
      <c r="D45" s="5" t="inlineStr">
        <is>
          <t>40957-LC</t>
        </is>
      </c>
      <c r="G45" s="2" t="inlineStr">
        <is>
          <t>X3</t>
        </is>
      </c>
      <c r="H45" s="4" t="inlineStr">
        <is>
          <t>ALC0037</t>
        </is>
      </c>
      <c r="I45" s="97" t="n">
        <v>2114</v>
      </c>
      <c r="J45" s="2" t="inlineStr">
        <is>
          <t>LT011</t>
        </is>
      </c>
      <c r="K45" t="n">
        <v>12</v>
      </c>
      <c r="L45" t="n">
        <v>138</v>
      </c>
      <c r="Q45" s="4" t="n"/>
    </row>
    <row r="46">
      <c r="A46" s="95" t="n"/>
      <c r="B46" s="93" t="inlineStr">
        <is>
          <t>Price_L_WetEnd_38</t>
        </is>
      </c>
      <c r="C46" t="inlineStr">
        <is>
          <t>:40957-LC:</t>
        </is>
      </c>
      <c r="D46" s="5" t="inlineStr">
        <is>
          <t>40957-LC</t>
        </is>
      </c>
      <c r="G46" s="2" t="inlineStr">
        <is>
          <t>X4</t>
        </is>
      </c>
      <c r="H46" s="4" t="inlineStr">
        <is>
          <t>ALC0038</t>
        </is>
      </c>
      <c r="I46" s="97" t="n">
        <v>2100</v>
      </c>
      <c r="J46" s="2" t="inlineStr">
        <is>
          <t>LT011</t>
        </is>
      </c>
      <c r="K46" t="n">
        <v>12</v>
      </c>
      <c r="L46" t="n">
        <v>138</v>
      </c>
      <c r="Q46" s="4" t="n"/>
    </row>
    <row r="47">
      <c r="A47" s="95" t="n"/>
      <c r="B47" s="93" t="inlineStr">
        <is>
          <t>Price_L_WetEnd_39</t>
        </is>
      </c>
      <c r="C47" t="inlineStr">
        <is>
          <t>:40959-LC:</t>
        </is>
      </c>
      <c r="D47" s="5" t="inlineStr">
        <is>
          <t>40959-LC</t>
        </is>
      </c>
      <c r="G47" s="2" t="inlineStr">
        <is>
          <t>XA</t>
        </is>
      </c>
      <c r="H47" s="4" t="inlineStr">
        <is>
          <t>ALC0039</t>
        </is>
      </c>
      <c r="I47" s="98" t="n">
        <v>2100</v>
      </c>
      <c r="J47" s="2" t="inlineStr">
        <is>
          <t>LT011</t>
        </is>
      </c>
      <c r="K47" t="n">
        <v>12</v>
      </c>
      <c r="L47" t="n">
        <v>138</v>
      </c>
      <c r="Q47" s="4" t="n"/>
    </row>
    <row r="48">
      <c r="A48" s="95" t="n"/>
      <c r="B48" s="93" t="inlineStr">
        <is>
          <t>Price_L_WetEnd_40</t>
        </is>
      </c>
      <c r="C48" t="inlineStr">
        <is>
          <t>:40129-LC:</t>
        </is>
      </c>
      <c r="D48" s="5" t="inlineStr">
        <is>
          <t>40129-LC</t>
        </is>
      </c>
      <c r="G48" s="2" t="inlineStr">
        <is>
          <t>XA</t>
        </is>
      </c>
      <c r="H48" s="4" t="inlineStr">
        <is>
          <t>ALC0040</t>
        </is>
      </c>
      <c r="I48" s="97" t="n">
        <v>3126</v>
      </c>
      <c r="J48" s="2" t="inlineStr">
        <is>
          <t>LT011</t>
        </is>
      </c>
      <c r="K48" t="n">
        <v>12</v>
      </c>
      <c r="L48" t="n">
        <v>248</v>
      </c>
    </row>
    <row r="49">
      <c r="A49" s="95" t="n"/>
      <c r="B49" s="93" t="inlineStr">
        <is>
          <t>Price_L_WetEnd_41</t>
        </is>
      </c>
      <c r="C49" t="inlineStr">
        <is>
          <t>:4012A-LC:</t>
        </is>
      </c>
      <c r="D49" s="5" t="inlineStr">
        <is>
          <t>4012A-LC</t>
        </is>
      </c>
      <c r="G49" s="2" t="inlineStr">
        <is>
          <t>XA</t>
        </is>
      </c>
      <c r="H49" s="4" t="inlineStr">
        <is>
          <t>ALC0041</t>
        </is>
      </c>
      <c r="I49" s="97" t="n">
        <v>2964</v>
      </c>
      <c r="J49" s="2" t="inlineStr">
        <is>
          <t>LT011</t>
        </is>
      </c>
      <c r="K49" t="n">
        <v>12</v>
      </c>
      <c r="L49" t="n">
        <v>248</v>
      </c>
    </row>
    <row r="50">
      <c r="A50" s="95" t="n"/>
      <c r="B50" s="93" t="inlineStr">
        <is>
          <t>Price_L_WetEnd_42</t>
        </is>
      </c>
      <c r="C50" t="inlineStr">
        <is>
          <t>:40157-LC:</t>
        </is>
      </c>
      <c r="D50" s="5" t="inlineStr">
        <is>
          <t>40157-LC</t>
        </is>
      </c>
      <c r="G50" s="2" t="inlineStr">
        <is>
          <t>XA</t>
        </is>
      </c>
      <c r="H50" s="4" t="inlineStr">
        <is>
          <t>ALC0042</t>
        </is>
      </c>
      <c r="I50" s="97" t="n">
        <v>5418</v>
      </c>
      <c r="J50" s="2" t="inlineStr">
        <is>
          <t>LT011</t>
        </is>
      </c>
      <c r="K50" t="n">
        <v>12</v>
      </c>
      <c r="L50" t="n">
        <v>323</v>
      </c>
    </row>
    <row r="51">
      <c r="A51" s="95" t="n"/>
      <c r="B51" s="93" t="inlineStr">
        <is>
          <t>Price_L_WetEnd_43</t>
        </is>
      </c>
      <c r="C51" t="inlineStr">
        <is>
          <t>:40157-LC:</t>
        </is>
      </c>
      <c r="D51" s="5" t="inlineStr">
        <is>
          <t>40157-LC</t>
        </is>
      </c>
      <c r="G51" s="2" t="inlineStr">
        <is>
          <t>X5</t>
        </is>
      </c>
      <c r="H51" s="4" t="inlineStr">
        <is>
          <t>ALC0043</t>
        </is>
      </c>
      <c r="I51" s="97" t="n">
        <v>5372</v>
      </c>
      <c r="J51" s="2" t="inlineStr">
        <is>
          <t>LT011</t>
        </is>
      </c>
      <c r="K51" t="n">
        <v>12</v>
      </c>
      <c r="L51" t="n">
        <v>323</v>
      </c>
    </row>
    <row r="52">
      <c r="A52" s="95" t="n"/>
      <c r="B52" s="93" t="inlineStr">
        <is>
          <t>Price_L_WetEnd_44</t>
        </is>
      </c>
      <c r="C52" t="inlineStr">
        <is>
          <t>:50957-LC:</t>
        </is>
      </c>
      <c r="D52" s="5" t="inlineStr">
        <is>
          <t>50957-LC</t>
        </is>
      </c>
      <c r="G52" s="2" t="inlineStr">
        <is>
          <t>X4</t>
        </is>
      </c>
      <c r="H52" s="4" t="inlineStr">
        <is>
          <t>ALC0044</t>
        </is>
      </c>
      <c r="I52" s="97" t="n">
        <v>2811</v>
      </c>
      <c r="J52" s="2" t="inlineStr">
        <is>
          <t>LT011</t>
        </is>
      </c>
      <c r="K52" t="n">
        <v>12</v>
      </c>
      <c r="L52" t="n">
        <v>230</v>
      </c>
    </row>
    <row r="53">
      <c r="A53" s="95" t="n"/>
      <c r="B53" s="93" t="inlineStr">
        <is>
          <t>Price_L_WetEnd_45</t>
        </is>
      </c>
      <c r="C53" t="inlineStr">
        <is>
          <t>:50123-LC:</t>
        </is>
      </c>
      <c r="D53" s="5" t="inlineStr">
        <is>
          <t>50123-LC</t>
        </is>
      </c>
      <c r="G53" s="2" t="inlineStr">
        <is>
          <t>XA</t>
        </is>
      </c>
      <c r="H53" s="4" t="inlineStr">
        <is>
          <t>ALC0045</t>
        </is>
      </c>
      <c r="I53" s="97" t="n">
        <v>3864</v>
      </c>
      <c r="J53" s="2" t="inlineStr">
        <is>
          <t>LT011</t>
        </is>
      </c>
      <c r="K53" t="n">
        <v>12</v>
      </c>
      <c r="L53" t="n">
        <v>258</v>
      </c>
    </row>
    <row r="54">
      <c r="A54" s="95" t="n"/>
      <c r="B54" s="93" t="inlineStr">
        <is>
          <t>Price_L_WetEnd_46</t>
        </is>
      </c>
      <c r="C54" t="inlineStr">
        <is>
          <t>:50123-LC:</t>
        </is>
      </c>
      <c r="D54" s="5" t="inlineStr">
        <is>
          <t>50123-LC</t>
        </is>
      </c>
      <c r="G54" s="2" t="inlineStr">
        <is>
          <t>X5</t>
        </is>
      </c>
      <c r="H54" s="4" t="inlineStr">
        <is>
          <t>ALC0046</t>
        </is>
      </c>
      <c r="I54" s="70" t="n">
        <v>3998</v>
      </c>
      <c r="J54" s="2" t="inlineStr">
        <is>
          <t>LT011</t>
        </is>
      </c>
      <c r="K54" t="n">
        <v>12</v>
      </c>
      <c r="L54" t="n">
        <v>258</v>
      </c>
    </row>
    <row r="55">
      <c r="A55" s="95" t="n"/>
      <c r="B55" s="93" t="inlineStr">
        <is>
          <t>Price_L_WetEnd_47</t>
        </is>
      </c>
      <c r="C55" t="inlineStr">
        <is>
          <t>:50157-LC:</t>
        </is>
      </c>
      <c r="D55" s="5" t="inlineStr">
        <is>
          <t>50157-LC</t>
        </is>
      </c>
      <c r="G55" s="2" t="inlineStr">
        <is>
          <t>X5</t>
        </is>
      </c>
      <c r="H55" s="4" t="inlineStr">
        <is>
          <t>ALC0047</t>
        </is>
      </c>
      <c r="I55" s="97" t="n">
        <v>4201</v>
      </c>
      <c r="J55" s="2" t="inlineStr">
        <is>
          <t>LT011</t>
        </is>
      </c>
      <c r="K55" t="n">
        <v>12</v>
      </c>
      <c r="L55" t="n">
        <v>264</v>
      </c>
    </row>
    <row r="56">
      <c r="A56" s="95" t="n"/>
      <c r="B56" s="93" t="inlineStr">
        <is>
          <t>Price_L_WetEnd_48</t>
        </is>
      </c>
      <c r="C56" t="inlineStr">
        <is>
          <t>:60951-LC:</t>
        </is>
      </c>
      <c r="D56" s="5" t="inlineStr">
        <is>
          <t>60951-LC</t>
        </is>
      </c>
      <c r="G56" s="2" t="inlineStr">
        <is>
          <t>XA</t>
        </is>
      </c>
      <c r="H56" s="4" t="inlineStr">
        <is>
          <t>ALC0048</t>
        </is>
      </c>
      <c r="I56" s="97" t="n">
        <v>3503</v>
      </c>
      <c r="J56" s="2" t="inlineStr">
        <is>
          <t>LT011</t>
        </is>
      </c>
      <c r="K56" t="n">
        <v>12</v>
      </c>
      <c r="L56" t="n">
        <v>338</v>
      </c>
    </row>
    <row r="57">
      <c r="A57" s="95" t="n"/>
      <c r="B57" s="93" t="inlineStr">
        <is>
          <t>Price_L_WetEnd_49</t>
        </is>
      </c>
      <c r="C57" t="inlineStr">
        <is>
          <t>:60123-LC:</t>
        </is>
      </c>
      <c r="D57" s="5" t="inlineStr">
        <is>
          <t>60123-LC</t>
        </is>
      </c>
      <c r="G57" s="2" t="inlineStr">
        <is>
          <t>XA</t>
        </is>
      </c>
      <c r="H57" s="4" t="inlineStr">
        <is>
          <t>ALC0049</t>
        </is>
      </c>
      <c r="I57" s="97" t="n">
        <v>4430</v>
      </c>
      <c r="J57" s="2" t="inlineStr">
        <is>
          <t>LT011</t>
        </is>
      </c>
      <c r="K57" t="n">
        <v>12</v>
      </c>
      <c r="L57" t="n">
        <v>338</v>
      </c>
    </row>
    <row r="58">
      <c r="A58" s="95" t="n"/>
      <c r="B58" s="93" t="inlineStr">
        <is>
          <t>Price_L_WetEnd_50</t>
        </is>
      </c>
      <c r="C58" t="inlineStr">
        <is>
          <t>:60123-LC:</t>
        </is>
      </c>
      <c r="D58" s="5" t="inlineStr">
        <is>
          <t>60123-LC</t>
        </is>
      </c>
      <c r="G58" s="2" t="inlineStr">
        <is>
          <t>X5</t>
        </is>
      </c>
      <c r="H58" s="4" t="inlineStr">
        <is>
          <t>ALC0050</t>
        </is>
      </c>
      <c r="I58" s="97" t="n">
        <v>4430</v>
      </c>
      <c r="J58" s="2" t="inlineStr">
        <is>
          <t>LT011</t>
        </is>
      </c>
      <c r="K58" t="n">
        <v>12</v>
      </c>
      <c r="L58" t="n">
        <v>338</v>
      </c>
    </row>
    <row r="59">
      <c r="A59" s="95" t="n"/>
      <c r="B59" s="93" t="inlineStr">
        <is>
          <t>Price_L_WetEnd_51</t>
        </is>
      </c>
      <c r="C59" t="inlineStr">
        <is>
          <t>:60157-LC:</t>
        </is>
      </c>
      <c r="D59" s="5" t="inlineStr">
        <is>
          <t>60157-LC</t>
        </is>
      </c>
      <c r="G59" s="2" t="inlineStr">
        <is>
          <t>X5</t>
        </is>
      </c>
      <c r="H59" s="4" t="inlineStr">
        <is>
          <t>ALC0051</t>
        </is>
      </c>
      <c r="I59" s="97" t="n">
        <v>7888</v>
      </c>
      <c r="J59" s="2" t="inlineStr">
        <is>
          <t>LT011</t>
        </is>
      </c>
      <c r="K59" t="n">
        <v>12</v>
      </c>
      <c r="L59" t="n">
        <v>334</v>
      </c>
    </row>
    <row r="60">
      <c r="A60" s="95" t="n"/>
      <c r="B60" s="93" t="inlineStr">
        <is>
          <t>Price_L_WetEnd_53</t>
        </is>
      </c>
      <c r="C60" t="inlineStr">
        <is>
          <t>:80123-LC:</t>
        </is>
      </c>
      <c r="D60" s="5" t="inlineStr">
        <is>
          <t>80123-LC</t>
        </is>
      </c>
      <c r="G60" s="2" t="inlineStr">
        <is>
          <t>X5</t>
        </is>
      </c>
      <c r="H60" s="4" t="inlineStr">
        <is>
          <t>ALC0053</t>
        </is>
      </c>
      <c r="I60" s="97" t="n">
        <v>4906</v>
      </c>
      <c r="J60" s="2" t="inlineStr">
        <is>
          <t>LT011</t>
        </is>
      </c>
      <c r="K60" t="n">
        <v>12</v>
      </c>
      <c r="L60" t="n">
        <v>249</v>
      </c>
    </row>
    <row r="61">
      <c r="A61" s="95" t="n"/>
      <c r="B61" s="93" t="inlineStr">
        <is>
          <t>Price_L_WetEnd_54</t>
        </is>
      </c>
      <c r="C61" t="inlineStr">
        <is>
          <t>:80155-LC:</t>
        </is>
      </c>
      <c r="D61" s="5" t="inlineStr">
        <is>
          <t>80155-LC</t>
        </is>
      </c>
      <c r="G61" s="2" t="inlineStr">
        <is>
          <t>X5</t>
        </is>
      </c>
      <c r="H61" s="4" t="inlineStr">
        <is>
          <t>ALC0054</t>
        </is>
      </c>
      <c r="I61" s="70" t="n">
        <v>8127</v>
      </c>
      <c r="J61" s="2" t="inlineStr">
        <is>
          <t>LT011</t>
        </is>
      </c>
      <c r="K61" t="n">
        <v>12</v>
      </c>
      <c r="L61" t="n">
        <v>409</v>
      </c>
    </row>
    <row r="62">
      <c r="A62" s="95" t="n"/>
      <c r="B62" s="93" t="inlineStr">
        <is>
          <t>Price_L_WetEnd_57</t>
        </is>
      </c>
      <c r="C62" t="inlineStr">
        <is>
          <t>:15507-LC:</t>
        </is>
      </c>
      <c r="D62" s="5" t="inlineStr">
        <is>
          <t>15507-LC</t>
        </is>
      </c>
      <c r="G62" s="2" t="inlineStr">
        <is>
          <t>X0</t>
        </is>
      </c>
      <c r="H62" s="2" t="inlineStr">
        <is>
          <t>ALC2109</t>
        </is>
      </c>
      <c r="I62" s="70" t="n">
        <v>925</v>
      </c>
      <c r="J62" s="2" t="inlineStr">
        <is>
          <t>LT011</t>
        </is>
      </c>
      <c r="K62" t="n">
        <v>12</v>
      </c>
      <c r="L62" t="n">
        <v>22</v>
      </c>
    </row>
    <row r="63">
      <c r="A63" s="95" t="n"/>
      <c r="B63" s="93" t="inlineStr">
        <is>
          <t>Price_L_WetEnd_58</t>
        </is>
      </c>
      <c r="C63" t="inlineStr">
        <is>
          <t>:15507-LC:</t>
        </is>
      </c>
      <c r="D63" s="5" t="inlineStr">
        <is>
          <t>15507-LC</t>
        </is>
      </c>
      <c r="G63" s="2" t="inlineStr">
        <is>
          <t>X3</t>
        </is>
      </c>
      <c r="H63" s="2" t="inlineStr">
        <is>
          <t>ALC2110</t>
        </is>
      </c>
      <c r="I63" s="97" t="n">
        <v>925</v>
      </c>
      <c r="J63" s="2" t="inlineStr">
        <is>
          <t>LT011</t>
        </is>
      </c>
      <c r="K63" t="n">
        <v>12</v>
      </c>
      <c r="L63" t="n">
        <v>22</v>
      </c>
    </row>
    <row r="64">
      <c r="A64" s="95" t="n"/>
      <c r="B64" s="93" t="inlineStr">
        <is>
          <t>Price_L_WetEnd_59</t>
        </is>
      </c>
      <c r="C64" t="inlineStr">
        <is>
          <t>:20501-LC:</t>
        </is>
      </c>
      <c r="D64" s="5" t="inlineStr">
        <is>
          <t>20501-LC</t>
        </is>
      </c>
      <c r="G64" s="2" t="inlineStr">
        <is>
          <t>X3</t>
        </is>
      </c>
      <c r="H64" s="2" t="inlineStr">
        <is>
          <t>ALC2111</t>
        </is>
      </c>
      <c r="I64" s="99" t="n">
        <v>940</v>
      </c>
      <c r="J64" s="2" t="inlineStr">
        <is>
          <t>LT011</t>
        </is>
      </c>
      <c r="K64" t="n">
        <v>12</v>
      </c>
      <c r="L64" t="n">
        <v>26</v>
      </c>
    </row>
    <row r="65">
      <c r="A65" s="95" t="n"/>
      <c r="B65" s="93" t="inlineStr">
        <is>
          <t>Price_L_WetEnd_60</t>
        </is>
      </c>
      <c r="C65" t="inlineStr">
        <is>
          <t>:12709-LC:</t>
        </is>
      </c>
      <c r="D65" s="5" t="inlineStr">
        <is>
          <t>12709-LC</t>
        </is>
      </c>
      <c r="G65" s="2" t="inlineStr">
        <is>
          <t>X0</t>
        </is>
      </c>
      <c r="H65" s="2" t="inlineStr">
        <is>
          <t>ALC2124</t>
        </is>
      </c>
      <c r="I65" s="70" t="n">
        <v>915</v>
      </c>
      <c r="J65" s="2" t="inlineStr">
        <is>
          <t>LT011</t>
        </is>
      </c>
      <c r="K65" t="n">
        <v>12</v>
      </c>
      <c r="L65" t="n">
        <v>25</v>
      </c>
    </row>
    <row r="66">
      <c r="A66" s="95" t="n"/>
      <c r="B66" s="93" t="inlineStr">
        <is>
          <t>Price_L_WetEnd_61</t>
        </is>
      </c>
      <c r="C66" t="inlineStr">
        <is>
          <t>:15705-LC:</t>
        </is>
      </c>
      <c r="D66" s="5" t="inlineStr">
        <is>
          <t>15705-LC</t>
        </is>
      </c>
      <c r="G66" s="2" t="inlineStr">
        <is>
          <t>X0</t>
        </is>
      </c>
      <c r="H66" s="2" t="inlineStr">
        <is>
          <t>ALC2125</t>
        </is>
      </c>
      <c r="I66" s="70" t="n">
        <v>997</v>
      </c>
      <c r="J66" s="2" t="inlineStr">
        <is>
          <t>LT011</t>
        </is>
      </c>
      <c r="K66" t="n">
        <v>12</v>
      </c>
      <c r="L66" t="n">
        <v>50</v>
      </c>
    </row>
    <row r="67">
      <c r="A67" s="95" t="n"/>
      <c r="B67" s="93" t="inlineStr">
        <is>
          <t>Price_L_WetEnd_62</t>
        </is>
      </c>
      <c r="C67" t="inlineStr">
        <is>
          <t>:20709-LC:</t>
        </is>
      </c>
      <c r="D67" s="5" t="inlineStr">
        <is>
          <t>20709-LC</t>
        </is>
      </c>
      <c r="G67" s="2" t="inlineStr">
        <is>
          <t>X0</t>
        </is>
      </c>
      <c r="H67" s="2" t="inlineStr">
        <is>
          <t>ALC2126</t>
        </is>
      </c>
      <c r="I67" s="70" t="n">
        <v>1027</v>
      </c>
      <c r="J67" s="2" t="inlineStr">
        <is>
          <t>LT011</t>
        </is>
      </c>
      <c r="K67" t="n">
        <v>12</v>
      </c>
      <c r="L67" t="n">
        <v>45</v>
      </c>
    </row>
    <row r="68">
      <c r="A68" s="95" t="n"/>
      <c r="B68" s="93" t="inlineStr">
        <is>
          <t>Price_L_WetEnd_63</t>
        </is>
      </c>
      <c r="C68" t="inlineStr">
        <is>
          <t>:15509-LC:</t>
        </is>
      </c>
      <c r="D68" s="5" t="inlineStr">
        <is>
          <t>15509-LC</t>
        </is>
      </c>
      <c r="G68" s="2" t="inlineStr">
        <is>
          <t>X3</t>
        </is>
      </c>
      <c r="H68" s="2" t="inlineStr">
        <is>
          <t>ALC2127</t>
        </is>
      </c>
      <c r="I68" s="98" t="n">
        <v>817</v>
      </c>
      <c r="J68" s="2" t="inlineStr">
        <is>
          <t>LT011</t>
        </is>
      </c>
      <c r="K68" t="n">
        <v>12</v>
      </c>
      <c r="L68" t="n">
        <v>22</v>
      </c>
    </row>
    <row r="69">
      <c r="A69" s="96" t="n"/>
      <c r="B69" s="70" t="inlineStr">
        <is>
          <t>Price_L_WetEnd_64</t>
        </is>
      </c>
      <c r="C69" t="inlineStr">
        <is>
          <t>:10707-LCV:</t>
        </is>
      </c>
      <c r="E69" s="5" t="inlineStr">
        <is>
          <t>10707-LCV</t>
        </is>
      </c>
      <c r="G69" s="2" t="inlineStr">
        <is>
          <t>X0</t>
        </is>
      </c>
      <c r="H69" t="inlineStr">
        <is>
          <t>A100001</t>
        </is>
      </c>
      <c r="I69" s="129" t="n">
        <v>1108</v>
      </c>
      <c r="J69" s="2" t="inlineStr">
        <is>
          <t>LT002</t>
        </is>
      </c>
      <c r="K69" t="n">
        <v>42</v>
      </c>
      <c r="L69" t="n">
        <v>22</v>
      </c>
    </row>
    <row r="70">
      <c r="A70" s="96" t="n"/>
      <c r="B70" s="70" t="inlineStr">
        <is>
          <t>Price_L_WetEnd_65</t>
        </is>
      </c>
      <c r="C70" t="inlineStr">
        <is>
          <t>:10707-LCV:</t>
        </is>
      </c>
      <c r="E70" s="5" t="inlineStr">
        <is>
          <t>10707-LCV</t>
        </is>
      </c>
      <c r="G70" s="2" t="inlineStr">
        <is>
          <t>X3</t>
        </is>
      </c>
      <c r="H70" t="inlineStr">
        <is>
          <t>ALF0005</t>
        </is>
      </c>
      <c r="I70" s="129" t="n">
        <v>1114</v>
      </c>
      <c r="J70" s="2" t="inlineStr">
        <is>
          <t>LT002</t>
        </is>
      </c>
      <c r="K70" t="n">
        <v>42</v>
      </c>
      <c r="L70" t="n">
        <v>22</v>
      </c>
    </row>
    <row r="71">
      <c r="A71" s="96" t="n"/>
      <c r="B71" s="70" t="inlineStr">
        <is>
          <t>Price_L_WetEnd_66</t>
        </is>
      </c>
      <c r="C71" t="inlineStr">
        <is>
          <t>:12501-LCV:</t>
        </is>
      </c>
      <c r="E71" s="5" t="inlineStr">
        <is>
          <t>12501-LCV</t>
        </is>
      </c>
      <c r="G71" s="2" t="inlineStr">
        <is>
          <t>X0</t>
        </is>
      </c>
      <c r="H71" t="inlineStr">
        <is>
          <t>A100003</t>
        </is>
      </c>
      <c r="I71" s="129" t="n">
        <v>1078</v>
      </c>
      <c r="J71" s="2" t="inlineStr">
        <is>
          <t>LT002</t>
        </is>
      </c>
      <c r="K71" t="n">
        <v>42</v>
      </c>
      <c r="L71" t="n">
        <v>18</v>
      </c>
    </row>
    <row r="72">
      <c r="A72" s="96" t="n"/>
      <c r="B72" s="70" t="inlineStr">
        <is>
          <t>Price_L_WetEnd_67</t>
        </is>
      </c>
      <c r="C72" t="inlineStr">
        <is>
          <t>:12507-LCV:</t>
        </is>
      </c>
      <c r="E72" s="5" t="inlineStr">
        <is>
          <t>12507-LCV</t>
        </is>
      </c>
      <c r="G72" s="2" t="inlineStr">
        <is>
          <t>X0</t>
        </is>
      </c>
      <c r="H72" t="inlineStr">
        <is>
          <t>A100004</t>
        </is>
      </c>
      <c r="I72" s="129" t="n">
        <v>1093</v>
      </c>
      <c r="J72" s="2" t="inlineStr">
        <is>
          <t>LT002</t>
        </is>
      </c>
      <c r="K72" t="n">
        <v>42</v>
      </c>
      <c r="L72" t="n">
        <v>18</v>
      </c>
    </row>
    <row r="73">
      <c r="A73" s="96" t="n"/>
      <c r="B73" s="70" t="inlineStr">
        <is>
          <t>Price_L_WetEnd_68</t>
        </is>
      </c>
      <c r="C73" t="inlineStr">
        <is>
          <t>:12709-LCV:</t>
        </is>
      </c>
      <c r="E73" s="5" t="inlineStr">
        <is>
          <t>12709-LCV</t>
        </is>
      </c>
      <c r="G73" s="2" t="inlineStr">
        <is>
          <t>X3</t>
        </is>
      </c>
      <c r="H73" t="inlineStr">
        <is>
          <t>ALF0005</t>
        </is>
      </c>
      <c r="I73" s="129" t="n">
        <v>1234</v>
      </c>
      <c r="J73" s="2" t="inlineStr">
        <is>
          <t>LT002</t>
        </is>
      </c>
      <c r="K73" t="n">
        <v>42</v>
      </c>
      <c r="L73" t="n">
        <v>25</v>
      </c>
    </row>
    <row r="74">
      <c r="A74" s="96" t="n"/>
      <c r="B74" s="70" t="inlineStr">
        <is>
          <t>Price_L_WetEnd_69</t>
        </is>
      </c>
      <c r="C74" t="inlineStr">
        <is>
          <t>:15509-LCV:</t>
        </is>
      </c>
      <c r="E74" s="5" t="inlineStr">
        <is>
          <t>15509-LCV</t>
        </is>
      </c>
      <c r="G74" s="2" t="inlineStr">
        <is>
          <t>X0</t>
        </is>
      </c>
      <c r="H74" s="4" t="inlineStr">
        <is>
          <t>A100006</t>
        </is>
      </c>
      <c r="I74" s="129" t="n">
        <v>1157</v>
      </c>
      <c r="J74" s="2" t="inlineStr">
        <is>
          <t>LT002</t>
        </is>
      </c>
      <c r="K74" t="n">
        <v>42</v>
      </c>
      <c r="L74" t="n">
        <v>22</v>
      </c>
    </row>
    <row r="75">
      <c r="A75" s="96" t="n"/>
      <c r="B75" s="70" t="inlineStr">
        <is>
          <t>Price_L_WetEnd_70</t>
        </is>
      </c>
      <c r="C75" t="inlineStr">
        <is>
          <t>:15705-LCV:</t>
        </is>
      </c>
      <c r="E75" s="5" t="inlineStr">
        <is>
          <t>15705-LCV</t>
        </is>
      </c>
      <c r="G75" s="2" t="inlineStr">
        <is>
          <t>X3</t>
        </is>
      </c>
      <c r="H75" s="4" t="inlineStr">
        <is>
          <t>ALF0007</t>
        </is>
      </c>
      <c r="I75" s="129" t="n">
        <v>1320</v>
      </c>
      <c r="J75" s="2" t="inlineStr">
        <is>
          <t>LT002</t>
        </is>
      </c>
      <c r="K75" t="n">
        <v>42</v>
      </c>
      <c r="L75" t="n">
        <v>50</v>
      </c>
    </row>
    <row r="76">
      <c r="A76" s="96" t="n"/>
      <c r="B76" s="70" t="inlineStr">
        <is>
          <t>Price_L_WetEnd_71</t>
        </is>
      </c>
      <c r="C76" t="inlineStr">
        <is>
          <t>:15951-LCV:</t>
        </is>
      </c>
      <c r="E76" s="5" t="inlineStr">
        <is>
          <t>15951-LCV</t>
        </is>
      </c>
      <c r="G76" s="2" t="inlineStr">
        <is>
          <t>X3</t>
        </is>
      </c>
      <c r="H76" s="4" t="inlineStr">
        <is>
          <t>ALF0008</t>
        </is>
      </c>
      <c r="I76" s="129" t="n">
        <v>1916</v>
      </c>
      <c r="J76" s="2" t="inlineStr">
        <is>
          <t>LT002</t>
        </is>
      </c>
      <c r="K76" t="n">
        <v>42</v>
      </c>
      <c r="L76" t="n">
        <v>70</v>
      </c>
    </row>
    <row r="77">
      <c r="A77" s="96" t="n"/>
      <c r="B77" s="70" t="inlineStr">
        <is>
          <t>Price_L_WetEnd_72</t>
        </is>
      </c>
      <c r="C77" t="inlineStr">
        <is>
          <t>:15951-LCV:</t>
        </is>
      </c>
      <c r="E77" s="5" t="inlineStr">
        <is>
          <t>15951-LCV</t>
        </is>
      </c>
      <c r="G77" s="2" t="inlineStr">
        <is>
          <t>X4</t>
        </is>
      </c>
      <c r="H77" s="4" t="inlineStr">
        <is>
          <t>ALF0009</t>
        </is>
      </c>
      <c r="I77" s="129" t="n">
        <v>2016</v>
      </c>
      <c r="J77" s="2" t="inlineStr">
        <is>
          <t>LT002</t>
        </is>
      </c>
      <c r="K77" t="n">
        <v>42</v>
      </c>
      <c r="L77" t="n">
        <v>70</v>
      </c>
    </row>
    <row r="78">
      <c r="A78" s="96" t="n"/>
      <c r="B78" s="70" t="inlineStr">
        <is>
          <t>Price_L_WetEnd_73</t>
        </is>
      </c>
      <c r="C78" t="inlineStr">
        <is>
          <t>:15955-LCV:</t>
        </is>
      </c>
      <c r="E78" s="5" t="inlineStr">
        <is>
          <t>15955-LCV</t>
        </is>
      </c>
      <c r="G78" s="2" t="inlineStr">
        <is>
          <t>X3</t>
        </is>
      </c>
      <c r="H78" s="4" t="inlineStr">
        <is>
          <t>ALF0010</t>
        </is>
      </c>
      <c r="I78" s="129" t="n">
        <v>1646</v>
      </c>
      <c r="J78" s="2" t="inlineStr">
        <is>
          <t>LT002</t>
        </is>
      </c>
      <c r="K78" t="n">
        <v>42</v>
      </c>
      <c r="L78" t="n">
        <v>70</v>
      </c>
    </row>
    <row r="79">
      <c r="A79" s="96" t="n"/>
      <c r="B79" s="70" t="inlineStr">
        <is>
          <t>Price_L_WetEnd_74</t>
        </is>
      </c>
      <c r="C79" t="inlineStr">
        <is>
          <t>:15955-LCV:</t>
        </is>
      </c>
      <c r="E79" s="5" t="inlineStr">
        <is>
          <t>15955-LCV</t>
        </is>
      </c>
      <c r="G79" s="2" t="inlineStr">
        <is>
          <t>X4</t>
        </is>
      </c>
      <c r="H79" t="inlineStr">
        <is>
          <t>ALF0011</t>
        </is>
      </c>
      <c r="I79" s="129" t="n">
        <v>1752</v>
      </c>
      <c r="J79" s="2" t="inlineStr">
        <is>
          <t>LT002</t>
        </is>
      </c>
      <c r="K79" t="n">
        <v>42</v>
      </c>
      <c r="L79" t="n">
        <v>70</v>
      </c>
    </row>
    <row r="80">
      <c r="A80" s="96" t="n"/>
      <c r="B80" s="70" t="inlineStr">
        <is>
          <t>Price_L_WetEnd_75</t>
        </is>
      </c>
      <c r="C80" t="inlineStr">
        <is>
          <t>:15959-LCV:</t>
        </is>
      </c>
      <c r="E80" s="5" t="inlineStr">
        <is>
          <t>15959-LCV</t>
        </is>
      </c>
      <c r="G80" s="2" t="inlineStr">
        <is>
          <t>X3</t>
        </is>
      </c>
      <c r="H80" t="inlineStr">
        <is>
          <t>ALF0012</t>
        </is>
      </c>
      <c r="I80" s="129" t="n">
        <v>1632</v>
      </c>
      <c r="J80" s="2" t="inlineStr">
        <is>
          <t>LT002</t>
        </is>
      </c>
      <c r="K80" t="n">
        <v>42</v>
      </c>
      <c r="L80" t="n">
        <v>70</v>
      </c>
    </row>
    <row r="81">
      <c r="A81" s="96" t="n"/>
      <c r="B81" s="70" t="inlineStr">
        <is>
          <t>Price_L_WetEnd_76</t>
        </is>
      </c>
      <c r="C81" t="inlineStr">
        <is>
          <t>:15959-LCV:</t>
        </is>
      </c>
      <c r="E81" s="5" t="inlineStr">
        <is>
          <t>15959-LCV</t>
        </is>
      </c>
      <c r="G81" s="2" t="inlineStr">
        <is>
          <t>X4</t>
        </is>
      </c>
      <c r="H81" t="inlineStr">
        <is>
          <t>ALF0013</t>
        </is>
      </c>
      <c r="I81" s="129" t="n">
        <v>1738</v>
      </c>
      <c r="J81" s="2" t="inlineStr">
        <is>
          <t>LT002</t>
        </is>
      </c>
      <c r="K81" t="n">
        <v>42</v>
      </c>
      <c r="L81" t="n">
        <v>70</v>
      </c>
    </row>
    <row r="82">
      <c r="A82" s="96" t="n"/>
      <c r="B82" s="70" t="inlineStr">
        <is>
          <t>Price_L_WetEnd_77</t>
        </is>
      </c>
      <c r="C82" t="inlineStr">
        <is>
          <t>:20501-LCV:</t>
        </is>
      </c>
      <c r="E82" s="5" t="inlineStr">
        <is>
          <t>20501-LCV</t>
        </is>
      </c>
      <c r="G82" s="2" t="inlineStr">
        <is>
          <t>X0</t>
        </is>
      </c>
      <c r="H82" t="inlineStr">
        <is>
          <t>A100014</t>
        </is>
      </c>
      <c r="I82" s="129" t="n">
        <v>1199</v>
      </c>
      <c r="J82" s="2" t="inlineStr">
        <is>
          <t>LT002</t>
        </is>
      </c>
      <c r="K82" t="n">
        <v>42</v>
      </c>
      <c r="L82" t="n">
        <v>26</v>
      </c>
    </row>
    <row r="83">
      <c r="A83" s="96" t="n"/>
      <c r="B83" s="70" t="inlineStr">
        <is>
          <t>Price_L_WetEnd_78</t>
        </is>
      </c>
      <c r="C83" t="inlineStr">
        <is>
          <t>:20709-LCV:</t>
        </is>
      </c>
      <c r="E83" s="5" t="inlineStr">
        <is>
          <t>20709-LCV</t>
        </is>
      </c>
      <c r="G83" s="2" t="inlineStr">
        <is>
          <t>X3</t>
        </is>
      </c>
      <c r="H83" s="4" t="inlineStr">
        <is>
          <t>ALF0015</t>
        </is>
      </c>
      <c r="I83" s="129" t="n">
        <v>1349</v>
      </c>
      <c r="J83" s="2" t="inlineStr">
        <is>
          <t>LT002</t>
        </is>
      </c>
      <c r="K83" t="n">
        <v>42</v>
      </c>
      <c r="L83" t="n">
        <v>45</v>
      </c>
    </row>
    <row r="84">
      <c r="A84" s="96" t="n"/>
      <c r="B84" s="70" t="inlineStr">
        <is>
          <t>Price_L_WetEnd_79</t>
        </is>
      </c>
      <c r="C84" t="inlineStr">
        <is>
          <t>:20709-LCV:</t>
        </is>
      </c>
      <c r="E84" s="5" t="inlineStr">
        <is>
          <t>20709-LCV</t>
        </is>
      </c>
      <c r="G84" s="2" t="inlineStr">
        <is>
          <t>X4</t>
        </is>
      </c>
      <c r="H84" s="4" t="inlineStr">
        <is>
          <t>ALF0016</t>
        </is>
      </c>
      <c r="I84" s="129" t="n">
        <v>1454</v>
      </c>
      <c r="J84" s="2" t="inlineStr">
        <is>
          <t>LT002</t>
        </is>
      </c>
      <c r="K84" t="n">
        <v>42</v>
      </c>
      <c r="L84" t="n">
        <v>45</v>
      </c>
    </row>
    <row r="85">
      <c r="A85" s="96" t="n"/>
      <c r="B85" s="70" t="inlineStr">
        <is>
          <t>Price_L_WetEnd_80</t>
        </is>
      </c>
      <c r="C85" t="inlineStr">
        <is>
          <t>:20953-LCV:</t>
        </is>
      </c>
      <c r="E85" s="5" t="inlineStr">
        <is>
          <t>20953-LCV</t>
        </is>
      </c>
      <c r="G85" s="2" t="inlineStr">
        <is>
          <t>X3</t>
        </is>
      </c>
      <c r="H85" s="4" t="inlineStr">
        <is>
          <t>ALF0017</t>
        </is>
      </c>
      <c r="I85" s="129" t="n">
        <v>1802</v>
      </c>
      <c r="J85" s="2" t="inlineStr">
        <is>
          <t>LT002</t>
        </is>
      </c>
      <c r="K85" t="n">
        <v>42</v>
      </c>
      <c r="L85" t="n">
        <v>75</v>
      </c>
    </row>
    <row r="86">
      <c r="A86" s="96" t="n"/>
      <c r="B86" s="70" t="inlineStr">
        <is>
          <t>Price_L_WetEnd_81</t>
        </is>
      </c>
      <c r="C86" t="inlineStr">
        <is>
          <t>:20953-LCV:</t>
        </is>
      </c>
      <c r="E86" s="5" t="inlineStr">
        <is>
          <t>20953-LCV</t>
        </is>
      </c>
      <c r="G86" s="2" t="inlineStr">
        <is>
          <t>X4</t>
        </is>
      </c>
      <c r="H86" s="4" t="inlineStr">
        <is>
          <t>ALF0018</t>
        </is>
      </c>
      <c r="I86" s="129" t="n">
        <v>1902</v>
      </c>
      <c r="J86" s="2" t="inlineStr">
        <is>
          <t>LT002</t>
        </is>
      </c>
      <c r="K86" t="n">
        <v>42</v>
      </c>
      <c r="L86" t="n">
        <v>75</v>
      </c>
    </row>
    <row r="87">
      <c r="A87" s="96" t="n"/>
      <c r="B87" s="70" t="inlineStr">
        <is>
          <t>Price_L_WetEnd_82</t>
        </is>
      </c>
      <c r="C87" t="inlineStr">
        <is>
          <t>:20121-LCV:</t>
        </is>
      </c>
      <c r="E87" s="5" t="inlineStr">
        <is>
          <t>20121-LCV</t>
        </is>
      </c>
      <c r="G87" s="2" t="inlineStr">
        <is>
          <t>X3</t>
        </is>
      </c>
      <c r="H87" s="4" t="inlineStr">
        <is>
          <t>ALF0019</t>
        </is>
      </c>
      <c r="I87" s="129" t="n">
        <v>2568</v>
      </c>
      <c r="J87" s="2" t="inlineStr">
        <is>
          <t>LT002</t>
        </is>
      </c>
      <c r="K87" t="n">
        <v>42</v>
      </c>
      <c r="L87" t="n">
        <v>80</v>
      </c>
    </row>
    <row r="88">
      <c r="A88" s="96" t="n"/>
      <c r="B88" s="70" t="inlineStr">
        <is>
          <t>Price_L_WetEnd_83</t>
        </is>
      </c>
      <c r="C88" t="inlineStr">
        <is>
          <t>:20121-LCV:</t>
        </is>
      </c>
      <c r="E88" s="5" t="inlineStr">
        <is>
          <t>20121-LCV</t>
        </is>
      </c>
      <c r="G88" s="2" t="inlineStr">
        <is>
          <t>XA</t>
        </is>
      </c>
      <c r="H88" s="4" t="inlineStr">
        <is>
          <t>ALF0020</t>
        </is>
      </c>
      <c r="I88" s="129" t="n">
        <v>2666</v>
      </c>
      <c r="J88" s="2" t="inlineStr">
        <is>
          <t>LT002</t>
        </is>
      </c>
      <c r="K88" t="n">
        <v>42</v>
      </c>
      <c r="L88" t="n">
        <v>80</v>
      </c>
    </row>
    <row r="89">
      <c r="A89" s="96" t="n"/>
      <c r="B89" s="70" t="inlineStr">
        <is>
          <t>Price_L_WetEnd_84</t>
        </is>
      </c>
      <c r="C89" t="inlineStr">
        <is>
          <t>:25707-LCV:</t>
        </is>
      </c>
      <c r="E89" s="5" t="inlineStr">
        <is>
          <t>25707-LCV</t>
        </is>
      </c>
      <c r="G89" s="2" t="inlineStr">
        <is>
          <t>X3</t>
        </is>
      </c>
      <c r="H89" s="4" t="inlineStr">
        <is>
          <t>ALF0021</t>
        </is>
      </c>
      <c r="I89" s="129" t="n">
        <v>1511</v>
      </c>
      <c r="J89" s="2" t="inlineStr">
        <is>
          <t>LT002</t>
        </is>
      </c>
      <c r="K89" t="n">
        <v>42</v>
      </c>
      <c r="L89" t="n">
        <v>65</v>
      </c>
    </row>
    <row r="90">
      <c r="A90" s="96" t="n"/>
      <c r="B90" s="70" t="inlineStr">
        <is>
          <t>Price_L_WetEnd_85</t>
        </is>
      </c>
      <c r="C90" t="inlineStr">
        <is>
          <t>:25707-LCV:</t>
        </is>
      </c>
      <c r="E90" s="5" t="inlineStr">
        <is>
          <t>25707-LCV</t>
        </is>
      </c>
      <c r="G90" s="2" t="inlineStr">
        <is>
          <t>X4</t>
        </is>
      </c>
      <c r="H90" s="4" t="inlineStr">
        <is>
          <t>ALF0022</t>
        </is>
      </c>
      <c r="I90" s="129" t="n">
        <v>1612</v>
      </c>
      <c r="J90" s="2" t="inlineStr">
        <is>
          <t>LT002</t>
        </is>
      </c>
      <c r="K90" t="n">
        <v>42</v>
      </c>
      <c r="L90" t="n">
        <v>65</v>
      </c>
    </row>
    <row r="91">
      <c r="A91" s="96" t="n"/>
      <c r="B91" s="70" t="inlineStr">
        <is>
          <t>Price_L_WetEnd_86</t>
        </is>
      </c>
      <c r="C91" t="inlineStr">
        <is>
          <t>:25957-LCV:</t>
        </is>
      </c>
      <c r="E91" s="5" t="inlineStr">
        <is>
          <t>25957-LCV</t>
        </is>
      </c>
      <c r="G91" s="2" t="inlineStr">
        <is>
          <t>X3</t>
        </is>
      </c>
      <c r="H91" s="4" t="inlineStr">
        <is>
          <t>ALF0023</t>
        </is>
      </c>
      <c r="I91" s="129" t="n">
        <v>2022</v>
      </c>
      <c r="J91" s="2" t="inlineStr">
        <is>
          <t>LT002</t>
        </is>
      </c>
      <c r="K91" t="n">
        <v>42</v>
      </c>
      <c r="L91" t="n">
        <v>95</v>
      </c>
    </row>
    <row r="92">
      <c r="A92" s="96" t="n"/>
      <c r="B92" s="70" t="inlineStr">
        <is>
          <t>Price_L_WetEnd_87</t>
        </is>
      </c>
      <c r="C92" t="inlineStr">
        <is>
          <t>:25957-LCV:</t>
        </is>
      </c>
      <c r="E92" s="5" t="inlineStr">
        <is>
          <t>25957-LCV</t>
        </is>
      </c>
      <c r="G92" s="2" t="inlineStr">
        <is>
          <t>X4</t>
        </is>
      </c>
      <c r="H92" s="4" t="inlineStr">
        <is>
          <t>ALF0024</t>
        </is>
      </c>
      <c r="I92" s="129" t="n">
        <v>2122</v>
      </c>
      <c r="J92" s="2" t="inlineStr">
        <is>
          <t>LT002</t>
        </is>
      </c>
      <c r="K92" t="n">
        <v>42</v>
      </c>
      <c r="L92" t="n">
        <v>95</v>
      </c>
    </row>
    <row r="93">
      <c r="A93" s="96" t="n"/>
      <c r="B93" s="70" t="inlineStr">
        <is>
          <t>Price_L_WetEnd_88</t>
        </is>
      </c>
      <c r="C93" t="inlineStr">
        <is>
          <t>:25123-LCV:</t>
        </is>
      </c>
      <c r="E93" s="5" t="inlineStr">
        <is>
          <t>25123-LCV</t>
        </is>
      </c>
      <c r="G93" s="2" t="inlineStr">
        <is>
          <t>X3</t>
        </is>
      </c>
      <c r="H93" s="4" t="inlineStr">
        <is>
          <t>ALF0025</t>
        </is>
      </c>
      <c r="I93" s="129" t="n">
        <v>2419</v>
      </c>
      <c r="J93" s="2" t="inlineStr">
        <is>
          <t>LT002</t>
        </is>
      </c>
      <c r="K93" t="n">
        <v>42</v>
      </c>
      <c r="L93" t="n">
        <v>125</v>
      </c>
    </row>
    <row r="94">
      <c r="A94" s="96" t="n"/>
      <c r="B94" s="70" t="inlineStr">
        <is>
          <t>Price_L_WetEnd_89</t>
        </is>
      </c>
      <c r="C94" t="inlineStr">
        <is>
          <t>:25123-LCV:</t>
        </is>
      </c>
      <c r="E94" s="5" t="inlineStr">
        <is>
          <t>25123-LCV</t>
        </is>
      </c>
      <c r="G94" s="2" t="inlineStr">
        <is>
          <t>XA</t>
        </is>
      </c>
      <c r="H94" s="4" t="inlineStr">
        <is>
          <t>ALF0026</t>
        </is>
      </c>
      <c r="I94" s="129" t="n">
        <v>2519</v>
      </c>
      <c r="J94" s="2" t="inlineStr">
        <is>
          <t>LT002</t>
        </is>
      </c>
      <c r="K94" t="n">
        <v>42</v>
      </c>
      <c r="L94" t="n">
        <v>125</v>
      </c>
    </row>
    <row r="95">
      <c r="A95" s="96" t="n"/>
      <c r="B95" s="70" t="inlineStr">
        <is>
          <t>Price_L_WetEnd_90</t>
        </is>
      </c>
      <c r="C95" t="inlineStr">
        <is>
          <t>:30501-LCV:</t>
        </is>
      </c>
      <c r="E95" s="5" t="inlineStr">
        <is>
          <t>30501-LCV</t>
        </is>
      </c>
      <c r="G95" s="2" t="inlineStr">
        <is>
          <t>X3</t>
        </is>
      </c>
      <c r="H95" s="4" t="inlineStr">
        <is>
          <t>A100027</t>
        </is>
      </c>
      <c r="I95" s="129" t="n">
        <v>1306</v>
      </c>
      <c r="J95" s="2" t="inlineStr">
        <is>
          <t>LT002</t>
        </is>
      </c>
      <c r="K95" t="n">
        <v>42</v>
      </c>
      <c r="L95" t="n">
        <v>35</v>
      </c>
    </row>
    <row r="96">
      <c r="A96" s="96" t="n"/>
      <c r="B96" s="70" t="inlineStr">
        <is>
          <t>Price_L_WetEnd_91</t>
        </is>
      </c>
      <c r="C96" t="inlineStr">
        <is>
          <t>:30707-LCV:</t>
        </is>
      </c>
      <c r="E96" s="5" t="inlineStr">
        <is>
          <t>30707-LCV</t>
        </is>
      </c>
      <c r="G96" s="2" t="inlineStr">
        <is>
          <t>X3</t>
        </is>
      </c>
      <c r="H96" s="4" t="inlineStr">
        <is>
          <t>ALF0028</t>
        </is>
      </c>
      <c r="I96" s="129" t="n">
        <v>1682</v>
      </c>
      <c r="J96" s="2" t="inlineStr">
        <is>
          <t>LT002</t>
        </is>
      </c>
      <c r="K96" t="n">
        <v>42</v>
      </c>
      <c r="L96" t="n">
        <v>65</v>
      </c>
    </row>
    <row r="97">
      <c r="A97" s="96" t="n"/>
      <c r="B97" s="70" t="inlineStr">
        <is>
          <t>Price_L_WetEnd_92</t>
        </is>
      </c>
      <c r="C97" t="inlineStr">
        <is>
          <t>:30707-LCV:</t>
        </is>
      </c>
      <c r="E97" s="5" t="inlineStr">
        <is>
          <t>30707-LCV</t>
        </is>
      </c>
      <c r="G97" s="2" t="inlineStr">
        <is>
          <t>X4</t>
        </is>
      </c>
      <c r="H97" s="4" t="inlineStr">
        <is>
          <t>ALF0029</t>
        </is>
      </c>
      <c r="I97" s="129" t="n">
        <v>1782</v>
      </c>
      <c r="J97" s="2" t="inlineStr">
        <is>
          <t>LT002</t>
        </is>
      </c>
      <c r="K97" t="n">
        <v>42</v>
      </c>
      <c r="L97" t="n">
        <v>65</v>
      </c>
    </row>
    <row r="98">
      <c r="A98" s="96" t="n"/>
      <c r="B98" s="70" t="inlineStr">
        <is>
          <t>Price_L_WetEnd_93</t>
        </is>
      </c>
      <c r="C98" t="inlineStr">
        <is>
          <t>:30957-LCV:</t>
        </is>
      </c>
      <c r="E98" s="5" t="inlineStr">
        <is>
          <t>30957-LCV</t>
        </is>
      </c>
      <c r="G98" s="2" t="inlineStr">
        <is>
          <t>X3</t>
        </is>
      </c>
      <c r="H98" s="4" t="inlineStr">
        <is>
          <t>ALF0030</t>
        </is>
      </c>
      <c r="I98" s="129" t="n">
        <v>2258</v>
      </c>
      <c r="J98" s="2" t="inlineStr">
        <is>
          <t>LT002</t>
        </is>
      </c>
      <c r="K98" t="n">
        <v>42</v>
      </c>
      <c r="L98" t="n">
        <v>110</v>
      </c>
    </row>
    <row r="99">
      <c r="A99" s="96" t="n"/>
      <c r="B99" s="70" t="inlineStr">
        <is>
          <t>Price_L_WetEnd_94</t>
        </is>
      </c>
      <c r="C99" t="inlineStr">
        <is>
          <t>:30957-LCV:</t>
        </is>
      </c>
      <c r="E99" s="5" t="inlineStr">
        <is>
          <t>30957-LCV</t>
        </is>
      </c>
      <c r="G99" s="2" t="inlineStr">
        <is>
          <t>XA</t>
        </is>
      </c>
      <c r="H99" s="4" t="inlineStr">
        <is>
          <t>ALF0031</t>
        </is>
      </c>
      <c r="I99" s="129" t="n">
        <v>2703</v>
      </c>
      <c r="J99" s="2" t="inlineStr">
        <is>
          <t>LT002</t>
        </is>
      </c>
      <c r="K99" t="n">
        <v>42</v>
      </c>
      <c r="L99" t="n">
        <v>110</v>
      </c>
    </row>
    <row r="100">
      <c r="A100" s="96" t="n"/>
      <c r="B100" s="70" t="inlineStr">
        <is>
          <t>Price_L_WetEnd_95</t>
        </is>
      </c>
      <c r="C100" t="inlineStr">
        <is>
          <t>:30121-LCV:</t>
        </is>
      </c>
      <c r="E100" s="5" t="inlineStr">
        <is>
          <t>30121-LCV</t>
        </is>
      </c>
      <c r="G100" s="2" t="inlineStr">
        <is>
          <t>XA</t>
        </is>
      </c>
      <c r="H100" s="4" t="inlineStr">
        <is>
          <t>ALF0032</t>
        </is>
      </c>
      <c r="I100" s="129" t="n">
        <v>2994</v>
      </c>
      <c r="J100" s="2" t="inlineStr">
        <is>
          <t>LT002</t>
        </is>
      </c>
      <c r="K100" t="n">
        <v>42</v>
      </c>
      <c r="L100" t="n">
        <v>145</v>
      </c>
    </row>
    <row r="101">
      <c r="A101" s="96" t="n"/>
      <c r="B101" s="70" t="inlineStr">
        <is>
          <t>Price_L_WetEnd_96</t>
        </is>
      </c>
      <c r="C101" t="inlineStr">
        <is>
          <t>:30127-LCV:</t>
        </is>
      </c>
      <c r="E101" s="5" t="inlineStr">
        <is>
          <t>30127-LCV</t>
        </is>
      </c>
      <c r="G101" s="2" t="inlineStr">
        <is>
          <t>XA</t>
        </is>
      </c>
      <c r="H101" s="4" t="inlineStr">
        <is>
          <t>ALF0033</t>
        </is>
      </c>
      <c r="I101" s="129" t="n">
        <v>3228</v>
      </c>
      <c r="J101" s="2" t="inlineStr">
        <is>
          <t>LT002</t>
        </is>
      </c>
      <c r="K101" t="n">
        <v>42</v>
      </c>
      <c r="L101" t="n">
        <v>145</v>
      </c>
    </row>
    <row r="102">
      <c r="A102" s="96" t="n"/>
      <c r="B102" s="70" t="inlineStr">
        <is>
          <t>Price_L_WetEnd_97</t>
        </is>
      </c>
      <c r="C102" t="inlineStr">
        <is>
          <t>:30157-LCV:</t>
        </is>
      </c>
      <c r="E102" s="5" t="inlineStr">
        <is>
          <t>30157-LCV</t>
        </is>
      </c>
      <c r="G102" s="2" t="inlineStr">
        <is>
          <t>XA</t>
        </is>
      </c>
      <c r="H102" s="4" t="inlineStr">
        <is>
          <t>ALF0034</t>
        </is>
      </c>
      <c r="I102" s="129" t="n">
        <v>4478</v>
      </c>
      <c r="J102" s="2" t="inlineStr">
        <is>
          <t>LT002</t>
        </is>
      </c>
      <c r="K102" t="n">
        <v>42</v>
      </c>
      <c r="L102" t="n">
        <v>205</v>
      </c>
    </row>
    <row r="103">
      <c r="A103" s="96" t="n"/>
      <c r="B103" s="70" t="inlineStr">
        <is>
          <t>Price_L_WetEnd_98</t>
        </is>
      </c>
      <c r="C103" t="inlineStr">
        <is>
          <t>:40707-LCV:</t>
        </is>
      </c>
      <c r="E103" s="5" t="inlineStr">
        <is>
          <t>40707-LCV</t>
        </is>
      </c>
      <c r="G103" s="2" t="inlineStr">
        <is>
          <t>X3</t>
        </is>
      </c>
      <c r="H103" s="4" t="inlineStr">
        <is>
          <t>ALF0035</t>
        </is>
      </c>
      <c r="I103" s="129" t="n">
        <v>2291</v>
      </c>
      <c r="J103" s="2" t="inlineStr">
        <is>
          <t>LT002</t>
        </is>
      </c>
      <c r="K103" t="n">
        <v>42</v>
      </c>
      <c r="L103" t="n">
        <v>88</v>
      </c>
    </row>
    <row r="104">
      <c r="A104" s="96" t="n"/>
      <c r="B104" s="70" t="inlineStr">
        <is>
          <t>Price_L_WetEnd_99</t>
        </is>
      </c>
      <c r="C104" t="inlineStr">
        <is>
          <t>:40707-LCV:</t>
        </is>
      </c>
      <c r="E104" s="5" t="inlineStr">
        <is>
          <t>40707-LCV</t>
        </is>
      </c>
      <c r="G104" s="2" t="inlineStr">
        <is>
          <t>X4</t>
        </is>
      </c>
      <c r="H104" s="4" t="inlineStr">
        <is>
          <t>ALF0036</t>
        </is>
      </c>
      <c r="I104" s="129" t="n">
        <v>3369</v>
      </c>
      <c r="J104" s="2" t="inlineStr">
        <is>
          <t>LT002</t>
        </is>
      </c>
      <c r="K104" t="n">
        <v>42</v>
      </c>
      <c r="L104" t="n">
        <v>88</v>
      </c>
    </row>
    <row r="105">
      <c r="A105" s="96" t="n"/>
      <c r="B105" s="70" t="inlineStr">
        <is>
          <t>Price_L_WetEnd_100</t>
        </is>
      </c>
      <c r="C105" t="inlineStr">
        <is>
          <t>:40957-LCV:</t>
        </is>
      </c>
      <c r="E105" s="5" t="inlineStr">
        <is>
          <t>40957-LCV</t>
        </is>
      </c>
      <c r="G105" s="2" t="inlineStr">
        <is>
          <t>X3</t>
        </is>
      </c>
      <c r="H105" s="4" t="inlineStr">
        <is>
          <t>ALF0037</t>
        </is>
      </c>
      <c r="I105" s="129" t="n">
        <v>2994</v>
      </c>
      <c r="J105" s="2" t="inlineStr">
        <is>
          <t>LT002</t>
        </is>
      </c>
      <c r="K105" t="n">
        <v>42</v>
      </c>
      <c r="L105" t="n">
        <v>138</v>
      </c>
    </row>
    <row r="106">
      <c r="A106" s="96" t="n"/>
      <c r="B106" s="70" t="inlineStr">
        <is>
          <t>Price_L_WetEnd_101</t>
        </is>
      </c>
      <c r="C106" t="inlineStr">
        <is>
          <t>:40957-LCV:</t>
        </is>
      </c>
      <c r="E106" s="5" t="inlineStr">
        <is>
          <t>40957-LCV</t>
        </is>
      </c>
      <c r="G106" s="2" t="inlineStr">
        <is>
          <t>X4</t>
        </is>
      </c>
      <c r="H106" s="4" t="inlineStr">
        <is>
          <t>ALF0038</t>
        </is>
      </c>
      <c r="I106" s="129" t="n">
        <v>3102</v>
      </c>
      <c r="J106" s="2" t="inlineStr">
        <is>
          <t>LT002</t>
        </is>
      </c>
      <c r="K106" t="n">
        <v>42</v>
      </c>
      <c r="L106" t="n">
        <v>138</v>
      </c>
    </row>
    <row r="107">
      <c r="A107" s="96" t="n"/>
      <c r="B107" s="70" t="inlineStr">
        <is>
          <t>Price_L_WetEnd_102</t>
        </is>
      </c>
      <c r="C107" t="inlineStr">
        <is>
          <t>:40959-LCV:</t>
        </is>
      </c>
      <c r="E107" s="5" t="inlineStr">
        <is>
          <t>40959-LCV</t>
        </is>
      </c>
      <c r="G107" s="2" t="inlineStr">
        <is>
          <t>XA</t>
        </is>
      </c>
      <c r="H107" s="4" t="inlineStr">
        <is>
          <t>ALF0039</t>
        </is>
      </c>
      <c r="I107" s="129" t="n">
        <v>3185</v>
      </c>
      <c r="J107" s="2" t="inlineStr">
        <is>
          <t>LT002</t>
        </is>
      </c>
      <c r="K107" t="n">
        <v>42</v>
      </c>
      <c r="L107" t="n">
        <v>138</v>
      </c>
    </row>
    <row r="108">
      <c r="A108" s="96" t="n"/>
      <c r="B108" s="70" t="inlineStr">
        <is>
          <t>Price_L_WetEnd_103</t>
        </is>
      </c>
      <c r="C108" t="inlineStr">
        <is>
          <t>:40129-LCV:</t>
        </is>
      </c>
      <c r="E108" s="5" t="inlineStr">
        <is>
          <t>40129-LCV</t>
        </is>
      </c>
      <c r="G108" s="2" t="inlineStr">
        <is>
          <t>XA</t>
        </is>
      </c>
      <c r="H108" s="4" t="inlineStr">
        <is>
          <t>ALF0040</t>
        </is>
      </c>
      <c r="I108" s="129" t="n">
        <v>3861</v>
      </c>
      <c r="J108" s="2" t="inlineStr">
        <is>
          <t>LT002</t>
        </is>
      </c>
      <c r="K108" t="n">
        <v>42</v>
      </c>
      <c r="L108" t="n">
        <v>248</v>
      </c>
    </row>
    <row r="109">
      <c r="A109" s="96" t="n"/>
      <c r="B109" s="70" t="inlineStr">
        <is>
          <t>Price_L_WetEnd_104</t>
        </is>
      </c>
      <c r="C109" t="inlineStr">
        <is>
          <t>:4012A-LCV:</t>
        </is>
      </c>
      <c r="E109" s="5" t="inlineStr">
        <is>
          <t>4012A-LCV</t>
        </is>
      </c>
      <c r="G109" s="2" t="inlineStr">
        <is>
          <t>XA</t>
        </is>
      </c>
      <c r="H109" s="4" t="inlineStr">
        <is>
          <t>ALF0041</t>
        </is>
      </c>
      <c r="I109" s="129" t="n">
        <v>4158</v>
      </c>
      <c r="J109" s="2" t="inlineStr">
        <is>
          <t>LT002</t>
        </is>
      </c>
      <c r="K109" t="n">
        <v>42</v>
      </c>
      <c r="L109" t="n">
        <v>248</v>
      </c>
    </row>
    <row r="110">
      <c r="A110" s="96" t="n"/>
      <c r="B110" s="70" t="inlineStr">
        <is>
          <t>Price_L_WetEnd_105</t>
        </is>
      </c>
      <c r="C110" t="inlineStr">
        <is>
          <t>:40157-LCV:</t>
        </is>
      </c>
      <c r="E110" s="5" t="inlineStr">
        <is>
          <t>40157-LCV</t>
        </is>
      </c>
      <c r="G110" s="2" t="inlineStr">
        <is>
          <t>XA</t>
        </is>
      </c>
      <c r="H110" s="4" t="inlineStr">
        <is>
          <t>ALF0042</t>
        </is>
      </c>
      <c r="I110" s="129" t="n">
        <v>7186</v>
      </c>
      <c r="J110" s="2" t="inlineStr">
        <is>
          <t>LT002</t>
        </is>
      </c>
      <c r="K110" t="n">
        <v>42</v>
      </c>
      <c r="L110" t="n">
        <v>323</v>
      </c>
    </row>
    <row r="111">
      <c r="A111" s="96" t="n"/>
      <c r="B111" s="70" t="inlineStr">
        <is>
          <t>Price_L_WetEnd_106</t>
        </is>
      </c>
      <c r="C111" t="inlineStr">
        <is>
          <t>:40157-LCV:</t>
        </is>
      </c>
      <c r="E111" s="5" t="inlineStr">
        <is>
          <t>40157-LCV</t>
        </is>
      </c>
      <c r="G111" s="2" t="inlineStr">
        <is>
          <t>X5</t>
        </is>
      </c>
      <c r="H111" s="4" t="inlineStr">
        <is>
          <t>ALF0043</t>
        </is>
      </c>
      <c r="I111" s="129" t="n">
        <v>8796</v>
      </c>
      <c r="J111" s="2" t="inlineStr">
        <is>
          <t>LT002</t>
        </is>
      </c>
      <c r="K111" t="n">
        <v>42</v>
      </c>
      <c r="L111" t="n">
        <v>323</v>
      </c>
    </row>
    <row r="112">
      <c r="A112" s="96" t="n"/>
      <c r="B112" s="70" t="inlineStr">
        <is>
          <t>Price_L_WetEnd_107</t>
        </is>
      </c>
      <c r="C112" t="inlineStr">
        <is>
          <t>:50957-LCV:</t>
        </is>
      </c>
      <c r="E112" s="5" t="inlineStr">
        <is>
          <t>50957-LCV</t>
        </is>
      </c>
      <c r="G112" s="2" t="inlineStr">
        <is>
          <t>X4</t>
        </is>
      </c>
      <c r="H112" s="4" t="inlineStr">
        <is>
          <t>ALF0044</t>
        </is>
      </c>
      <c r="I112" s="129" t="n">
        <v>3788</v>
      </c>
      <c r="J112" s="2" t="inlineStr">
        <is>
          <t>LT002</t>
        </is>
      </c>
      <c r="K112" t="n">
        <v>42</v>
      </c>
      <c r="L112" t="n">
        <v>230</v>
      </c>
    </row>
    <row r="113">
      <c r="A113" s="96" t="n"/>
      <c r="B113" s="70" t="inlineStr">
        <is>
          <t>Price_L_WetEnd_108</t>
        </is>
      </c>
      <c r="C113" t="inlineStr">
        <is>
          <t>:50123-LCV:</t>
        </is>
      </c>
      <c r="E113" s="5" t="inlineStr">
        <is>
          <t>50123-LCV</t>
        </is>
      </c>
      <c r="G113" s="2" t="inlineStr">
        <is>
          <t>XA</t>
        </is>
      </c>
      <c r="H113" s="4" t="inlineStr">
        <is>
          <t>ALF0045</t>
        </is>
      </c>
      <c r="I113" s="129" t="n">
        <v>4419</v>
      </c>
      <c r="J113" s="2" t="inlineStr">
        <is>
          <t>LT002</t>
        </is>
      </c>
      <c r="K113" t="n">
        <v>42</v>
      </c>
      <c r="L113" t="n">
        <v>258</v>
      </c>
    </row>
    <row r="114">
      <c r="A114" s="96" t="n"/>
      <c r="B114" s="70" t="inlineStr">
        <is>
          <t>Price_L_WetEnd_109</t>
        </is>
      </c>
      <c r="C114" t="inlineStr">
        <is>
          <t>:50123-LCV:</t>
        </is>
      </c>
      <c r="E114" s="5" t="inlineStr">
        <is>
          <t>50123-LCV</t>
        </is>
      </c>
      <c r="G114" s="2" t="inlineStr">
        <is>
          <t>X5</t>
        </is>
      </c>
      <c r="H114" s="4" t="inlineStr">
        <is>
          <t>ALF0046</t>
        </is>
      </c>
      <c r="I114" s="129" t="n">
        <v>4761</v>
      </c>
      <c r="J114" s="2" t="inlineStr">
        <is>
          <t>LT002</t>
        </is>
      </c>
      <c r="K114" t="n">
        <v>42</v>
      </c>
      <c r="L114" t="n">
        <v>258</v>
      </c>
    </row>
    <row r="115">
      <c r="A115" s="96" t="n"/>
      <c r="B115" s="70" t="inlineStr">
        <is>
          <t>Price_L_WetEnd_110</t>
        </is>
      </c>
      <c r="C115" t="inlineStr">
        <is>
          <t>:50157-LCV:</t>
        </is>
      </c>
      <c r="E115" s="5" t="inlineStr">
        <is>
          <t>50157-LCV</t>
        </is>
      </c>
      <c r="G115" s="2" t="inlineStr">
        <is>
          <t>X5</t>
        </is>
      </c>
      <c r="H115" s="4" t="inlineStr">
        <is>
          <t>ALF0047</t>
        </is>
      </c>
      <c r="I115" s="129" t="n">
        <v>6015</v>
      </c>
      <c r="J115" s="2" t="inlineStr">
        <is>
          <t>LT002</t>
        </is>
      </c>
      <c r="K115" t="n">
        <v>42</v>
      </c>
      <c r="L115" t="n">
        <v>264</v>
      </c>
    </row>
    <row r="116">
      <c r="A116" s="96" t="n"/>
      <c r="B116" s="70" t="inlineStr">
        <is>
          <t>Price_L_WetEnd_111</t>
        </is>
      </c>
      <c r="C116" t="inlineStr">
        <is>
          <t>:60951-LCV:</t>
        </is>
      </c>
      <c r="E116" s="5" t="inlineStr">
        <is>
          <t>60951-LCV</t>
        </is>
      </c>
      <c r="G116" s="2" t="inlineStr">
        <is>
          <t>XA</t>
        </is>
      </c>
      <c r="H116" s="4" t="inlineStr">
        <is>
          <t>ALF0048</t>
        </is>
      </c>
      <c r="I116" s="129" t="n">
        <v>4560</v>
      </c>
      <c r="J116" s="2" t="inlineStr">
        <is>
          <t>LT002</t>
        </is>
      </c>
      <c r="K116" t="n">
        <v>42</v>
      </c>
      <c r="L116" t="n">
        <v>338</v>
      </c>
    </row>
    <row r="117">
      <c r="A117" s="96" t="n"/>
      <c r="B117" s="70" t="inlineStr">
        <is>
          <t>Price_L_WetEnd_112</t>
        </is>
      </c>
      <c r="C117" t="inlineStr">
        <is>
          <t>:60123-LCV:</t>
        </is>
      </c>
      <c r="E117" s="5" t="inlineStr">
        <is>
          <t>60123-LCV</t>
        </is>
      </c>
      <c r="G117" s="2" t="inlineStr">
        <is>
          <t>XA</t>
        </is>
      </c>
      <c r="H117" s="4" t="inlineStr">
        <is>
          <t>ALF0049</t>
        </is>
      </c>
      <c r="I117" s="129" t="n">
        <v>5230</v>
      </c>
      <c r="J117" s="2" t="inlineStr">
        <is>
          <t>LT002</t>
        </is>
      </c>
      <c r="K117" t="n">
        <v>42</v>
      </c>
      <c r="L117" t="n">
        <v>338</v>
      </c>
    </row>
    <row r="118">
      <c r="A118" s="96" t="n"/>
      <c r="B118" s="70" t="inlineStr">
        <is>
          <t>Price_L_WetEnd_113</t>
        </is>
      </c>
      <c r="C118" t="inlineStr">
        <is>
          <t>:60123-LCV:</t>
        </is>
      </c>
      <c r="E118" s="5" t="inlineStr">
        <is>
          <t>60123-LCV</t>
        </is>
      </c>
      <c r="G118" s="2" t="inlineStr">
        <is>
          <t>X5</t>
        </is>
      </c>
      <c r="H118" s="4" t="inlineStr">
        <is>
          <t>ALF0050</t>
        </is>
      </c>
      <c r="I118" s="129" t="n">
        <v>5356</v>
      </c>
      <c r="J118" s="2" t="inlineStr">
        <is>
          <t>LT002</t>
        </is>
      </c>
      <c r="K118" t="n">
        <v>42</v>
      </c>
      <c r="L118" t="n">
        <v>338</v>
      </c>
    </row>
    <row r="119">
      <c r="A119" s="96" t="n"/>
      <c r="B119" s="70" t="inlineStr">
        <is>
          <t>Price_L_WetEnd_114</t>
        </is>
      </c>
      <c r="C119" t="inlineStr">
        <is>
          <t>:60157-LCV:</t>
        </is>
      </c>
      <c r="E119" s="5" t="inlineStr">
        <is>
          <t>60157-LCV</t>
        </is>
      </c>
      <c r="G119" s="2" t="inlineStr">
        <is>
          <t>X5</t>
        </is>
      </c>
      <c r="H119" s="4" t="inlineStr">
        <is>
          <t>ALF0051</t>
        </is>
      </c>
      <c r="I119" s="129" t="n">
        <v>8322</v>
      </c>
      <c r="J119" s="2" t="inlineStr">
        <is>
          <t>LT002</t>
        </is>
      </c>
      <c r="K119" t="n">
        <v>42</v>
      </c>
      <c r="L119" t="n">
        <v>334</v>
      </c>
    </row>
    <row r="120">
      <c r="A120" s="96" t="n"/>
      <c r="B120" s="70" t="inlineStr">
        <is>
          <t>Price_L_WetEnd_115</t>
        </is>
      </c>
      <c r="C120" t="inlineStr">
        <is>
          <t>:80123-LCV:</t>
        </is>
      </c>
      <c r="E120" s="5" t="inlineStr">
        <is>
          <t>80123-LCV</t>
        </is>
      </c>
      <c r="G120" s="2" t="inlineStr">
        <is>
          <t>X5</t>
        </is>
      </c>
      <c r="H120" s="4" t="inlineStr">
        <is>
          <t>ALF0053</t>
        </is>
      </c>
      <c r="I120" s="129" t="n">
        <v>6981</v>
      </c>
      <c r="J120" s="2" t="inlineStr">
        <is>
          <t>LT002</t>
        </is>
      </c>
      <c r="K120" t="n">
        <v>42</v>
      </c>
      <c r="L120" t="n">
        <v>249</v>
      </c>
    </row>
    <row r="121">
      <c r="A121" s="96" t="n"/>
      <c r="B121" s="70" t="inlineStr">
        <is>
          <t>Price_L_WetEnd_116</t>
        </is>
      </c>
      <c r="C121" t="inlineStr">
        <is>
          <t>:80155-LCV:</t>
        </is>
      </c>
      <c r="E121" s="5" t="inlineStr">
        <is>
          <t>80155-LCV</t>
        </is>
      </c>
      <c r="G121" s="2" t="inlineStr">
        <is>
          <t>X5</t>
        </is>
      </c>
      <c r="H121" s="4" t="inlineStr">
        <is>
          <t>ALF0054</t>
        </is>
      </c>
      <c r="I121" s="129" t="n">
        <v>11075</v>
      </c>
      <c r="J121" s="2" t="inlineStr">
        <is>
          <t>LT002</t>
        </is>
      </c>
      <c r="K121" t="n">
        <v>42</v>
      </c>
      <c r="L121" t="n">
        <v>409</v>
      </c>
    </row>
    <row r="122">
      <c r="A122" s="96" t="n"/>
      <c r="B122" s="70" t="inlineStr">
        <is>
          <t>Price_L_WetEnd_117</t>
        </is>
      </c>
      <c r="C122" t="inlineStr">
        <is>
          <t>:10707-LF:</t>
        </is>
      </c>
      <c r="F122" s="5" t="inlineStr">
        <is>
          <t>10707-LF</t>
        </is>
      </c>
      <c r="G122" s="2" t="inlineStr">
        <is>
          <t>X3</t>
        </is>
      </c>
      <c r="H122" t="inlineStr">
        <is>
          <t>ALF0002</t>
        </is>
      </c>
      <c r="I122" t="n">
        <v>830</v>
      </c>
      <c r="J122" s="2" t="inlineStr">
        <is>
          <t>LT011</t>
        </is>
      </c>
      <c r="K122" t="n">
        <v>12</v>
      </c>
      <c r="L122" t="n">
        <v>22</v>
      </c>
      <c r="Q122" s="5" t="n"/>
      <c r="R122" s="2" t="n"/>
    </row>
    <row r="123">
      <c r="A123" s="96" t="n"/>
      <c r="B123" s="70" t="inlineStr">
        <is>
          <t>Price_L_WetEnd_118</t>
        </is>
      </c>
      <c r="C123" t="inlineStr">
        <is>
          <t>:12709-LF:</t>
        </is>
      </c>
      <c r="F123" s="5" t="inlineStr">
        <is>
          <t>12709-LF</t>
        </is>
      </c>
      <c r="G123" s="2" t="inlineStr">
        <is>
          <t>X3</t>
        </is>
      </c>
      <c r="H123" t="inlineStr">
        <is>
          <t>ALF0005</t>
        </is>
      </c>
      <c r="I123" t="n">
        <v>915</v>
      </c>
      <c r="J123" s="2" t="inlineStr">
        <is>
          <t>LT011</t>
        </is>
      </c>
      <c r="K123" t="n">
        <v>12</v>
      </c>
      <c r="L123" t="n">
        <v>25</v>
      </c>
      <c r="Q123" s="5" t="n"/>
      <c r="R123" s="2" t="n"/>
    </row>
    <row r="124">
      <c r="A124" s="96" t="n"/>
      <c r="B124" s="70" t="inlineStr">
        <is>
          <t>Price_L_WetEnd_119</t>
        </is>
      </c>
      <c r="C124" t="inlineStr">
        <is>
          <t>:15705-LF:</t>
        </is>
      </c>
      <c r="F124" s="5" t="inlineStr">
        <is>
          <t>15705-LF</t>
        </is>
      </c>
      <c r="G124" s="2" t="inlineStr">
        <is>
          <t>X3</t>
        </is>
      </c>
      <c r="H124" s="4" t="inlineStr">
        <is>
          <t>ALF0007</t>
        </is>
      </c>
      <c r="I124" t="n">
        <v>997</v>
      </c>
      <c r="J124" s="2" t="inlineStr">
        <is>
          <t>LT011</t>
        </is>
      </c>
      <c r="K124" t="n">
        <v>12</v>
      </c>
      <c r="L124" t="n">
        <v>50</v>
      </c>
      <c r="Q124" s="5" t="n"/>
      <c r="R124" s="2" t="n"/>
    </row>
    <row r="125">
      <c r="A125" s="96" t="n"/>
      <c r="B125" s="70" t="inlineStr">
        <is>
          <t>Price_L_WetEnd_120</t>
        </is>
      </c>
      <c r="C125" t="inlineStr">
        <is>
          <t>:15951-LF:</t>
        </is>
      </c>
      <c r="F125" s="5" t="inlineStr">
        <is>
          <t>15951-LF</t>
        </is>
      </c>
      <c r="G125" s="2" t="inlineStr">
        <is>
          <t>X3</t>
        </is>
      </c>
      <c r="H125" s="4" t="inlineStr">
        <is>
          <t>ALF0008</t>
        </is>
      </c>
      <c r="I125" t="n">
        <v>1281</v>
      </c>
      <c r="J125" s="2" t="inlineStr">
        <is>
          <t>LT011</t>
        </is>
      </c>
      <c r="K125" t="n">
        <v>12</v>
      </c>
      <c r="L125" t="n">
        <v>70</v>
      </c>
      <c r="Q125" s="5" t="n"/>
      <c r="R125" s="2" t="n"/>
    </row>
    <row r="126">
      <c r="A126" s="96" t="n"/>
      <c r="B126" s="70" t="inlineStr">
        <is>
          <t>Price_L_WetEnd_121</t>
        </is>
      </c>
      <c r="C126" t="inlineStr">
        <is>
          <t>:15951-LF:</t>
        </is>
      </c>
      <c r="F126" s="5" t="inlineStr">
        <is>
          <t>15951-LF</t>
        </is>
      </c>
      <c r="G126" s="2" t="inlineStr">
        <is>
          <t>X4</t>
        </is>
      </c>
      <c r="H126" s="4" t="inlineStr">
        <is>
          <t>ALF0009</t>
        </is>
      </c>
      <c r="J126" s="2" t="inlineStr">
        <is>
          <t>LT011</t>
        </is>
      </c>
      <c r="K126" t="n">
        <v>12</v>
      </c>
      <c r="L126" t="n">
        <v>70</v>
      </c>
      <c r="Q126" s="5" t="n"/>
      <c r="R126" s="2" t="n"/>
    </row>
    <row r="127">
      <c r="A127" s="96" t="n"/>
      <c r="B127" s="70" t="inlineStr">
        <is>
          <t>Price_L_WetEnd_122</t>
        </is>
      </c>
      <c r="C127" t="inlineStr">
        <is>
          <t>:15955-LF:</t>
        </is>
      </c>
      <c r="F127" s="5" t="inlineStr">
        <is>
          <t>15955-LF</t>
        </is>
      </c>
      <c r="G127" s="2" t="inlineStr">
        <is>
          <t>X3</t>
        </is>
      </c>
      <c r="H127" s="4" t="inlineStr">
        <is>
          <t>ALF0010</t>
        </is>
      </c>
      <c r="I127" t="n">
        <v>1225</v>
      </c>
      <c r="J127" s="2" t="inlineStr">
        <is>
          <t>LT011</t>
        </is>
      </c>
      <c r="K127" t="n">
        <v>12</v>
      </c>
      <c r="L127" t="n">
        <v>70</v>
      </c>
      <c r="Q127" s="5" t="n"/>
      <c r="R127" s="2" t="n"/>
      <c r="S127" s="4" t="n"/>
    </row>
    <row r="128">
      <c r="A128" s="96" t="n"/>
      <c r="B128" s="70" t="inlineStr">
        <is>
          <t>Price_L_WetEnd_123</t>
        </is>
      </c>
      <c r="C128" t="inlineStr">
        <is>
          <t>:15955-LF:</t>
        </is>
      </c>
      <c r="F128" s="5" t="inlineStr">
        <is>
          <t>15955-LF</t>
        </is>
      </c>
      <c r="G128" s="2" t="inlineStr">
        <is>
          <t>X4</t>
        </is>
      </c>
      <c r="H128" t="inlineStr">
        <is>
          <t>ALF0011</t>
        </is>
      </c>
      <c r="J128" s="2" t="inlineStr">
        <is>
          <t>LT011</t>
        </is>
      </c>
      <c r="K128" t="n">
        <v>12</v>
      </c>
      <c r="L128" t="n">
        <v>70</v>
      </c>
      <c r="Q128" s="5" t="n"/>
      <c r="R128" s="2" t="n"/>
      <c r="S128" s="4" t="n"/>
    </row>
    <row r="129">
      <c r="A129" s="96" t="n"/>
      <c r="B129" s="70" t="inlineStr">
        <is>
          <t>Price_L_WetEnd_124</t>
        </is>
      </c>
      <c r="C129" t="inlineStr">
        <is>
          <t>:15959-LF:</t>
        </is>
      </c>
      <c r="F129" s="5" t="inlineStr">
        <is>
          <t>15959-LF</t>
        </is>
      </c>
      <c r="G129" s="2" t="inlineStr">
        <is>
          <t>X3</t>
        </is>
      </c>
      <c r="H129" t="inlineStr">
        <is>
          <t>ALF0012</t>
        </is>
      </c>
      <c r="I129" t="n">
        <v>1225</v>
      </c>
      <c r="J129" s="2" t="inlineStr">
        <is>
          <t>LT011</t>
        </is>
      </c>
      <c r="K129" t="n">
        <v>12</v>
      </c>
      <c r="L129" t="n">
        <v>70</v>
      </c>
      <c r="Q129" s="5" t="n"/>
      <c r="R129" s="2" t="n"/>
      <c r="S129" s="4" t="n"/>
    </row>
    <row r="130">
      <c r="A130" s="96" t="n"/>
      <c r="B130" s="70" t="inlineStr">
        <is>
          <t>Price_L_WetEnd_125</t>
        </is>
      </c>
      <c r="C130" t="inlineStr">
        <is>
          <t>:15959-LF:</t>
        </is>
      </c>
      <c r="F130" s="5" t="inlineStr">
        <is>
          <t>15959-LF</t>
        </is>
      </c>
      <c r="G130" s="2" t="inlineStr">
        <is>
          <t>X4</t>
        </is>
      </c>
      <c r="H130" t="inlineStr">
        <is>
          <t>ALF0013</t>
        </is>
      </c>
      <c r="J130" s="2" t="inlineStr">
        <is>
          <t>LT011</t>
        </is>
      </c>
      <c r="K130" t="n">
        <v>12</v>
      </c>
      <c r="L130" t="n">
        <v>70</v>
      </c>
      <c r="Q130" s="5" t="n"/>
      <c r="R130" s="2" t="n"/>
      <c r="S130" s="4" t="n"/>
    </row>
    <row r="131">
      <c r="A131" s="96" t="n"/>
      <c r="B131" s="70" t="inlineStr">
        <is>
          <t>Price_L_WetEnd_126</t>
        </is>
      </c>
      <c r="C131" t="inlineStr">
        <is>
          <t>:20709-LF:</t>
        </is>
      </c>
      <c r="F131" s="5" t="inlineStr">
        <is>
          <t>20709-LF</t>
        </is>
      </c>
      <c r="G131" s="2" t="inlineStr">
        <is>
          <t>X3</t>
        </is>
      </c>
      <c r="H131" s="4" t="inlineStr">
        <is>
          <t>ALF0015</t>
        </is>
      </c>
      <c r="I131" t="n">
        <v>1027</v>
      </c>
      <c r="J131" s="2" t="inlineStr">
        <is>
          <t>LT011</t>
        </is>
      </c>
      <c r="K131" t="n">
        <v>12</v>
      </c>
      <c r="L131" t="n">
        <v>45</v>
      </c>
      <c r="Q131" s="5" t="n"/>
      <c r="R131" s="2" t="n"/>
      <c r="S131" s="4" t="n"/>
    </row>
    <row r="132">
      <c r="A132" s="96" t="n"/>
      <c r="B132" s="70" t="inlineStr">
        <is>
          <t>Price_L_WetEnd_127</t>
        </is>
      </c>
      <c r="C132" t="inlineStr">
        <is>
          <t>:20709-LF:</t>
        </is>
      </c>
      <c r="F132" s="5" t="inlineStr">
        <is>
          <t>20709-LF</t>
        </is>
      </c>
      <c r="G132" s="2" t="inlineStr">
        <is>
          <t>X4</t>
        </is>
      </c>
      <c r="H132" s="4" t="inlineStr">
        <is>
          <t>ALF0016</t>
        </is>
      </c>
      <c r="J132" s="2" t="inlineStr">
        <is>
          <t>LT011</t>
        </is>
      </c>
      <c r="K132" t="n">
        <v>12</v>
      </c>
      <c r="L132" t="n">
        <v>45</v>
      </c>
      <c r="Q132" s="5" t="n"/>
      <c r="R132" s="2" t="n"/>
    </row>
    <row r="133">
      <c r="A133" s="96" t="n"/>
      <c r="B133" s="70" t="inlineStr">
        <is>
          <t>Price_L_WetEnd_128</t>
        </is>
      </c>
      <c r="C133" t="inlineStr">
        <is>
          <t>:20953-LF:</t>
        </is>
      </c>
      <c r="F133" s="5" t="inlineStr">
        <is>
          <t>20953-LF</t>
        </is>
      </c>
      <c r="G133" s="2" t="inlineStr">
        <is>
          <t>X3</t>
        </is>
      </c>
      <c r="H133" s="4" t="inlineStr">
        <is>
          <t>ALF0017</t>
        </is>
      </c>
      <c r="I133" t="n">
        <v>1256</v>
      </c>
      <c r="J133" s="2" t="inlineStr">
        <is>
          <t>LT011</t>
        </is>
      </c>
      <c r="K133" t="n">
        <v>12</v>
      </c>
      <c r="L133" t="n">
        <v>75</v>
      </c>
      <c r="Q133" s="5" t="n"/>
      <c r="R133" s="2" t="n"/>
    </row>
    <row r="134">
      <c r="A134" s="96" t="n"/>
      <c r="B134" s="70" t="inlineStr">
        <is>
          <t>Price_L_WetEnd_129</t>
        </is>
      </c>
      <c r="C134" t="inlineStr">
        <is>
          <t>:20953-LF:</t>
        </is>
      </c>
      <c r="F134" s="5" t="inlineStr">
        <is>
          <t>20953-LF</t>
        </is>
      </c>
      <c r="G134" s="2" t="inlineStr">
        <is>
          <t>X4</t>
        </is>
      </c>
      <c r="H134" s="4" t="inlineStr">
        <is>
          <t>ALF0018</t>
        </is>
      </c>
      <c r="J134" s="2" t="inlineStr">
        <is>
          <t>LT011</t>
        </is>
      </c>
      <c r="K134" t="n">
        <v>12</v>
      </c>
      <c r="L134" t="n">
        <v>75</v>
      </c>
      <c r="Q134" s="5" t="n"/>
      <c r="R134" s="2" t="n"/>
    </row>
    <row r="135">
      <c r="A135" s="96" t="n"/>
      <c r="B135" s="70" t="inlineStr">
        <is>
          <t>Price_L_WetEnd_130</t>
        </is>
      </c>
      <c r="C135" t="inlineStr">
        <is>
          <t>:20121-LF:</t>
        </is>
      </c>
      <c r="F135" s="5" t="inlineStr">
        <is>
          <t>20121-LF</t>
        </is>
      </c>
      <c r="G135" s="2" t="inlineStr">
        <is>
          <t>X3</t>
        </is>
      </c>
      <c r="H135" s="4" t="inlineStr">
        <is>
          <t>ALF0019</t>
        </is>
      </c>
      <c r="I135" t="n">
        <v>1645</v>
      </c>
      <c r="J135" s="2" t="inlineStr">
        <is>
          <t>LT011</t>
        </is>
      </c>
      <c r="K135" t="n">
        <v>12</v>
      </c>
      <c r="L135" t="n">
        <v>80</v>
      </c>
      <c r="Q135" s="5" t="n"/>
      <c r="R135" s="2" t="n"/>
    </row>
    <row r="136">
      <c r="A136" s="96" t="n"/>
      <c r="B136" s="70" t="inlineStr">
        <is>
          <t>Price_L_WetEnd_131</t>
        </is>
      </c>
      <c r="C136" t="inlineStr">
        <is>
          <t>:20121-LF:</t>
        </is>
      </c>
      <c r="F136" s="5" t="inlineStr">
        <is>
          <t>20121-LF</t>
        </is>
      </c>
      <c r="G136" s="2" t="inlineStr">
        <is>
          <t>XA</t>
        </is>
      </c>
      <c r="H136" s="4" t="inlineStr">
        <is>
          <t>ALF0020</t>
        </is>
      </c>
      <c r="J136" s="2" t="inlineStr">
        <is>
          <t>LT011</t>
        </is>
      </c>
      <c r="K136" t="n">
        <v>12</v>
      </c>
      <c r="L136" t="n">
        <v>80</v>
      </c>
      <c r="Q136" s="5" t="n"/>
      <c r="R136" s="2" t="n"/>
      <c r="S136" s="4" t="n"/>
    </row>
    <row r="137">
      <c r="A137" s="96" t="n"/>
      <c r="B137" s="70" t="inlineStr">
        <is>
          <t>Price_L_WetEnd_132</t>
        </is>
      </c>
      <c r="C137" t="inlineStr">
        <is>
          <t>:25707-LF:</t>
        </is>
      </c>
      <c r="F137" s="5" t="inlineStr">
        <is>
          <t>25707-LF</t>
        </is>
      </c>
      <c r="G137" s="2" t="inlineStr">
        <is>
          <t>X3</t>
        </is>
      </c>
      <c r="H137" s="4" t="inlineStr">
        <is>
          <t>ALF0021</t>
        </is>
      </c>
      <c r="J137" s="2" t="inlineStr">
        <is>
          <t>LT011</t>
        </is>
      </c>
      <c r="K137" t="n">
        <v>12</v>
      </c>
      <c r="L137" t="n">
        <v>65</v>
      </c>
      <c r="Q137" s="5" t="n"/>
      <c r="R137" s="2" t="n"/>
      <c r="S137" s="4" t="n"/>
    </row>
    <row r="138">
      <c r="A138" s="96" t="n"/>
      <c r="B138" s="70" t="inlineStr">
        <is>
          <t>Price_L_WetEnd_133</t>
        </is>
      </c>
      <c r="C138" t="inlineStr">
        <is>
          <t>:25707-LF:</t>
        </is>
      </c>
      <c r="F138" s="5" t="inlineStr">
        <is>
          <t>25707-LF</t>
        </is>
      </c>
      <c r="G138" s="2" t="inlineStr">
        <is>
          <t>X4</t>
        </is>
      </c>
      <c r="H138" s="4" t="inlineStr">
        <is>
          <t>ALF0022</t>
        </is>
      </c>
      <c r="J138" s="2" t="inlineStr">
        <is>
          <t>LT011</t>
        </is>
      </c>
      <c r="K138" t="n">
        <v>12</v>
      </c>
      <c r="L138" t="n">
        <v>65</v>
      </c>
      <c r="Q138" s="5" t="n"/>
      <c r="R138" s="2" t="n"/>
      <c r="S138" s="4" t="n"/>
    </row>
    <row r="139">
      <c r="A139" s="96" t="n"/>
      <c r="B139" s="70" t="inlineStr">
        <is>
          <t>Price_L_WetEnd_134</t>
        </is>
      </c>
      <c r="C139" t="inlineStr">
        <is>
          <t>:25957-LF:</t>
        </is>
      </c>
      <c r="F139" s="5" t="inlineStr">
        <is>
          <t>25957-LF</t>
        </is>
      </c>
      <c r="G139" s="2" t="inlineStr">
        <is>
          <t>X3</t>
        </is>
      </c>
      <c r="H139" s="4" t="inlineStr">
        <is>
          <t>ALF0023</t>
        </is>
      </c>
      <c r="I139" t="n">
        <v>1367</v>
      </c>
      <c r="J139" s="2" t="inlineStr">
        <is>
          <t>LT011</t>
        </is>
      </c>
      <c r="K139" t="n">
        <v>12</v>
      </c>
      <c r="L139" t="n">
        <v>95</v>
      </c>
      <c r="Q139" s="5" t="n"/>
      <c r="R139" s="2" t="n"/>
      <c r="S139" s="4" t="n"/>
    </row>
    <row r="140">
      <c r="A140" s="96" t="n"/>
      <c r="B140" s="70" t="inlineStr">
        <is>
          <t>Price_L_WetEnd_135</t>
        </is>
      </c>
      <c r="C140" t="inlineStr">
        <is>
          <t>:25957-LF:</t>
        </is>
      </c>
      <c r="F140" s="5" t="inlineStr">
        <is>
          <t>25957-LF</t>
        </is>
      </c>
      <c r="G140" s="2" t="inlineStr">
        <is>
          <t>X4</t>
        </is>
      </c>
      <c r="H140" s="4" t="inlineStr">
        <is>
          <t>ALF0024</t>
        </is>
      </c>
      <c r="J140" s="2" t="inlineStr">
        <is>
          <t>LT011</t>
        </is>
      </c>
      <c r="K140" t="n">
        <v>12</v>
      </c>
      <c r="L140" t="n">
        <v>95</v>
      </c>
      <c r="Q140" s="5" t="n"/>
      <c r="R140" s="2" t="n"/>
      <c r="S140" s="4" t="n"/>
    </row>
    <row r="141">
      <c r="A141" s="96" t="n"/>
      <c r="B141" s="70" t="inlineStr">
        <is>
          <t>Price_L_WetEnd_136</t>
        </is>
      </c>
      <c r="C141" t="inlineStr">
        <is>
          <t>:25123-LF:</t>
        </is>
      </c>
      <c r="F141" s="5" t="inlineStr">
        <is>
          <t>25123-LF</t>
        </is>
      </c>
      <c r="G141" s="2" t="inlineStr">
        <is>
          <t>X3</t>
        </is>
      </c>
      <c r="H141" s="4" t="inlineStr">
        <is>
          <t>ALF0025</t>
        </is>
      </c>
      <c r="I141" t="n">
        <v>1701</v>
      </c>
      <c r="J141" s="2" t="inlineStr">
        <is>
          <t>LT011</t>
        </is>
      </c>
      <c r="K141" t="n">
        <v>12</v>
      </c>
      <c r="L141" t="n">
        <v>125</v>
      </c>
      <c r="Q141" s="5" t="n"/>
      <c r="R141" s="2" t="n"/>
      <c r="S141" s="4" t="n"/>
    </row>
    <row r="142">
      <c r="A142" s="96" t="n"/>
      <c r="B142" s="70" t="inlineStr">
        <is>
          <t>Price_L_WetEnd_137</t>
        </is>
      </c>
      <c r="C142" t="inlineStr">
        <is>
          <t>:25123-LF:</t>
        </is>
      </c>
      <c r="F142" s="5" t="inlineStr">
        <is>
          <t>25123-LF</t>
        </is>
      </c>
      <c r="G142" s="2" t="inlineStr">
        <is>
          <t>XA</t>
        </is>
      </c>
      <c r="H142" s="4" t="inlineStr">
        <is>
          <t>ALF0026</t>
        </is>
      </c>
      <c r="I142" t="n">
        <v>1701</v>
      </c>
      <c r="J142" s="2" t="inlineStr">
        <is>
          <t>LT011</t>
        </is>
      </c>
      <c r="K142" t="n">
        <v>12</v>
      </c>
      <c r="L142" t="n">
        <v>125</v>
      </c>
      <c r="Q142" s="5" t="n"/>
      <c r="R142" s="2" t="n"/>
      <c r="S142" s="4" t="n"/>
    </row>
    <row r="143">
      <c r="A143" s="96" t="n"/>
      <c r="B143" s="70" t="inlineStr">
        <is>
          <t>Price_L_WetEnd_138</t>
        </is>
      </c>
      <c r="C143" t="inlineStr">
        <is>
          <t>:30707-LF:</t>
        </is>
      </c>
      <c r="F143" s="5" t="inlineStr">
        <is>
          <t>30707-LF</t>
        </is>
      </c>
      <c r="G143" s="2" t="inlineStr">
        <is>
          <t>X3</t>
        </is>
      </c>
      <c r="H143" s="4" t="inlineStr">
        <is>
          <t>ALF0028</t>
        </is>
      </c>
      <c r="I143" t="n">
        <v>1281</v>
      </c>
      <c r="J143" s="2" t="inlineStr">
        <is>
          <t>LT011</t>
        </is>
      </c>
      <c r="K143" t="n">
        <v>12</v>
      </c>
      <c r="L143" t="n">
        <v>65</v>
      </c>
      <c r="Q143" s="5" t="n"/>
      <c r="R143" s="2" t="n"/>
      <c r="S143" s="4" t="n"/>
    </row>
    <row r="144">
      <c r="A144" s="96" t="n"/>
      <c r="B144" s="70" t="inlineStr">
        <is>
          <t>Price_L_WetEnd_139</t>
        </is>
      </c>
      <c r="C144" t="inlineStr">
        <is>
          <t>:30707-LF:</t>
        </is>
      </c>
      <c r="F144" s="5" t="inlineStr">
        <is>
          <t>30707-LF</t>
        </is>
      </c>
      <c r="G144" s="2" t="inlineStr">
        <is>
          <t>X4</t>
        </is>
      </c>
      <c r="H144" s="4" t="inlineStr">
        <is>
          <t>ALF0029</t>
        </is>
      </c>
      <c r="J144" s="2" t="inlineStr">
        <is>
          <t>LT011</t>
        </is>
      </c>
      <c r="K144" t="n">
        <v>12</v>
      </c>
      <c r="L144" t="n">
        <v>65</v>
      </c>
      <c r="Q144" s="5" t="n"/>
      <c r="R144" s="2" t="n"/>
      <c r="S144" s="4" t="n"/>
    </row>
    <row r="145">
      <c r="A145" s="96" t="n"/>
      <c r="B145" s="70" t="inlineStr">
        <is>
          <t>Price_L_WetEnd_140</t>
        </is>
      </c>
      <c r="C145" t="inlineStr">
        <is>
          <t>:30957-LF:</t>
        </is>
      </c>
      <c r="F145" s="5" t="inlineStr">
        <is>
          <t>30957-LF</t>
        </is>
      </c>
      <c r="G145" s="2" t="inlineStr">
        <is>
          <t>X3</t>
        </is>
      </c>
      <c r="H145" s="4" t="inlineStr">
        <is>
          <t>ALF0030</t>
        </is>
      </c>
      <c r="I145" t="n">
        <v>1645</v>
      </c>
      <c r="J145" s="2" t="inlineStr">
        <is>
          <t>LT011</t>
        </is>
      </c>
      <c r="K145" t="n">
        <v>12</v>
      </c>
      <c r="L145" t="n">
        <v>110</v>
      </c>
      <c r="Q145" s="5" t="n"/>
      <c r="R145" s="2" t="n"/>
      <c r="S145" s="4" t="n"/>
    </row>
    <row r="146">
      <c r="A146" s="96" t="n"/>
      <c r="B146" s="70" t="inlineStr">
        <is>
          <t>Price_L_WetEnd_141</t>
        </is>
      </c>
      <c r="C146" t="inlineStr">
        <is>
          <t>:30957-LF:</t>
        </is>
      </c>
      <c r="F146" s="5" t="inlineStr">
        <is>
          <t>30957-LF</t>
        </is>
      </c>
      <c r="G146" s="2" t="inlineStr">
        <is>
          <t>XA</t>
        </is>
      </c>
      <c r="H146" s="4" t="inlineStr">
        <is>
          <t>ALF0031</t>
        </is>
      </c>
      <c r="J146" s="2" t="inlineStr">
        <is>
          <t>LT011</t>
        </is>
      </c>
      <c r="K146" t="n">
        <v>12</v>
      </c>
      <c r="L146" t="n">
        <v>110</v>
      </c>
      <c r="Q146" s="5" t="n"/>
      <c r="R146" s="2" t="n"/>
      <c r="S146" s="4" t="n"/>
    </row>
    <row r="147">
      <c r="A147" s="96" t="n"/>
      <c r="B147" s="70" t="inlineStr">
        <is>
          <t>Price_L_WetEnd_142</t>
        </is>
      </c>
      <c r="C147" t="inlineStr">
        <is>
          <t>:30121-LF:</t>
        </is>
      </c>
      <c r="F147" s="5" t="inlineStr">
        <is>
          <t>30121-LF</t>
        </is>
      </c>
      <c r="G147" s="2" t="inlineStr">
        <is>
          <t>XA</t>
        </is>
      </c>
      <c r="H147" s="4" t="inlineStr">
        <is>
          <t>ALF0032</t>
        </is>
      </c>
      <c r="I147" t="n">
        <v>2178</v>
      </c>
      <c r="J147" s="2" t="inlineStr">
        <is>
          <t>LT011</t>
        </is>
      </c>
      <c r="K147" t="n">
        <v>12</v>
      </c>
      <c r="L147" t="n">
        <v>145</v>
      </c>
      <c r="Q147" s="5" t="n"/>
      <c r="R147" s="2" t="n"/>
      <c r="S147" s="4" t="n"/>
    </row>
    <row r="148">
      <c r="A148" s="96" t="n"/>
      <c r="B148" s="70" t="inlineStr">
        <is>
          <t>Price_L_WetEnd_143</t>
        </is>
      </c>
      <c r="C148" t="inlineStr">
        <is>
          <t>:30127-LF:</t>
        </is>
      </c>
      <c r="F148" s="5" t="inlineStr">
        <is>
          <t>30127-LF</t>
        </is>
      </c>
      <c r="G148" s="2" t="inlineStr">
        <is>
          <t>XA</t>
        </is>
      </c>
      <c r="H148" s="4" t="inlineStr">
        <is>
          <t>ALF0033</t>
        </is>
      </c>
      <c r="I148" t="n">
        <v>2422</v>
      </c>
      <c r="J148" s="2" t="inlineStr">
        <is>
          <t>LT011</t>
        </is>
      </c>
      <c r="K148" t="n">
        <v>12</v>
      </c>
      <c r="L148" t="n">
        <v>145</v>
      </c>
      <c r="Q148" s="5" t="n"/>
      <c r="R148" s="2" t="n"/>
      <c r="S148" s="4" t="n"/>
    </row>
    <row r="149">
      <c r="A149" s="96" t="n"/>
      <c r="B149" s="70" t="inlineStr">
        <is>
          <t>Price_L_WetEnd_144</t>
        </is>
      </c>
      <c r="C149" t="inlineStr">
        <is>
          <t>:30157-LF:</t>
        </is>
      </c>
      <c r="F149" s="5" t="inlineStr">
        <is>
          <t>30157-LF</t>
        </is>
      </c>
      <c r="G149" s="2" t="inlineStr">
        <is>
          <t>XA</t>
        </is>
      </c>
      <c r="H149" s="4" t="inlineStr">
        <is>
          <t>ALF0034</t>
        </is>
      </c>
      <c r="I149" t="n">
        <v>3122</v>
      </c>
      <c r="J149" s="2" t="inlineStr">
        <is>
          <t>LT011</t>
        </is>
      </c>
      <c r="K149" t="n">
        <v>12</v>
      </c>
      <c r="L149" t="n">
        <v>205</v>
      </c>
      <c r="Q149" s="5" t="n"/>
      <c r="R149" s="2" t="n"/>
      <c r="S149" s="4" t="n"/>
    </row>
    <row r="150">
      <c r="A150" s="96" t="n"/>
      <c r="B150" s="70" t="inlineStr">
        <is>
          <t>Price_L_WetEnd_145</t>
        </is>
      </c>
      <c r="C150" t="inlineStr">
        <is>
          <t>:40707-LF:</t>
        </is>
      </c>
      <c r="F150" s="5" t="inlineStr">
        <is>
          <t>40707-LF</t>
        </is>
      </c>
      <c r="G150" s="2" t="inlineStr">
        <is>
          <t>X3</t>
        </is>
      </c>
      <c r="H150" s="4" t="inlineStr">
        <is>
          <t>ALF0035</t>
        </is>
      </c>
      <c r="I150" t="n">
        <v>1597</v>
      </c>
      <c r="J150" s="2" t="inlineStr">
        <is>
          <t>LT011</t>
        </is>
      </c>
      <c r="K150" t="n">
        <v>12</v>
      </c>
      <c r="L150" t="n">
        <v>88</v>
      </c>
      <c r="Q150" s="5" t="n"/>
      <c r="R150" s="2" t="n"/>
      <c r="S150" s="4" t="n"/>
    </row>
    <row r="151">
      <c r="A151" s="96" t="n"/>
      <c r="B151" s="70" t="inlineStr">
        <is>
          <t>Price_L_WetEnd_146</t>
        </is>
      </c>
      <c r="C151" t="inlineStr">
        <is>
          <t>:40707-LF:</t>
        </is>
      </c>
      <c r="F151" s="5" t="inlineStr">
        <is>
          <t>40707-LF</t>
        </is>
      </c>
      <c r="G151" s="2" t="inlineStr">
        <is>
          <t>X4</t>
        </is>
      </c>
      <c r="H151" s="4" t="inlineStr">
        <is>
          <t>ALF0036</t>
        </is>
      </c>
      <c r="J151" s="2" t="inlineStr">
        <is>
          <t>LT011</t>
        </is>
      </c>
      <c r="K151" t="n">
        <v>12</v>
      </c>
      <c r="L151" t="n">
        <v>88</v>
      </c>
      <c r="Q151" s="5" t="n"/>
      <c r="R151" s="2" t="n"/>
      <c r="S151" s="4" t="n"/>
    </row>
    <row r="152">
      <c r="A152" s="96" t="n"/>
      <c r="B152" s="70" t="inlineStr">
        <is>
          <t>Price_L_WetEnd_147</t>
        </is>
      </c>
      <c r="C152" t="inlineStr">
        <is>
          <t>:40957-LF:</t>
        </is>
      </c>
      <c r="F152" s="5" t="inlineStr">
        <is>
          <t>40957-LF</t>
        </is>
      </c>
      <c r="G152" s="2" t="inlineStr">
        <is>
          <t>X3</t>
        </is>
      </c>
      <c r="H152" s="4" t="inlineStr">
        <is>
          <t>ALF0037</t>
        </is>
      </c>
      <c r="I152" t="n">
        <v>2074</v>
      </c>
      <c r="J152" s="2" t="inlineStr">
        <is>
          <t>LT011</t>
        </is>
      </c>
      <c r="K152" t="n">
        <v>12</v>
      </c>
      <c r="L152" t="n">
        <v>138</v>
      </c>
      <c r="Q152" s="5" t="n"/>
      <c r="R152" s="2" t="n"/>
      <c r="S152" s="4" t="n"/>
    </row>
    <row r="153">
      <c r="A153" s="96" t="n"/>
      <c r="B153" s="70" t="inlineStr">
        <is>
          <t>Price_L_WetEnd_148</t>
        </is>
      </c>
      <c r="C153" t="inlineStr">
        <is>
          <t>:40957-LF:</t>
        </is>
      </c>
      <c r="F153" s="5" t="inlineStr">
        <is>
          <t>40957-LF</t>
        </is>
      </c>
      <c r="G153" s="2" t="inlineStr">
        <is>
          <t>X4</t>
        </is>
      </c>
      <c r="H153" s="4" t="inlineStr">
        <is>
          <t>ALF0038</t>
        </is>
      </c>
      <c r="I153" t="n">
        <v>2074</v>
      </c>
      <c r="J153" s="2" t="inlineStr">
        <is>
          <t>LT011</t>
        </is>
      </c>
      <c r="K153" t="n">
        <v>12</v>
      </c>
      <c r="L153" t="n">
        <v>138</v>
      </c>
      <c r="Q153" s="5" t="n"/>
      <c r="R153" s="2" t="n"/>
      <c r="S153" s="4" t="n"/>
    </row>
    <row r="154">
      <c r="A154" s="96" t="n"/>
      <c r="B154" s="70" t="inlineStr">
        <is>
          <t>Price_L_WetEnd_149</t>
        </is>
      </c>
      <c r="C154" t="inlineStr">
        <is>
          <t>:40959-LF:</t>
        </is>
      </c>
      <c r="F154" s="5" t="inlineStr">
        <is>
          <t>40959-LF</t>
        </is>
      </c>
      <c r="G154" s="2" t="inlineStr">
        <is>
          <t>XA</t>
        </is>
      </c>
      <c r="H154" s="4" t="inlineStr">
        <is>
          <t>ALF0039</t>
        </is>
      </c>
      <c r="J154" s="2" t="inlineStr">
        <is>
          <t>LT011</t>
        </is>
      </c>
      <c r="K154" t="n">
        <v>12</v>
      </c>
      <c r="L154" t="n">
        <v>138</v>
      </c>
      <c r="Q154" s="5" t="n"/>
      <c r="R154" s="2" t="n"/>
      <c r="S154" s="4" t="n"/>
    </row>
    <row r="155">
      <c r="A155" s="96" t="n"/>
      <c r="B155" s="70" t="inlineStr">
        <is>
          <t>Price_L_WetEnd_150</t>
        </is>
      </c>
      <c r="C155" t="inlineStr">
        <is>
          <t>:40129-LF:</t>
        </is>
      </c>
      <c r="F155" s="5" t="inlineStr">
        <is>
          <t>40129-LF</t>
        </is>
      </c>
      <c r="G155" s="2" t="inlineStr">
        <is>
          <t>XA</t>
        </is>
      </c>
      <c r="H155" s="4" t="inlineStr">
        <is>
          <t>ALF0040</t>
        </is>
      </c>
      <c r="I155" t="n">
        <v>2884</v>
      </c>
      <c r="J155" s="2" t="inlineStr">
        <is>
          <t>LT011</t>
        </is>
      </c>
      <c r="K155" t="n">
        <v>12</v>
      </c>
      <c r="L155" t="n">
        <v>248</v>
      </c>
      <c r="Q155" s="5" t="n"/>
      <c r="R155" s="2" t="n"/>
      <c r="S155" s="4" t="n"/>
    </row>
    <row r="156">
      <c r="A156" s="96" t="n"/>
      <c r="B156" s="70" t="inlineStr">
        <is>
          <t>Price_L_WetEnd_151</t>
        </is>
      </c>
      <c r="C156" t="inlineStr">
        <is>
          <t>:4012A-LF:</t>
        </is>
      </c>
      <c r="F156" s="5" t="inlineStr">
        <is>
          <t>4012A-LF</t>
        </is>
      </c>
      <c r="G156" s="2" t="inlineStr">
        <is>
          <t>XA</t>
        </is>
      </c>
      <c r="H156" s="4" t="inlineStr">
        <is>
          <t>ALF0041</t>
        </is>
      </c>
      <c r="I156" t="n">
        <v>2871</v>
      </c>
      <c r="J156" s="2" t="inlineStr">
        <is>
          <t>LT011</t>
        </is>
      </c>
      <c r="K156" t="n">
        <v>12</v>
      </c>
      <c r="L156" t="n">
        <v>248</v>
      </c>
      <c r="Q156" s="5" t="n"/>
      <c r="R156" s="2" t="n"/>
      <c r="S156" s="4" t="n"/>
    </row>
    <row r="157">
      <c r="A157" s="96" t="n"/>
      <c r="B157" s="70" t="inlineStr">
        <is>
          <t>Price_L_WetEnd_152</t>
        </is>
      </c>
      <c r="C157" t="inlineStr">
        <is>
          <t>:40157-LF:</t>
        </is>
      </c>
      <c r="F157" s="5" t="inlineStr">
        <is>
          <t>40157-LF</t>
        </is>
      </c>
      <c r="G157" s="2" t="inlineStr">
        <is>
          <t>XA</t>
        </is>
      </c>
      <c r="H157" s="4" t="inlineStr">
        <is>
          <t>ALF0042</t>
        </is>
      </c>
      <c r="I157" t="n">
        <v>5218</v>
      </c>
      <c r="J157" s="2" t="inlineStr">
        <is>
          <t>LT011</t>
        </is>
      </c>
      <c r="K157" t="n">
        <v>12</v>
      </c>
      <c r="L157" t="n">
        <v>323</v>
      </c>
      <c r="Q157" s="5" t="n"/>
      <c r="R157" s="2" t="n"/>
      <c r="S157" s="4" t="n"/>
    </row>
    <row r="158">
      <c r="A158" s="96" t="n"/>
      <c r="B158" s="70" t="inlineStr">
        <is>
          <t>Price_L_WetEnd_153</t>
        </is>
      </c>
      <c r="C158" t="inlineStr">
        <is>
          <t>:40157-LF:</t>
        </is>
      </c>
      <c r="F158" s="5" t="inlineStr">
        <is>
          <t>40157-LF</t>
        </is>
      </c>
      <c r="G158" s="2" t="inlineStr">
        <is>
          <t>X5</t>
        </is>
      </c>
      <c r="H158" s="4" t="inlineStr">
        <is>
          <t>ALF0043</t>
        </is>
      </c>
      <c r="J158" s="2" t="inlineStr">
        <is>
          <t>LT011</t>
        </is>
      </c>
      <c r="K158" t="n">
        <v>12</v>
      </c>
      <c r="L158" t="n">
        <v>323</v>
      </c>
      <c r="Q158" s="5" t="n"/>
      <c r="R158" s="2" t="n"/>
      <c r="S158" s="4" t="n"/>
    </row>
    <row r="159">
      <c r="A159" s="96" t="n"/>
      <c r="B159" s="70" t="inlineStr">
        <is>
          <t>Price_L_WetEnd_154</t>
        </is>
      </c>
      <c r="C159" t="inlineStr">
        <is>
          <t>:50957-LF:</t>
        </is>
      </c>
      <c r="F159" s="5" t="inlineStr">
        <is>
          <t>50957-LF</t>
        </is>
      </c>
      <c r="G159" s="2" t="inlineStr">
        <is>
          <t>X4</t>
        </is>
      </c>
      <c r="H159" s="4" t="inlineStr">
        <is>
          <t>ALF0044</t>
        </is>
      </c>
      <c r="I159" t="n">
        <v>2620</v>
      </c>
      <c r="J159" s="2" t="inlineStr">
        <is>
          <t>LT011</t>
        </is>
      </c>
      <c r="K159" t="n">
        <v>12</v>
      </c>
      <c r="L159" t="n">
        <v>230</v>
      </c>
      <c r="Q159" s="5" t="n"/>
      <c r="R159" s="2" t="n"/>
      <c r="S159" s="4" t="n"/>
    </row>
    <row r="160">
      <c r="A160" s="96" t="n"/>
      <c r="B160" s="70" t="inlineStr">
        <is>
          <t>Price_L_WetEnd_155</t>
        </is>
      </c>
      <c r="C160" t="inlineStr">
        <is>
          <t>:50123-LF:</t>
        </is>
      </c>
      <c r="F160" s="5" t="inlineStr">
        <is>
          <t>50123-LF</t>
        </is>
      </c>
      <c r="G160" s="2" t="inlineStr">
        <is>
          <t>XA</t>
        </is>
      </c>
      <c r="H160" s="4" t="inlineStr">
        <is>
          <t>ALF0045</t>
        </is>
      </c>
      <c r="I160" t="n">
        <v>3477</v>
      </c>
      <c r="J160" s="2" t="inlineStr">
        <is>
          <t>LT011</t>
        </is>
      </c>
      <c r="K160" t="n">
        <v>12</v>
      </c>
      <c r="L160" t="n">
        <v>258</v>
      </c>
      <c r="Q160" s="5" t="n"/>
      <c r="R160" s="2" t="n"/>
      <c r="S160" s="4" t="n"/>
    </row>
    <row r="161">
      <c r="A161" s="96" t="n"/>
      <c r="B161" s="70" t="inlineStr">
        <is>
          <t>Price_L_WetEnd_156</t>
        </is>
      </c>
      <c r="C161" t="inlineStr">
        <is>
          <t>:50123-LF:</t>
        </is>
      </c>
      <c r="F161" s="5" t="inlineStr">
        <is>
          <t>50123-LF</t>
        </is>
      </c>
      <c r="G161" s="2" t="inlineStr">
        <is>
          <t>X5</t>
        </is>
      </c>
      <c r="H161" s="4" t="inlineStr">
        <is>
          <t>ALF0046</t>
        </is>
      </c>
      <c r="J161" s="2" t="inlineStr">
        <is>
          <t>LT011</t>
        </is>
      </c>
      <c r="K161" t="n">
        <v>12</v>
      </c>
      <c r="L161" t="n">
        <v>258</v>
      </c>
      <c r="Q161" s="5" t="n"/>
      <c r="R161" s="2" t="n"/>
      <c r="S161" s="4" t="n"/>
    </row>
    <row r="162">
      <c r="A162" s="96" t="n"/>
      <c r="B162" s="70" t="inlineStr">
        <is>
          <t>Price_L_WetEnd_157</t>
        </is>
      </c>
      <c r="C162" t="inlineStr">
        <is>
          <t>:50157-LF:</t>
        </is>
      </c>
      <c r="F162" s="5" t="inlineStr">
        <is>
          <t>50157-LF</t>
        </is>
      </c>
      <c r="G162" s="2" t="inlineStr">
        <is>
          <t>X5</t>
        </is>
      </c>
      <c r="H162" s="4" t="inlineStr">
        <is>
          <t>ALF0047</t>
        </is>
      </c>
      <c r="I162" t="n">
        <v>4201</v>
      </c>
      <c r="J162" s="2" t="inlineStr">
        <is>
          <t>LT011</t>
        </is>
      </c>
      <c r="K162" t="n">
        <v>12</v>
      </c>
      <c r="L162" t="n">
        <v>264</v>
      </c>
      <c r="Q162" s="5" t="n"/>
      <c r="R162" s="2" t="n"/>
      <c r="S162" s="4" t="n"/>
    </row>
    <row r="163">
      <c r="A163" s="96" t="n"/>
      <c r="B163" s="70" t="inlineStr">
        <is>
          <t>Price_L_WetEnd_158</t>
        </is>
      </c>
      <c r="C163" t="inlineStr">
        <is>
          <t>:60951-LF:</t>
        </is>
      </c>
      <c r="F163" s="5" t="inlineStr">
        <is>
          <t>60951-LF</t>
        </is>
      </c>
      <c r="G163" s="2" t="inlineStr">
        <is>
          <t>XA</t>
        </is>
      </c>
      <c r="H163" s="4" t="inlineStr">
        <is>
          <t>ALF0048</t>
        </is>
      </c>
      <c r="I163" t="n">
        <v>3333</v>
      </c>
      <c r="J163" s="2" t="inlineStr">
        <is>
          <t>LT011</t>
        </is>
      </c>
      <c r="K163" t="n">
        <v>12</v>
      </c>
      <c r="L163" t="n">
        <v>338</v>
      </c>
      <c r="Q163" s="5" t="n"/>
      <c r="R163" s="2" t="n"/>
      <c r="S163" s="4" t="n"/>
    </row>
    <row r="164">
      <c r="A164" s="96" t="n"/>
      <c r="B164" s="70" t="inlineStr">
        <is>
          <t>Price_L_WetEnd_159</t>
        </is>
      </c>
      <c r="C164" t="inlineStr">
        <is>
          <t>:60123-LF:</t>
        </is>
      </c>
      <c r="F164" s="5" t="inlineStr">
        <is>
          <t>60123-LF</t>
        </is>
      </c>
      <c r="G164" s="2" t="inlineStr">
        <is>
          <t>XA</t>
        </is>
      </c>
      <c r="H164" s="4" t="inlineStr">
        <is>
          <t>ALF0049</t>
        </is>
      </c>
      <c r="I164" t="n">
        <v>4018</v>
      </c>
      <c r="J164" s="2" t="inlineStr">
        <is>
          <t>LT011</t>
        </is>
      </c>
      <c r="K164" t="n">
        <v>12</v>
      </c>
      <c r="L164" t="n">
        <v>338</v>
      </c>
      <c r="Q164" s="5" t="n"/>
      <c r="R164" s="2" t="n"/>
      <c r="S164" s="4" t="n"/>
    </row>
    <row r="165">
      <c r="A165" s="96" t="n"/>
      <c r="B165" s="70" t="inlineStr">
        <is>
          <t>Price_L_WetEnd_160</t>
        </is>
      </c>
      <c r="C165" t="inlineStr">
        <is>
          <t>:60123-LF:</t>
        </is>
      </c>
      <c r="F165" s="5" t="inlineStr">
        <is>
          <t>60123-LF</t>
        </is>
      </c>
      <c r="G165" s="2" t="inlineStr">
        <is>
          <t>X5</t>
        </is>
      </c>
      <c r="H165" s="4" t="inlineStr">
        <is>
          <t>ALF0050</t>
        </is>
      </c>
      <c r="I165" t="n">
        <v>4018</v>
      </c>
      <c r="J165" s="2" t="inlineStr">
        <is>
          <t>LT011</t>
        </is>
      </c>
      <c r="K165" t="n">
        <v>12</v>
      </c>
      <c r="L165" t="n">
        <v>338</v>
      </c>
      <c r="Q165" s="5" t="n"/>
      <c r="R165" s="2" t="n"/>
      <c r="S165" s="4" t="n"/>
    </row>
    <row r="166">
      <c r="A166" s="96" t="n"/>
      <c r="B166" s="70" t="inlineStr">
        <is>
          <t>Price_L_WetEnd_161</t>
        </is>
      </c>
      <c r="C166" t="inlineStr">
        <is>
          <t>:60157-LF:</t>
        </is>
      </c>
      <c r="F166" s="5" t="inlineStr">
        <is>
          <t>60157-LF</t>
        </is>
      </c>
      <c r="G166" s="2" t="inlineStr">
        <is>
          <t>X5</t>
        </is>
      </c>
      <c r="H166" s="4" t="inlineStr">
        <is>
          <t>ALF0051</t>
        </is>
      </c>
      <c r="I166" t="n">
        <v>7391</v>
      </c>
      <c r="J166" s="2" t="inlineStr">
        <is>
          <t>LT011</t>
        </is>
      </c>
      <c r="K166" t="n">
        <v>12</v>
      </c>
      <c r="L166" t="n">
        <v>334</v>
      </c>
      <c r="Q166" s="5" t="n"/>
      <c r="R166" s="2" t="n"/>
      <c r="S166" s="4" t="n"/>
    </row>
    <row r="167">
      <c r="A167" s="96" t="n"/>
      <c r="B167" s="70" t="inlineStr">
        <is>
          <t>Price_L_WetEnd_162</t>
        </is>
      </c>
      <c r="C167" t="inlineStr">
        <is>
          <t>:60157-LF:</t>
        </is>
      </c>
      <c r="F167" s="5" t="inlineStr">
        <is>
          <t>60157-LF</t>
        </is>
      </c>
      <c r="G167" s="2" t="inlineStr">
        <is>
          <t>X6</t>
        </is>
      </c>
      <c r="H167" s="4" t="inlineStr">
        <is>
          <t>ALF0052</t>
        </is>
      </c>
      <c r="J167" s="2" t="inlineStr">
        <is>
          <t>LT011</t>
        </is>
      </c>
      <c r="K167" t="n">
        <v>12</v>
      </c>
      <c r="L167" t="n">
        <v>334</v>
      </c>
      <c r="Q167" s="5" t="n"/>
      <c r="R167" s="2" t="n"/>
      <c r="S167" s="4" t="n"/>
    </row>
    <row r="168">
      <c r="A168" s="96" t="n"/>
      <c r="B168" s="70" t="inlineStr">
        <is>
          <t>Price_L_WetEnd_163</t>
        </is>
      </c>
      <c r="C168" t="inlineStr">
        <is>
          <t>:80123-LF:</t>
        </is>
      </c>
      <c r="F168" s="5" t="inlineStr">
        <is>
          <t>80123-LF</t>
        </is>
      </c>
      <c r="G168" s="2" t="inlineStr">
        <is>
          <t>X5</t>
        </is>
      </c>
      <c r="H168" s="4" t="inlineStr">
        <is>
          <t>ALF0053</t>
        </is>
      </c>
      <c r="I168" t="n">
        <v>4906</v>
      </c>
      <c r="J168" s="2" t="inlineStr">
        <is>
          <t>LT011</t>
        </is>
      </c>
      <c r="K168" t="n">
        <v>12</v>
      </c>
      <c r="L168" t="n">
        <v>249</v>
      </c>
      <c r="Q168" s="5" t="n"/>
      <c r="R168" s="2" t="n"/>
      <c r="S168" s="4" t="n"/>
    </row>
    <row r="169">
      <c r="A169" s="96" t="n"/>
      <c r="B169" s="70" t="inlineStr">
        <is>
          <t>Price_L_WetEnd_164</t>
        </is>
      </c>
      <c r="C169" t="inlineStr">
        <is>
          <t>:80155-LF:</t>
        </is>
      </c>
      <c r="F169" s="5" t="inlineStr">
        <is>
          <t>80155-LF</t>
        </is>
      </c>
      <c r="G169" s="2" t="inlineStr">
        <is>
          <t>X5</t>
        </is>
      </c>
      <c r="H169" s="4" t="inlineStr">
        <is>
          <t>ALF0054</t>
        </is>
      </c>
      <c r="J169" s="2" t="inlineStr">
        <is>
          <t>LT011</t>
        </is>
      </c>
      <c r="K169" t="n">
        <v>12</v>
      </c>
      <c r="L169" t="n">
        <v>409</v>
      </c>
      <c r="Q169" s="5" t="n"/>
      <c r="R169" s="2" t="n"/>
      <c r="S169" s="4" t="n"/>
    </row>
    <row r="170">
      <c r="A170" s="96" t="n"/>
      <c r="B170" s="70" t="inlineStr">
        <is>
          <t>Price_L_WetEnd_165</t>
        </is>
      </c>
      <c r="C170" t="inlineStr">
        <is>
          <t>:80155-LF:</t>
        </is>
      </c>
      <c r="F170" s="5" t="inlineStr">
        <is>
          <t>80155-LF</t>
        </is>
      </c>
      <c r="G170" s="2" t="inlineStr">
        <is>
          <t>X6</t>
        </is>
      </c>
      <c r="H170" s="4" t="inlineStr">
        <is>
          <t>ALF0055</t>
        </is>
      </c>
      <c r="I170" t="n">
        <v>7222</v>
      </c>
      <c r="J170" s="2" t="inlineStr">
        <is>
          <t>LT011</t>
        </is>
      </c>
      <c r="K170" t="n">
        <v>12</v>
      </c>
      <c r="L170" t="n">
        <v>409</v>
      </c>
      <c r="Q170" s="5" t="n"/>
      <c r="R170" s="2" t="n"/>
      <c r="S170" s="4" t="n"/>
    </row>
    <row r="171">
      <c r="A171" s="96" t="n"/>
      <c r="B171" s="70" t="inlineStr">
        <is>
          <t>Price_L_WetEnd_166</t>
        </is>
      </c>
      <c r="C171" t="inlineStr">
        <is>
          <t>:10153-LF:</t>
        </is>
      </c>
      <c r="F171" s="5" t="inlineStr">
        <is>
          <t>10153-LF</t>
        </is>
      </c>
      <c r="G171" s="2" t="inlineStr">
        <is>
          <t>X8</t>
        </is>
      </c>
      <c r="H171" s="4" t="inlineStr">
        <is>
          <t>ALF0056</t>
        </is>
      </c>
      <c r="I171" s="129" t="n">
        <v>18543</v>
      </c>
      <c r="J171" s="2" t="inlineStr">
        <is>
          <t>LT011</t>
        </is>
      </c>
      <c r="K171" t="n">
        <v>12</v>
      </c>
      <c r="L171" t="n">
        <v>1607</v>
      </c>
      <c r="Q171" s="5" t="n"/>
      <c r="R171" s="2" t="n"/>
      <c r="S171" s="4" t="n"/>
    </row>
    <row r="172">
      <c r="A172" s="95" t="n"/>
      <c r="B172" s="70" t="inlineStr">
        <is>
          <t>Price_L_WetEnd_167</t>
        </is>
      </c>
      <c r="C172" t="inlineStr">
        <is>
          <t>:30501-LC:</t>
        </is>
      </c>
      <c r="D172" s="5" t="inlineStr">
        <is>
          <t>30501-LC</t>
        </is>
      </c>
      <c r="G172" s="2" t="inlineStr">
        <is>
          <t>X0</t>
        </is>
      </c>
      <c r="H172" s="4" t="inlineStr">
        <is>
          <t>A100027</t>
        </is>
      </c>
      <c r="I172" s="129" t="n">
        <v>1306</v>
      </c>
      <c r="J172" s="2" t="inlineStr">
        <is>
          <t>LT011</t>
        </is>
      </c>
      <c r="K172" t="n">
        <v>12</v>
      </c>
      <c r="L172" t="n">
        <v>35</v>
      </c>
      <c r="Q172" s="5" t="n"/>
      <c r="R172" s="2" t="n"/>
      <c r="S172" s="4" t="n"/>
    </row>
    <row r="173">
      <c r="A173" s="96" t="n"/>
      <c r="B173" s="70" t="inlineStr">
        <is>
          <t>Price_L_WetEnd_168</t>
        </is>
      </c>
      <c r="C173" t="inlineStr">
        <is>
          <t>:30507-LCV:</t>
        </is>
      </c>
      <c r="E173" s="5" t="inlineStr">
        <is>
          <t>30507-LCV</t>
        </is>
      </c>
      <c r="G173" s="2" t="inlineStr">
        <is>
          <t>X3</t>
        </is>
      </c>
      <c r="H173" s="4" t="inlineStr">
        <is>
          <t>A100027</t>
        </is>
      </c>
      <c r="I173" s="129" t="n">
        <v>1306</v>
      </c>
      <c r="J173" s="2" t="inlineStr">
        <is>
          <t>LT002</t>
        </is>
      </c>
      <c r="K173" t="n">
        <v>42</v>
      </c>
      <c r="L173" t="n">
        <v>35</v>
      </c>
    </row>
    <row r="174">
      <c r="A174" s="95" t="n"/>
      <c r="B174" s="70" t="inlineStr">
        <is>
          <t>Price_L_WetEnd_169</t>
        </is>
      </c>
      <c r="C174" t="inlineStr">
        <is>
          <t>:30507-LC:</t>
        </is>
      </c>
      <c r="D174" s="5" t="inlineStr">
        <is>
          <t>30507-LC</t>
        </is>
      </c>
      <c r="G174" s="2" t="inlineStr">
        <is>
          <t>X3</t>
        </is>
      </c>
      <c r="H174" s="4" t="inlineStr">
        <is>
          <t>ALC0027</t>
        </is>
      </c>
      <c r="I174" s="130" t="n">
        <v>996</v>
      </c>
      <c r="J174" s="2" t="inlineStr">
        <is>
          <t>LT011</t>
        </is>
      </c>
      <c r="K174" t="n">
        <v>12</v>
      </c>
      <c r="L174" t="n">
        <v>35</v>
      </c>
      <c r="Q174" s="4" t="n"/>
    </row>
    <row r="175">
      <c r="A175" s="95" t="n"/>
      <c r="B175" s="70" t="inlineStr">
        <is>
          <t>Price_L_WetEnd_170</t>
        </is>
      </c>
      <c r="C175" t="inlineStr">
        <is>
          <t>:30507-LC:</t>
        </is>
      </c>
      <c r="D175" s="5" t="inlineStr">
        <is>
          <t>30507-LC</t>
        </is>
      </c>
      <c r="G175" s="2" t="inlineStr">
        <is>
          <t>X0</t>
        </is>
      </c>
      <c r="H175" s="4" t="inlineStr">
        <is>
          <t>A100027</t>
        </is>
      </c>
      <c r="I175" s="129" t="n">
        <v>1306</v>
      </c>
      <c r="J175" s="2" t="inlineStr">
        <is>
          <t>LT011</t>
        </is>
      </c>
      <c r="K175" t="n">
        <v>12</v>
      </c>
      <c r="L175" t="n">
        <v>35</v>
      </c>
      <c r="Q175" s="5" t="n"/>
      <c r="R175" s="2" t="n"/>
      <c r="S175" s="4" t="n"/>
    </row>
    <row r="176">
      <c r="A176" s="94" t="inlineStr">
        <is>
          <t>[END]</t>
        </is>
      </c>
      <c r="I176" s="4" t="n"/>
      <c r="Q176" s="5" t="n"/>
      <c r="R176" s="2" t="n"/>
      <c r="S176" s="4" t="n"/>
    </row>
    <row r="177">
      <c r="I177" s="4" t="n"/>
      <c r="Q177" s="5" t="n"/>
      <c r="R177" s="2" t="n"/>
      <c r="S177" s="4" t="n"/>
    </row>
    <row r="192">
      <c r="I192" s="4" t="n"/>
      <c r="O192" s="5" t="n"/>
      <c r="P192" s="4" t="n"/>
    </row>
    <row r="193">
      <c r="O193" s="5" t="n"/>
      <c r="P193" s="4" t="n"/>
    </row>
    <row r="194">
      <c r="O194" s="5" t="n"/>
      <c r="P194" s="4" t="n"/>
    </row>
    <row r="195">
      <c r="O195" s="5" t="n"/>
      <c r="P195" s="4" t="n"/>
    </row>
    <row r="196">
      <c r="O196" s="5" t="n"/>
      <c r="P196" s="4" t="n"/>
    </row>
    <row r="197">
      <c r="O197" s="5" t="n"/>
      <c r="P197" s="4" t="n"/>
    </row>
  </sheetData>
  <autoFilter ref="B8:L176"/>
  <dataValidations count="1">
    <dataValidation sqref="B6:L6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W1047"/>
  <sheetViews>
    <sheetView zoomScale="85" zoomScaleNormal="85" workbookViewId="0">
      <pane ySplit="6" topLeftCell="A7" activePane="bottomLeft" state="frozen"/>
      <selection pane="bottomLeft" activeCell="E20" sqref="E20"/>
    </sheetView>
  </sheetViews>
  <sheetFormatPr baseColWidth="8" defaultColWidth="9.140625" defaultRowHeight="13.15" outlineLevelRow="1"/>
  <cols>
    <col width="20.7109375" customWidth="1" style="22" min="1" max="1"/>
    <col width="6.42578125" customWidth="1" min="2" max="2"/>
    <col width="22.28515625" bestFit="1" customWidth="1" min="3" max="3"/>
    <col width="8.28515625" customWidth="1" min="4" max="4"/>
    <col width="31.42578125" customWidth="1" min="5" max="5"/>
    <col width="31.85546875" customWidth="1" min="6" max="6"/>
    <col width="37.28515625" customWidth="1" min="7" max="7"/>
    <col width="5.7109375" customWidth="1" min="8" max="8"/>
    <col width="20.7109375" customWidth="1" min="9" max="9"/>
    <col width="16.140625" customWidth="1" min="10" max="11"/>
    <col width="39" customWidth="1" min="12" max="12"/>
    <col width="10.7109375" customWidth="1" min="13" max="13"/>
    <col width="9" bestFit="1" customWidth="1" min="14" max="14"/>
    <col width="39.140625" bestFit="1" customWidth="1" min="15" max="15"/>
    <col width="10.28515625" bestFit="1" customWidth="1" style="3" min="16" max="16"/>
    <col width="12.28515625" customWidth="1" style="2" min="17" max="17"/>
  </cols>
  <sheetData>
    <row r="1" ht="13.9" customFormat="1" customHeight="1" s="30" thickBot="1">
      <c r="A1" s="72" t="inlineStr">
        <is>
          <t>Export Set-up</t>
        </is>
      </c>
      <c r="B1" s="66" t="inlineStr">
        <is>
          <t>C:\PSDexports\044_Lbom-ES_Case_DOE.xml</t>
        </is>
      </c>
      <c r="C1" s="73" t="n"/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47" t="n"/>
      <c r="Q1" s="19" t="n"/>
      <c r="R1" s="54" t="n"/>
      <c r="W1" s="30" t="inlineStr">
        <is>
          <t>PSD v1.1</t>
        </is>
      </c>
    </row>
    <row r="2" outlineLevel="1" ht="13.9" customHeight="1" thickTop="1">
      <c r="A2" s="74" t="inlineStr">
        <is>
          <t>Price_BOM_L_Case</t>
        </is>
      </c>
      <c r="B2" s="20" t="n"/>
      <c r="C2" s="20">
        <f>IF($A$6="Full Data", "ID", "")</f>
        <v/>
      </c>
      <c r="D2" s="20">
        <f>IF($A$6="Quick Price", "ID", "")</f>
        <v/>
      </c>
      <c r="E2" s="20">
        <f>IF($A$6="Full Data","Model","")</f>
        <v/>
      </c>
      <c r="F2" s="20">
        <f>IF($A$6="Full Data","CaseMaterial","")</f>
        <v/>
      </c>
      <c r="G2" s="20" t="n"/>
      <c r="H2" s="20">
        <f>IF($A$6="Full Data","PacoMatlCode","")</f>
        <v/>
      </c>
      <c r="I2" s="20">
        <f>IF($A$6="Full Data","WearRingMaterial","")</f>
        <v/>
      </c>
      <c r="J2" s="20">
        <f>IF($A$6="Full Data","FlangeConfiguration","")</f>
        <v/>
      </c>
      <c r="K2" s="20">
        <f>IF($A$6="Full Data","CodeX","")</f>
        <v/>
      </c>
      <c r="L2" s="20">
        <f>IF($A$6="Full Data","Coating","")</f>
        <v/>
      </c>
      <c r="M2" s="20" t="n"/>
      <c r="N2" s="20">
        <f>IF($A$6="Full Data","BOM","")</f>
        <v/>
      </c>
      <c r="O2" s="20" t="n"/>
      <c r="P2" s="20" t="inlineStr">
        <is>
          <t>PriceID</t>
        </is>
      </c>
      <c r="Q2" s="20">
        <f>IF($A$6="Full Data","LeadtimeID","")</f>
        <v/>
      </c>
      <c r="R2" s="20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>
        <f>IF($A$6="Quick Price", "PriceList", 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>
        <f>IF($A$6="Quick Price","pointer-merge","")</f>
        <v/>
      </c>
      <c r="E4" s="76">
        <f>IF($A$6="Full Data","text","")</f>
        <v/>
      </c>
      <c r="F4" s="76">
        <f>IF($A$6="Full Data","text","")</f>
        <v/>
      </c>
      <c r="G4" s="76" t="inlineStr">
        <is>
          <t>pointer</t>
        </is>
      </c>
      <c r="H4" s="76">
        <f>IF($A$6="Full Data","text","")</f>
        <v/>
      </c>
      <c r="I4" s="76">
        <f>IF($A$6="Full Data","text","")</f>
        <v/>
      </c>
      <c r="J4" s="76">
        <f>IF($A$6="Full Data","text","")</f>
        <v/>
      </c>
      <c r="K4" s="76">
        <f>IF($A$6="Full Data","text","")</f>
        <v/>
      </c>
      <c r="L4" s="76">
        <f>IF($A$6="Full Data","text","")</f>
        <v/>
      </c>
      <c r="M4" s="76" t="n"/>
      <c r="N4" s="76">
        <f>IF($A$6="Full Data","text","")</f>
        <v/>
      </c>
      <c r="O4" s="76" t="n"/>
      <c r="P4" s="76" t="inlineStr">
        <is>
          <t>pointer-merge</t>
        </is>
      </c>
      <c r="Q4" s="76" t="inlineStr">
        <is>
          <t>pointer</t>
        </is>
      </c>
      <c r="R4" s="76" t="n"/>
      <c r="S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3" t="n"/>
      <c r="Q5" s="21" t="n"/>
      <c r="R5" s="21" t="n"/>
    </row>
    <row r="6" ht="13.9" customHeight="1" thickTop="1">
      <c r="A6" s="45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Case Material</t>
        </is>
      </c>
      <c r="G6" s="8" t="inlineStr">
        <is>
          <t>OptionID</t>
        </is>
      </c>
      <c r="H6" s="7" t="inlineStr">
        <is>
          <t>PACO MatlCode</t>
        </is>
      </c>
      <c r="I6" s="7" t="inlineStr">
        <is>
          <t>Wear Ring Material</t>
        </is>
      </c>
      <c r="J6" s="7" t="inlineStr">
        <is>
          <t>Flange Config</t>
        </is>
      </c>
      <c r="K6" s="7" t="inlineStr">
        <is>
          <t>CodeX</t>
        </is>
      </c>
      <c r="L6" s="7" t="n"/>
      <c r="M6" s="7" t="inlineStr">
        <is>
          <t>Max WP</t>
        </is>
      </c>
      <c r="N6" s="7" t="inlineStr">
        <is>
          <t>BOM</t>
        </is>
      </c>
      <c r="O6" s="35" t="inlineStr">
        <is>
          <t>Description</t>
        </is>
      </c>
      <c r="P6" s="23" t="inlineStr">
        <is>
          <t>Price ID</t>
        </is>
      </c>
      <c r="Q6" s="23" t="inlineStr">
        <is>
          <t>LeadtimeID</t>
        </is>
      </c>
      <c r="R6" s="36" t="inlineStr">
        <is>
          <t>Days</t>
        </is>
      </c>
    </row>
    <row r="7">
      <c r="A7" s="78" t="inlineStr">
        <is>
          <t>[START]</t>
        </is>
      </c>
      <c r="B7">
        <f>IF(AND(H7="C30",I7="B18",L7="Coating_Standard"),"Y","N")</f>
        <v/>
      </c>
      <c r="C7" t="inlineStr">
        <is>
          <t>Price_BOM_L_Case_001</t>
        </is>
      </c>
      <c r="D7">
        <f>IF(B7="Y",C7,"")</f>
        <v/>
      </c>
      <c r="E7" t="inlineStr">
        <is>
          <t>:10707-LC:10707-LCV:10707-LF:</t>
        </is>
      </c>
      <c r="F7" s="2" t="inlineStr">
        <is>
          <t>Cast Iron, ASTM-A48, CL 30</t>
        </is>
      </c>
      <c r="G7" t="inlineStr">
        <is>
          <t>CaseMatl_Cast_Iron_ASTM-A48_CL30</t>
        </is>
      </c>
      <c r="H7" s="2" t="inlineStr">
        <is>
          <t>C30</t>
        </is>
      </c>
      <c r="I7" s="4" t="inlineStr">
        <is>
          <t>:B18:</t>
        </is>
      </c>
      <c r="J7" s="2" t="inlineStr">
        <is>
          <t>NPS</t>
        </is>
      </c>
      <c r="K7" s="2" t="inlineStr">
        <is>
          <t>:X0:X3:</t>
        </is>
      </c>
      <c r="L7" s="2" t="inlineStr">
        <is>
          <t>Coating_Standard</t>
        </is>
      </c>
      <c r="M7" s="2" t="inlineStr">
        <is>
          <t>175psig</t>
        </is>
      </c>
      <c r="N7" s="1" t="n">
        <v>96699228</v>
      </c>
      <c r="O7" s="2" t="inlineStr">
        <is>
          <t>CASE,L,10707,175#,CI,BRZ WR</t>
        </is>
      </c>
      <c r="P7" t="inlineStr">
        <is>
          <t>A100057</t>
        </is>
      </c>
      <c r="Q7" s="2" t="inlineStr">
        <is>
          <t>LT027</t>
        </is>
      </c>
      <c r="R7" t="n">
        <v>0</v>
      </c>
    </row>
    <row r="8">
      <c r="B8">
        <f>IF(AND(H8="C30",I8="B18",L8="Coating_Standard"),"Y","N")</f>
        <v/>
      </c>
      <c r="C8" t="inlineStr">
        <is>
          <t>Price_BOM_L_Case_002</t>
        </is>
      </c>
      <c r="D8">
        <f>IF(B8="Y",C8,"")</f>
        <v/>
      </c>
      <c r="E8" t="inlineStr">
        <is>
          <t>:10707-LC:10707-LCV:10707-LF:</t>
        </is>
      </c>
      <c r="F8" s="2" t="inlineStr">
        <is>
          <t>Cast Iron, ASTM-A48, CL 30</t>
        </is>
      </c>
      <c r="G8" t="inlineStr">
        <is>
          <t>CaseMatl_Cast_Iron_ASTM-A48_CL30</t>
        </is>
      </c>
      <c r="H8" s="2" t="inlineStr">
        <is>
          <t>C30</t>
        </is>
      </c>
      <c r="I8" t="inlineStr">
        <is>
          <t>:M4:B18:X:</t>
        </is>
      </c>
      <c r="J8" s="2" t="inlineStr">
        <is>
          <t>NPS</t>
        </is>
      </c>
      <c r="K8" s="2" t="inlineStr">
        <is>
          <t>:X0:X3:</t>
        </is>
      </c>
      <c r="L8" s="2" t="inlineStr">
        <is>
          <t>Coating_Standard</t>
        </is>
      </c>
      <c r="M8" s="2" t="inlineStr">
        <is>
          <t>175psig</t>
        </is>
      </c>
      <c r="N8" s="2" t="n">
        <v>96898128</v>
      </c>
      <c r="O8" s="2" t="inlineStr">
        <is>
          <t>CASE,L,10707,175#,CI</t>
        </is>
      </c>
      <c r="P8" t="inlineStr">
        <is>
          <t>A100057</t>
        </is>
      </c>
      <c r="Q8" s="2" t="inlineStr">
        <is>
          <t>LT027</t>
        </is>
      </c>
      <c r="R8" t="n">
        <v>0</v>
      </c>
    </row>
    <row r="9">
      <c r="B9">
        <f>IF(AND(H9="C30",I9="B18",L9="Coating_Standard"),"Y","N")</f>
        <v/>
      </c>
      <c r="C9" t="inlineStr">
        <is>
          <t>Price_BOM_L_Case_004</t>
        </is>
      </c>
      <c r="D9">
        <f>IF(B9="Y",C9,"")</f>
        <v/>
      </c>
      <c r="E9" t="inlineStr">
        <is>
          <t>:10707-LC:10707-LCV:10707-LF:</t>
        </is>
      </c>
      <c r="F9" s="2" t="inlineStr">
        <is>
          <t>Ductile Iron, ASTM-A536-65</t>
        </is>
      </c>
      <c r="G9" t="inlineStr">
        <is>
          <t>CaseMatl_Ductile_Iron_ASTM-A536-65</t>
        </is>
      </c>
      <c r="H9" s="2" t="inlineStr">
        <is>
          <t>J</t>
        </is>
      </c>
      <c r="I9" s="4" t="inlineStr">
        <is>
          <t>:M4:B18:X:</t>
        </is>
      </c>
      <c r="J9" s="2" t="inlineStr">
        <is>
          <t>NPT</t>
        </is>
      </c>
      <c r="K9" s="2" t="inlineStr">
        <is>
          <t>:X3:</t>
        </is>
      </c>
      <c r="L9" s="2" t="inlineStr">
        <is>
          <t>Coating_Standard</t>
        </is>
      </c>
      <c r="M9" s="2" t="inlineStr">
        <is>
          <t>300psig</t>
        </is>
      </c>
      <c r="N9" s="1" t="inlineStr">
        <is>
          <t>96699229</t>
        </is>
      </c>
      <c r="O9" s="2" t="inlineStr">
        <is>
          <t>CASE,L,10707,300#,DI</t>
        </is>
      </c>
      <c r="P9" t="inlineStr">
        <is>
          <t>A100058</t>
        </is>
      </c>
      <c r="Q9" s="2" t="inlineStr">
        <is>
          <t>LT034</t>
        </is>
      </c>
      <c r="R9" t="n">
        <v>126</v>
      </c>
    </row>
    <row r="10">
      <c r="B10">
        <f>IF(AND(H10="C30",I10="B18",L10="Coating_Standard"),"Y","N")</f>
        <v/>
      </c>
      <c r="C10" t="inlineStr">
        <is>
          <t>Price_BOM_L_Case_006</t>
        </is>
      </c>
      <c r="D10">
        <f>IF(B10="Y",C10,"")</f>
        <v/>
      </c>
      <c r="E10" t="inlineStr">
        <is>
          <t>:10707-LC:10707-LCV:10707-LF:</t>
        </is>
      </c>
      <c r="F10" s="2" t="inlineStr">
        <is>
          <t>Cast Iron, ASTM-A48, CL 30</t>
        </is>
      </c>
      <c r="G10" t="inlineStr">
        <is>
          <t>CaseMatl_Cast_Iron_ASTM-A48_CL30</t>
        </is>
      </c>
      <c r="H10" s="2" t="inlineStr">
        <is>
          <t>C30</t>
        </is>
      </c>
      <c r="I10" s="4" t="inlineStr">
        <is>
          <t>:B18:</t>
        </is>
      </c>
      <c r="J10" s="2" t="inlineStr">
        <is>
          <t>NPS</t>
        </is>
      </c>
      <c r="K10" s="2" t="inlineStr">
        <is>
          <t>:X0:X3:</t>
        </is>
      </c>
      <c r="L10" s="2" t="inlineStr">
        <is>
          <t>Coating_Scotchkote134_interior</t>
        </is>
      </c>
      <c r="M10" s="2" t="inlineStr">
        <is>
          <t>175psig</t>
        </is>
      </c>
      <c r="N10" s="1" t="inlineStr">
        <is>
          <t>RTF</t>
        </is>
      </c>
      <c r="O10" s="2" t="inlineStr">
        <is>
          <t>Coating bom</t>
        </is>
      </c>
      <c r="P10" t="inlineStr">
        <is>
          <t>A100057</t>
        </is>
      </c>
      <c r="Q10" s="2" t="inlineStr">
        <is>
          <t>LT250</t>
        </is>
      </c>
    </row>
    <row r="11">
      <c r="B11">
        <f>IF(AND(H11="C30",I11="B18",L11="Coating_Standard"),"Y","N")</f>
        <v/>
      </c>
      <c r="C11" t="inlineStr">
        <is>
          <t>Price_BOM_L_Case_007</t>
        </is>
      </c>
      <c r="D11">
        <f>IF(B11="Y",C11,"")</f>
        <v/>
      </c>
      <c r="E11" t="inlineStr">
        <is>
          <t>:10707-LC:10707-LCV:10707-LF:</t>
        </is>
      </c>
      <c r="F11" s="2" t="inlineStr">
        <is>
          <t>Cast Iron, ASTM-A48, CL 30</t>
        </is>
      </c>
      <c r="G11" t="inlineStr">
        <is>
          <t>CaseMatl_Cast_Iron_ASTM-A48_CL30</t>
        </is>
      </c>
      <c r="H11" s="2" t="inlineStr">
        <is>
          <t>C30</t>
        </is>
      </c>
      <c r="I11" s="4" t="inlineStr">
        <is>
          <t>:X:</t>
        </is>
      </c>
      <c r="J11" s="2" t="inlineStr">
        <is>
          <t>NPS</t>
        </is>
      </c>
      <c r="K11" s="2" t="inlineStr">
        <is>
          <t>:X0:X3:</t>
        </is>
      </c>
      <c r="L11" s="2" t="inlineStr">
        <is>
          <t>Coating_Scotchkote134_interior</t>
        </is>
      </c>
      <c r="M11" s="2" t="inlineStr">
        <is>
          <t>175psig</t>
        </is>
      </c>
      <c r="N11" s="1" t="inlineStr">
        <is>
          <t>RTF</t>
        </is>
      </c>
      <c r="O11" s="2" t="inlineStr">
        <is>
          <t>Coating bom</t>
        </is>
      </c>
      <c r="P11" t="inlineStr">
        <is>
          <t>A100057</t>
        </is>
      </c>
      <c r="Q11" s="2" t="inlineStr">
        <is>
          <t>LT250</t>
        </is>
      </c>
    </row>
    <row r="12">
      <c r="B12">
        <f>IF(AND(H12="C30",I12="B18",L12="Coating_Standard"),"Y","N")</f>
        <v/>
      </c>
      <c r="C12" t="inlineStr">
        <is>
          <t>Price_BOM_L_Case_008</t>
        </is>
      </c>
      <c r="D12">
        <f>IF(B12="Y",C12,"")</f>
        <v/>
      </c>
      <c r="E12" t="inlineStr">
        <is>
          <t>:10707-LC:10707-LCV:10707-LF:</t>
        </is>
      </c>
      <c r="F12" s="2" t="inlineStr">
        <is>
          <t>Cast Iron, ASTM-A48, CL 30</t>
        </is>
      </c>
      <c r="G12" t="inlineStr">
        <is>
          <t>CaseMatl_Cast_Iron_ASTM-A48_CL30</t>
        </is>
      </c>
      <c r="H12" s="2" t="inlineStr">
        <is>
          <t>C30</t>
        </is>
      </c>
      <c r="I12" s="4" t="inlineStr">
        <is>
          <t>:B18:</t>
        </is>
      </c>
      <c r="J12" s="2" t="inlineStr">
        <is>
          <t>NPS</t>
        </is>
      </c>
      <c r="K12" s="2" t="inlineStr">
        <is>
          <t>:X0:X3:</t>
        </is>
      </c>
      <c r="L12" s="2" t="inlineStr">
        <is>
          <t>Coating_Scotchkote134_interior_exterior</t>
        </is>
      </c>
      <c r="M12" s="2" t="inlineStr">
        <is>
          <t>175psig</t>
        </is>
      </c>
      <c r="N12" s="1" t="inlineStr">
        <is>
          <t>RTF</t>
        </is>
      </c>
      <c r="O12" s="2" t="inlineStr">
        <is>
          <t>Coating bom</t>
        </is>
      </c>
      <c r="P12" t="inlineStr">
        <is>
          <t>A100057</t>
        </is>
      </c>
      <c r="Q12" s="2" t="inlineStr">
        <is>
          <t>LT250</t>
        </is>
      </c>
    </row>
    <row r="13">
      <c r="B13">
        <f>IF(AND(H13="C30",I13="B18",L13="Coating_Standard"),"Y","N")</f>
        <v/>
      </c>
      <c r="C13" t="inlineStr">
        <is>
          <t>Price_BOM_L_Case_009</t>
        </is>
      </c>
      <c r="D13">
        <f>IF(B13="Y",C13,"")</f>
        <v/>
      </c>
      <c r="E13" t="inlineStr">
        <is>
          <t>:10707-LC:10707-LCV:10707-LF:</t>
        </is>
      </c>
      <c r="F13" s="2" t="inlineStr">
        <is>
          <t>Cast Iron, ASTM-A48, CL 30</t>
        </is>
      </c>
      <c r="G13" t="inlineStr">
        <is>
          <t>CaseMatl_Cast_Iron_ASTM-A48_CL30</t>
        </is>
      </c>
      <c r="H13" s="2" t="inlineStr">
        <is>
          <t>C30</t>
        </is>
      </c>
      <c r="I13" s="4" t="inlineStr">
        <is>
          <t>:X:</t>
        </is>
      </c>
      <c r="J13" s="2" t="inlineStr">
        <is>
          <t>NPS</t>
        </is>
      </c>
      <c r="K13" s="2" t="inlineStr">
        <is>
          <t>:X0:X3:</t>
        </is>
      </c>
      <c r="L13" s="2" t="inlineStr">
        <is>
          <t>Coating_Scotchkote134_interior_exterior</t>
        </is>
      </c>
      <c r="M13" s="2" t="inlineStr">
        <is>
          <t>175psig</t>
        </is>
      </c>
      <c r="N13" s="1" t="inlineStr">
        <is>
          <t>RTF</t>
        </is>
      </c>
      <c r="O13" s="2" t="inlineStr">
        <is>
          <t>Coating bom</t>
        </is>
      </c>
      <c r="P13" t="inlineStr">
        <is>
          <t>A100057</t>
        </is>
      </c>
      <c r="Q13" s="2" t="inlineStr">
        <is>
          <t>LT250</t>
        </is>
      </c>
    </row>
    <row r="14">
      <c r="B14">
        <f>IF(AND(H14="C30",I14="B18",L14="Coating_Standard"),"Y","N")</f>
        <v/>
      </c>
      <c r="C14" t="inlineStr">
        <is>
          <t>Price_BOM_L_Case_010</t>
        </is>
      </c>
      <c r="D14">
        <f>IF(B14="Y",C14,"")</f>
        <v/>
      </c>
      <c r="E14" t="inlineStr">
        <is>
          <t>:10707-LC:10707-LCV:10707-LF:</t>
        </is>
      </c>
      <c r="F14" s="2" t="inlineStr">
        <is>
          <t>Cast Iron, ASTM-A48, CL 30</t>
        </is>
      </c>
      <c r="G14" t="inlineStr">
        <is>
          <t>CaseMatl_Cast_Iron_ASTM-A48_CL30</t>
        </is>
      </c>
      <c r="H14" s="2" t="inlineStr">
        <is>
          <t>C30</t>
        </is>
      </c>
      <c r="I14" s="4" t="inlineStr">
        <is>
          <t>:B18:</t>
        </is>
      </c>
      <c r="J14" s="2" t="inlineStr">
        <is>
          <t>NPS</t>
        </is>
      </c>
      <c r="K14" s="2" t="inlineStr">
        <is>
          <t>:X0:X3:</t>
        </is>
      </c>
      <c r="L14" s="2" t="inlineStr">
        <is>
          <t>Coating_Scotchkote134_interior_exterior_IncludeImpeller</t>
        </is>
      </c>
      <c r="M14" s="2" t="inlineStr">
        <is>
          <t>175psig</t>
        </is>
      </c>
      <c r="N14" s="1" t="inlineStr">
        <is>
          <t>RTF</t>
        </is>
      </c>
      <c r="O14" s="2" t="inlineStr">
        <is>
          <t>Coating bom</t>
        </is>
      </c>
      <c r="P14" t="inlineStr">
        <is>
          <t>A100057</t>
        </is>
      </c>
      <c r="Q14" s="2" t="inlineStr">
        <is>
          <t>LT250</t>
        </is>
      </c>
    </row>
    <row r="15">
      <c r="B15">
        <f>IF(AND(H15="C30",I15="B18",L15="Coating_Standard"),"Y","N")</f>
        <v/>
      </c>
      <c r="C15" t="inlineStr">
        <is>
          <t>Price_BOM_L_Case_011</t>
        </is>
      </c>
      <c r="D15">
        <f>IF(B15="Y",C15,"")</f>
        <v/>
      </c>
      <c r="E15" t="inlineStr">
        <is>
          <t>:10707-LC:10707-LCV:10707-LF:</t>
        </is>
      </c>
      <c r="F15" s="2" t="inlineStr">
        <is>
          <t>Cast Iron, ASTM-A48, CL 30</t>
        </is>
      </c>
      <c r="G15" t="inlineStr">
        <is>
          <t>CaseMatl_Cast_Iron_ASTM-A48_CL30</t>
        </is>
      </c>
      <c r="H15" s="2" t="inlineStr">
        <is>
          <t>C30</t>
        </is>
      </c>
      <c r="I15" s="4" t="inlineStr">
        <is>
          <t>:X:</t>
        </is>
      </c>
      <c r="J15" s="2" t="inlineStr">
        <is>
          <t>NPS</t>
        </is>
      </c>
      <c r="K15" s="2" t="inlineStr">
        <is>
          <t>:X0:X3:</t>
        </is>
      </c>
      <c r="L15" s="2" t="inlineStr">
        <is>
          <t>Coating_Scotchkote134_interior_exterior_IncludeImpeller</t>
        </is>
      </c>
      <c r="M15" s="2" t="inlineStr">
        <is>
          <t>175psig</t>
        </is>
      </c>
      <c r="N15" s="1" t="inlineStr">
        <is>
          <t>RTF</t>
        </is>
      </c>
      <c r="O15" s="2" t="inlineStr">
        <is>
          <t>Coating bom</t>
        </is>
      </c>
      <c r="P15" t="inlineStr">
        <is>
          <t>A100057</t>
        </is>
      </c>
      <c r="Q15" s="2" t="inlineStr">
        <is>
          <t>LT250</t>
        </is>
      </c>
    </row>
    <row r="16">
      <c r="B16">
        <f>IF(AND(H16="C30",I16="B18",L16="Coating_Standard"),"Y","N")</f>
        <v/>
      </c>
      <c r="C16" t="inlineStr">
        <is>
          <t>Price_BOM_L_Case_012</t>
        </is>
      </c>
      <c r="D16">
        <f>IF(B16="Y",C16,"")</f>
        <v/>
      </c>
      <c r="E16" t="inlineStr">
        <is>
          <t>:10707-LC:10707-LCV:10707-LF:</t>
        </is>
      </c>
      <c r="F16" s="2" t="inlineStr">
        <is>
          <t>Cast Iron, ASTM-A48, CL 30</t>
        </is>
      </c>
      <c r="G16" t="inlineStr">
        <is>
          <t>CaseMatl_Cast_Iron_ASTM-A48_CL30</t>
        </is>
      </c>
      <c r="H16" s="2" t="inlineStr">
        <is>
          <t>C30</t>
        </is>
      </c>
      <c r="I16" s="4" t="inlineStr">
        <is>
          <t>:B18:</t>
        </is>
      </c>
      <c r="J16" s="2" t="inlineStr">
        <is>
          <t>NPS</t>
        </is>
      </c>
      <c r="K16" s="2" t="inlineStr">
        <is>
          <t>:X0:X3:</t>
        </is>
      </c>
      <c r="L16" s="2" t="inlineStr">
        <is>
          <t>Coating_Scotchkote134_interior_IncludeImpeller</t>
        </is>
      </c>
      <c r="M16" s="2" t="inlineStr">
        <is>
          <t>175psig</t>
        </is>
      </c>
      <c r="N16" s="1" t="inlineStr">
        <is>
          <t>RTF</t>
        </is>
      </c>
      <c r="O16" s="2" t="inlineStr">
        <is>
          <t>Coating bom</t>
        </is>
      </c>
      <c r="P16" t="inlineStr">
        <is>
          <t>A100057</t>
        </is>
      </c>
      <c r="Q16" s="2" t="inlineStr">
        <is>
          <t>LT250</t>
        </is>
      </c>
    </row>
    <row r="17">
      <c r="B17">
        <f>IF(AND(H17="C30",I17="B18",L17="Coating_Standard"),"Y","N")</f>
        <v/>
      </c>
      <c r="C17" t="inlineStr">
        <is>
          <t>Price_BOM_L_Case_013</t>
        </is>
      </c>
      <c r="D17">
        <f>IF(B17="Y",C17,"")</f>
        <v/>
      </c>
      <c r="E17" t="inlineStr">
        <is>
          <t>:10707-LC:10707-LCV:10707-LF:</t>
        </is>
      </c>
      <c r="F17" s="2" t="inlineStr">
        <is>
          <t>Cast Iron, ASTM-A48, CL 30</t>
        </is>
      </c>
      <c r="G17" t="inlineStr">
        <is>
          <t>CaseMatl_Cast_Iron_ASTM-A48_CL30</t>
        </is>
      </c>
      <c r="H17" s="2" t="inlineStr">
        <is>
          <t>C30</t>
        </is>
      </c>
      <c r="I17" s="4" t="inlineStr">
        <is>
          <t>:X:</t>
        </is>
      </c>
      <c r="J17" s="2" t="inlineStr">
        <is>
          <t>NPS</t>
        </is>
      </c>
      <c r="K17" s="2" t="inlineStr">
        <is>
          <t>:X0:X3:</t>
        </is>
      </c>
      <c r="L17" s="2" t="inlineStr">
        <is>
          <t>Coating_Scotchkote134_interior_IncludeImpeller</t>
        </is>
      </c>
      <c r="M17" s="2" t="inlineStr">
        <is>
          <t>175psig</t>
        </is>
      </c>
      <c r="N17" s="1" t="inlineStr">
        <is>
          <t>RTF</t>
        </is>
      </c>
      <c r="O17" s="2" t="inlineStr">
        <is>
          <t>Coating bom</t>
        </is>
      </c>
      <c r="P17" t="inlineStr">
        <is>
          <t>A100057</t>
        </is>
      </c>
      <c r="Q17" s="2" t="inlineStr">
        <is>
          <t>LT250</t>
        </is>
      </c>
    </row>
    <row r="18">
      <c r="B18">
        <f>IF(AND(H18="C30",I18="B18",L18="Coating_Standard"),"Y","N")</f>
        <v/>
      </c>
      <c r="C18" t="inlineStr">
        <is>
          <t>Price_BOM_L_Case_014</t>
        </is>
      </c>
      <c r="D18">
        <f>IF(B18="Y",C18,"")</f>
        <v/>
      </c>
      <c r="E18" t="inlineStr">
        <is>
          <t>:10707-LC:10707-LCV:10707-LF:</t>
        </is>
      </c>
      <c r="F18" s="2" t="inlineStr">
        <is>
          <t>Cast Iron, ASTM-A48, CL 30</t>
        </is>
      </c>
      <c r="G18" t="inlineStr">
        <is>
          <t>CaseMatl_Cast_Iron_ASTM-A48_CL30</t>
        </is>
      </c>
      <c r="H18" s="2" t="inlineStr">
        <is>
          <t>C30</t>
        </is>
      </c>
      <c r="I18" s="4" t="inlineStr">
        <is>
          <t>:B18:</t>
        </is>
      </c>
      <c r="J18" s="2" t="inlineStr">
        <is>
          <t>NPS</t>
        </is>
      </c>
      <c r="K18" s="2" t="inlineStr">
        <is>
          <t>:X0:X3:</t>
        </is>
      </c>
      <c r="L18" s="2" t="inlineStr">
        <is>
          <t>Coating_Special</t>
        </is>
      </c>
      <c r="M18" s="2" t="inlineStr">
        <is>
          <t>175psig</t>
        </is>
      </c>
      <c r="N18" s="1" t="inlineStr">
        <is>
          <t>RTF</t>
        </is>
      </c>
      <c r="O18" s="2" t="inlineStr">
        <is>
          <t>Coating bom</t>
        </is>
      </c>
      <c r="P18" t="inlineStr">
        <is>
          <t>A100057</t>
        </is>
      </c>
      <c r="Q18" s="2" t="inlineStr">
        <is>
          <t>LT250</t>
        </is>
      </c>
    </row>
    <row r="19">
      <c r="B19">
        <f>IF(AND(H19="C30",I19="B18",L19="Coating_Standard"),"Y","N")</f>
        <v/>
      </c>
      <c r="C19" t="inlineStr">
        <is>
          <t>Price_BOM_L_Case_015</t>
        </is>
      </c>
      <c r="D19">
        <f>IF(B19="Y",C19,"")</f>
        <v/>
      </c>
      <c r="E19" t="inlineStr">
        <is>
          <t>:10707-LC:10707-LCV:10707-LF:</t>
        </is>
      </c>
      <c r="F19" s="2" t="inlineStr">
        <is>
          <t>Cast Iron, ASTM-A48, CL 30</t>
        </is>
      </c>
      <c r="G19" t="inlineStr">
        <is>
          <t>CaseMatl_Cast_Iron_ASTM-A48_CL30</t>
        </is>
      </c>
      <c r="H19" s="2" t="inlineStr">
        <is>
          <t>C30</t>
        </is>
      </c>
      <c r="I19" s="4" t="inlineStr">
        <is>
          <t>:X:</t>
        </is>
      </c>
      <c r="J19" s="2" t="inlineStr">
        <is>
          <t>NPS</t>
        </is>
      </c>
      <c r="K19" s="2" t="inlineStr">
        <is>
          <t>:X0:X3:</t>
        </is>
      </c>
      <c r="L19" s="2" t="inlineStr">
        <is>
          <t>Coating_Special</t>
        </is>
      </c>
      <c r="M19" s="2" t="inlineStr">
        <is>
          <t>175psig</t>
        </is>
      </c>
      <c r="N19" s="1" t="inlineStr">
        <is>
          <t>RTF</t>
        </is>
      </c>
      <c r="O19" s="2" t="inlineStr">
        <is>
          <t>Coating bom</t>
        </is>
      </c>
      <c r="P19" t="inlineStr">
        <is>
          <t>A100057</t>
        </is>
      </c>
      <c r="Q19" s="2" t="inlineStr">
        <is>
          <t>LT250</t>
        </is>
      </c>
    </row>
    <row r="20">
      <c r="B20">
        <f>IF(AND(H20="C30",I20="B18",L20="Coating_Standard"),"Y","N")</f>
        <v/>
      </c>
      <c r="C20" t="inlineStr">
        <is>
          <t>Price_BOM_L_Case_018</t>
        </is>
      </c>
      <c r="D20">
        <f>IF(B20="Y",C20,"")</f>
        <v/>
      </c>
      <c r="E20" t="inlineStr">
        <is>
          <t>:12501-LC:12501-LCV:12507-LC:12507-LCV:</t>
        </is>
      </c>
      <c r="F20" s="2" t="inlineStr">
        <is>
          <t>Cast Iron, ASTM-A48, CL 30</t>
        </is>
      </c>
      <c r="G20" t="inlineStr">
        <is>
          <t>CaseMatl_Cast_Iron_ASTM-A48_CL30</t>
        </is>
      </c>
      <c r="H20" s="2" t="inlineStr">
        <is>
          <t>C30</t>
        </is>
      </c>
      <c r="I20" s="4" t="inlineStr">
        <is>
          <t>:NA:</t>
        </is>
      </c>
      <c r="J20" s="2" t="inlineStr">
        <is>
          <t>NPS</t>
        </is>
      </c>
      <c r="K20" s="2" t="inlineStr">
        <is>
          <t>:X0:</t>
        </is>
      </c>
      <c r="L20" s="2" t="inlineStr">
        <is>
          <t>Coating_Standard</t>
        </is>
      </c>
      <c r="M20" s="2" t="inlineStr">
        <is>
          <t>175psig</t>
        </is>
      </c>
      <c r="N20" s="1" t="inlineStr">
        <is>
          <t>96699230</t>
        </is>
      </c>
      <c r="O20" t="inlineStr">
        <is>
          <t>CASE,L,1250,175#,CI,BRZ WR</t>
        </is>
      </c>
      <c r="P20" t="inlineStr">
        <is>
          <t>A100057</t>
        </is>
      </c>
      <c r="Q20" s="2" t="inlineStr">
        <is>
          <t>LT250</t>
        </is>
      </c>
    </row>
    <row r="21">
      <c r="B21">
        <f>IF(AND(H21="C30",I21="B18",L21="Coating_Standard"),"Y","N")</f>
        <v/>
      </c>
      <c r="C21" t="inlineStr">
        <is>
          <t>Price_BOM_L_Case_019</t>
        </is>
      </c>
      <c r="D21">
        <f>IF(B21="Y",C21,"")</f>
        <v/>
      </c>
      <c r="E21" t="inlineStr">
        <is>
          <t>:12501-LC:12501-LCV:12507-LC:12507-LCV:</t>
        </is>
      </c>
      <c r="F21" s="2" t="inlineStr">
        <is>
          <t>Cast Iron, ASTM-A48, CL 30</t>
        </is>
      </c>
      <c r="G21" t="inlineStr">
        <is>
          <t>CaseMatl_Cast_Iron_ASTM-A48_CL30</t>
        </is>
      </c>
      <c r="H21" s="2" t="inlineStr">
        <is>
          <t>C30</t>
        </is>
      </c>
      <c r="I21" s="4" t="inlineStr">
        <is>
          <t>:NA:</t>
        </is>
      </c>
      <c r="J21" s="2" t="inlineStr">
        <is>
          <t>NPS</t>
        </is>
      </c>
      <c r="K21" s="2" t="inlineStr">
        <is>
          <t>:X0:</t>
        </is>
      </c>
      <c r="L21" s="2" t="inlineStr">
        <is>
          <t>Coating_Scotchkote134_interior</t>
        </is>
      </c>
      <c r="M21" s="2" t="inlineStr">
        <is>
          <t>175psig</t>
        </is>
      </c>
      <c r="N21" s="2" t="inlineStr">
        <is>
          <t>RTF</t>
        </is>
      </c>
      <c r="O21" s="2" t="inlineStr">
        <is>
          <t>Coating bom</t>
        </is>
      </c>
      <c r="P21" t="inlineStr">
        <is>
          <t>A100057</t>
        </is>
      </c>
      <c r="Q21" s="2" t="inlineStr">
        <is>
          <t>LT250</t>
        </is>
      </c>
    </row>
    <row r="22">
      <c r="B22">
        <f>IF(AND(H22="C30",I22="B18",L22="Coating_Standard"),"Y","N")</f>
        <v/>
      </c>
      <c r="C22" t="inlineStr">
        <is>
          <t>Price_BOM_L_Case_020</t>
        </is>
      </c>
      <c r="D22">
        <f>IF(B22="Y",C22,"")</f>
        <v/>
      </c>
      <c r="E22" t="inlineStr">
        <is>
          <t>:12501-LC:12501-LCV:12507-LC:12507-LCV:</t>
        </is>
      </c>
      <c r="F22" s="2" t="inlineStr">
        <is>
          <t>Cast Iron, ASTM-A48, CL 30</t>
        </is>
      </c>
      <c r="G22" t="inlineStr">
        <is>
          <t>CaseMatl_Cast_Iron_ASTM-A48_CL30</t>
        </is>
      </c>
      <c r="H22" s="2" t="inlineStr">
        <is>
          <t>C30</t>
        </is>
      </c>
      <c r="I22" s="4" t="inlineStr">
        <is>
          <t>:NA:</t>
        </is>
      </c>
      <c r="J22" s="2" t="inlineStr">
        <is>
          <t>NPS</t>
        </is>
      </c>
      <c r="K22" s="2" t="inlineStr">
        <is>
          <t>:X0:</t>
        </is>
      </c>
      <c r="L22" s="2" t="inlineStr">
        <is>
          <t>Coating_Scotchkote134_interior_exterior</t>
        </is>
      </c>
      <c r="M22" s="2" t="inlineStr">
        <is>
          <t>175psig</t>
        </is>
      </c>
      <c r="N22" s="2" t="inlineStr">
        <is>
          <t>RTF</t>
        </is>
      </c>
      <c r="O22" s="2" t="inlineStr">
        <is>
          <t>Coating bom</t>
        </is>
      </c>
      <c r="P22" t="inlineStr">
        <is>
          <t>A100057</t>
        </is>
      </c>
      <c r="Q22" s="2" t="inlineStr">
        <is>
          <t>LT250</t>
        </is>
      </c>
    </row>
    <row r="23">
      <c r="B23">
        <f>IF(AND(H23="C30",I23="B18",L23="Coating_Standard"),"Y","N")</f>
        <v/>
      </c>
      <c r="C23" t="inlineStr">
        <is>
          <t>Price_BOM_L_Case_021</t>
        </is>
      </c>
      <c r="D23">
        <f>IF(B23="Y",C23,"")</f>
        <v/>
      </c>
      <c r="E23" t="inlineStr">
        <is>
          <t>:12501-LC:12501-LCV:12507-LC:12507-LCV:</t>
        </is>
      </c>
      <c r="F23" s="2" t="inlineStr">
        <is>
          <t>Cast Iron, ASTM-A48, CL 30</t>
        </is>
      </c>
      <c r="G23" t="inlineStr">
        <is>
          <t>CaseMatl_Cast_Iron_ASTM-A48_CL30</t>
        </is>
      </c>
      <c r="H23" s="2" t="inlineStr">
        <is>
          <t>C30</t>
        </is>
      </c>
      <c r="I23" s="4" t="inlineStr">
        <is>
          <t>:NA:</t>
        </is>
      </c>
      <c r="J23" s="2" t="inlineStr">
        <is>
          <t>NPS</t>
        </is>
      </c>
      <c r="K23" s="2" t="inlineStr">
        <is>
          <t>:X0:</t>
        </is>
      </c>
      <c r="L23" s="2" t="inlineStr">
        <is>
          <t>Coating_Scotchkote134_interior_exterior_IncludeImpeller</t>
        </is>
      </c>
      <c r="M23" s="2" t="inlineStr">
        <is>
          <t>175psig</t>
        </is>
      </c>
      <c r="N23" s="2" t="inlineStr">
        <is>
          <t>RTF</t>
        </is>
      </c>
      <c r="O23" s="2" t="inlineStr">
        <is>
          <t>Coating bom</t>
        </is>
      </c>
      <c r="P23" t="inlineStr">
        <is>
          <t>A100057</t>
        </is>
      </c>
      <c r="Q23" s="2" t="inlineStr">
        <is>
          <t>LT250</t>
        </is>
      </c>
    </row>
    <row r="24">
      <c r="B24">
        <f>IF(AND(H24="C30",I24="B18",L24="Coating_Standard"),"Y","N")</f>
        <v/>
      </c>
      <c r="C24" t="inlineStr">
        <is>
          <t>Price_BOM_L_Case_022</t>
        </is>
      </c>
      <c r="D24">
        <f>IF(B24="Y",C24,"")</f>
        <v/>
      </c>
      <c r="E24" t="inlineStr">
        <is>
          <t>:12501-LC:12501-LCV:12507-LC:12507-LCV:</t>
        </is>
      </c>
      <c r="F24" s="2" t="inlineStr">
        <is>
          <t>Cast Iron, ASTM-A48, CL 30</t>
        </is>
      </c>
      <c r="G24" t="inlineStr">
        <is>
          <t>CaseMatl_Cast_Iron_ASTM-A48_CL30</t>
        </is>
      </c>
      <c r="H24" s="2" t="inlineStr">
        <is>
          <t>C30</t>
        </is>
      </c>
      <c r="I24" s="4" t="inlineStr">
        <is>
          <t>:NA:</t>
        </is>
      </c>
      <c r="J24" s="2" t="inlineStr">
        <is>
          <t>NPS</t>
        </is>
      </c>
      <c r="K24" s="2" t="inlineStr">
        <is>
          <t>:X0:</t>
        </is>
      </c>
      <c r="L24" s="2" t="inlineStr">
        <is>
          <t>Coating_Scotchkote134_interior_IncludeImpeller</t>
        </is>
      </c>
      <c r="M24" s="2" t="inlineStr">
        <is>
          <t>175psig</t>
        </is>
      </c>
      <c r="N24" s="2" t="inlineStr">
        <is>
          <t>RTF</t>
        </is>
      </c>
      <c r="O24" s="2" t="inlineStr">
        <is>
          <t>Coating bom</t>
        </is>
      </c>
      <c r="P24" t="inlineStr">
        <is>
          <t>A100057</t>
        </is>
      </c>
      <c r="Q24" s="2" t="inlineStr">
        <is>
          <t>LT250</t>
        </is>
      </c>
    </row>
    <row r="25">
      <c r="B25">
        <f>IF(AND(H25="C30",I25="B18",L25="Coating_Standard"),"Y","N")</f>
        <v/>
      </c>
      <c r="C25" t="inlineStr">
        <is>
          <t>Price_BOM_L_Case_023</t>
        </is>
      </c>
      <c r="D25">
        <f>IF(B25="Y",C25,"")</f>
        <v/>
      </c>
      <c r="E25" t="inlineStr">
        <is>
          <t>:12501-LC:12501-LCV:12507-LC:12507-LCV:</t>
        </is>
      </c>
      <c r="F25" s="2" t="inlineStr">
        <is>
          <t>Cast Iron, ASTM-A48, CL 30</t>
        </is>
      </c>
      <c r="G25" t="inlineStr">
        <is>
          <t>CaseMatl_Cast_Iron_ASTM-A48_CL30</t>
        </is>
      </c>
      <c r="H25" s="2" t="inlineStr">
        <is>
          <t>C30</t>
        </is>
      </c>
      <c r="I25" s="4" t="inlineStr">
        <is>
          <t>:NA:</t>
        </is>
      </c>
      <c r="J25" s="2" t="inlineStr">
        <is>
          <t>NPS</t>
        </is>
      </c>
      <c r="K25" s="2" t="inlineStr">
        <is>
          <t>:X0:</t>
        </is>
      </c>
      <c r="L25" s="2" t="inlineStr">
        <is>
          <t>Coating_Special</t>
        </is>
      </c>
      <c r="M25" s="2" t="inlineStr">
        <is>
          <t>175psig</t>
        </is>
      </c>
      <c r="N25" s="2" t="inlineStr">
        <is>
          <t>RTF</t>
        </is>
      </c>
      <c r="O25" s="2" t="inlineStr">
        <is>
          <t>Coating bom</t>
        </is>
      </c>
      <c r="P25" t="inlineStr">
        <is>
          <t>A100057</t>
        </is>
      </c>
      <c r="Q25" s="2" t="inlineStr">
        <is>
          <t>LT250</t>
        </is>
      </c>
    </row>
    <row r="26">
      <c r="B26">
        <f>IF(AND(H26="C30",I26="B18",L26="Coating_Standard"),"Y","N")</f>
        <v/>
      </c>
      <c r="C26" t="inlineStr">
        <is>
          <t>Price_BOM_L_Case_025</t>
        </is>
      </c>
      <c r="D26">
        <f>IF(B26="Y",C26,"")</f>
        <v/>
      </c>
      <c r="E26" t="inlineStr">
        <is>
          <t>:12709-LC:12709-LCV:12709-LF:</t>
        </is>
      </c>
      <c r="F26" s="2" t="inlineStr">
        <is>
          <t>Cast Iron, ASTM-A48, CL 30</t>
        </is>
      </c>
      <c r="G26" t="inlineStr">
        <is>
          <t>CaseMatl_Cast_Iron_ASTM-A48_CL30</t>
        </is>
      </c>
      <c r="H26" s="2" t="inlineStr">
        <is>
          <t>C30</t>
        </is>
      </c>
      <c r="I26" s="4" t="inlineStr">
        <is>
          <t>:B18:</t>
        </is>
      </c>
      <c r="J26" s="2" t="inlineStr">
        <is>
          <t>NPS</t>
        </is>
      </c>
      <c r="K26" s="2" t="inlineStr">
        <is>
          <t>:X0:X3:X4:</t>
        </is>
      </c>
      <c r="L26" s="2" t="inlineStr">
        <is>
          <t>Coating_Standard</t>
        </is>
      </c>
      <c r="M26" s="2" t="inlineStr">
        <is>
          <t>175psig</t>
        </is>
      </c>
      <c r="N26" s="1" t="inlineStr">
        <is>
          <t>96699231</t>
        </is>
      </c>
      <c r="O26" t="inlineStr">
        <is>
          <t>CASE,L,12709,175#,CI,BRZ WR</t>
        </is>
      </c>
      <c r="P26" t="inlineStr">
        <is>
          <t>A100057</t>
        </is>
      </c>
      <c r="Q26" s="2" t="inlineStr">
        <is>
          <t>LT027</t>
        </is>
      </c>
      <c r="R26" t="n">
        <v>0</v>
      </c>
    </row>
    <row r="27">
      <c r="B27">
        <f>IF(AND(H27="C30",I27="B18",L27="Coating_Standard"),"Y","N")</f>
        <v/>
      </c>
      <c r="C27" t="inlineStr">
        <is>
          <t>Price_BOM_L_Case_026</t>
        </is>
      </c>
      <c r="D27">
        <f>IF(B27="Y",C27,"")</f>
        <v/>
      </c>
      <c r="E27" t="inlineStr">
        <is>
          <t>:12709-LC:12709-LCV:12709-LF:</t>
        </is>
      </c>
      <c r="F27" s="2" t="inlineStr">
        <is>
          <t>Cast Iron, ASTM-A48, CL 30</t>
        </is>
      </c>
      <c r="G27" t="inlineStr">
        <is>
          <t>CaseMatl_Cast_Iron_ASTM-A48_CL30</t>
        </is>
      </c>
      <c r="H27" s="2" t="inlineStr">
        <is>
          <t>C30</t>
        </is>
      </c>
      <c r="I27" s="4" t="inlineStr">
        <is>
          <t>:M4:B18:X:</t>
        </is>
      </c>
      <c r="J27" s="2" t="inlineStr">
        <is>
          <t>NPS</t>
        </is>
      </c>
      <c r="K27" s="2" t="inlineStr">
        <is>
          <t>:X0:X3:X4:</t>
        </is>
      </c>
      <c r="L27" s="2" t="inlineStr">
        <is>
          <t>Coating_Standard</t>
        </is>
      </c>
      <c r="M27" s="2" t="inlineStr">
        <is>
          <t>175psig</t>
        </is>
      </c>
      <c r="N27" s="2" t="n">
        <v>96898129</v>
      </c>
      <c r="O27" s="2" t="n"/>
      <c r="P27" t="inlineStr">
        <is>
          <t>A100057</t>
        </is>
      </c>
      <c r="Q27" s="2" t="inlineStr">
        <is>
          <t>LT027</t>
        </is>
      </c>
      <c r="R27" t="n">
        <v>0</v>
      </c>
    </row>
    <row r="28">
      <c r="B28">
        <f>IF(AND(H28="C30",I28="B18",L28="Coating_Standard"),"Y","N")</f>
        <v/>
      </c>
      <c r="C28" t="inlineStr">
        <is>
          <t>Price_BOM_L_Case_028</t>
        </is>
      </c>
      <c r="D28">
        <f>IF(B28="Y",C28,"")</f>
        <v/>
      </c>
      <c r="E28" t="inlineStr">
        <is>
          <t>:12709-LC:12709-LCV:12709-LF:</t>
        </is>
      </c>
      <c r="F28" s="2" t="inlineStr">
        <is>
          <t>Ductile Iron, ASTM-A536-65</t>
        </is>
      </c>
      <c r="G28" t="inlineStr">
        <is>
          <t>CaseMatl_Ductile_Iron_ASTM-A536-65</t>
        </is>
      </c>
      <c r="H28" s="2" t="inlineStr">
        <is>
          <t>J</t>
        </is>
      </c>
      <c r="I28" t="inlineStr">
        <is>
          <t>:M4:B18:X:</t>
        </is>
      </c>
      <c r="J28" s="2" t="inlineStr">
        <is>
          <t>NPT</t>
        </is>
      </c>
      <c r="K28" s="2" t="inlineStr">
        <is>
          <t>:X3:X4:</t>
        </is>
      </c>
      <c r="L28" s="2" t="inlineStr">
        <is>
          <t>Coating_Standard</t>
        </is>
      </c>
      <c r="M28" s="2" t="inlineStr">
        <is>
          <t>300psig</t>
        </is>
      </c>
      <c r="N28" s="1" t="inlineStr">
        <is>
          <t>96699232</t>
        </is>
      </c>
      <c r="O28" t="inlineStr">
        <is>
          <t>CASE,L,12709,300#,DI</t>
        </is>
      </c>
      <c r="P28" t="inlineStr">
        <is>
          <t>A100060</t>
        </is>
      </c>
      <c r="Q28" s="2" t="inlineStr">
        <is>
          <t>LT034</t>
        </is>
      </c>
      <c r="R28" t="n">
        <v>126</v>
      </c>
    </row>
    <row r="29">
      <c r="B29">
        <f>IF(AND(H29="C30",I29="B18",L29="Coating_Standard"),"Y","N")</f>
        <v/>
      </c>
      <c r="C29" t="inlineStr">
        <is>
          <t>Price_BOM_L_Case_029</t>
        </is>
      </c>
      <c r="D29">
        <f>IF(B29="Y",C29,"")</f>
        <v/>
      </c>
      <c r="E29" t="inlineStr">
        <is>
          <t>:12709-LC:12709-LCV:12709-LF:</t>
        </is>
      </c>
      <c r="F29" s="2" t="inlineStr">
        <is>
          <t>Cast Iron, ASTM-A48, CL 30</t>
        </is>
      </c>
      <c r="G29" t="inlineStr">
        <is>
          <t>CaseMatl_Cast_Iron_ASTM-A48_CL30</t>
        </is>
      </c>
      <c r="H29" s="2" t="inlineStr">
        <is>
          <t>C30</t>
        </is>
      </c>
      <c r="I29" s="4" t="inlineStr">
        <is>
          <t>:B18:</t>
        </is>
      </c>
      <c r="J29" s="2" t="inlineStr">
        <is>
          <t>NPS</t>
        </is>
      </c>
      <c r="K29" s="2" t="inlineStr">
        <is>
          <t>:X0:X3:X4:</t>
        </is>
      </c>
      <c r="L29" t="inlineStr">
        <is>
          <t>Coating_Scotchkote134_interior</t>
        </is>
      </c>
      <c r="M29" s="2" t="inlineStr">
        <is>
          <t>175psig</t>
        </is>
      </c>
      <c r="N29" s="1" t="inlineStr">
        <is>
          <t>RTF</t>
        </is>
      </c>
      <c r="P29" t="inlineStr">
        <is>
          <t>A100057</t>
        </is>
      </c>
      <c r="Q29" s="2" t="inlineStr">
        <is>
          <t>LT250</t>
        </is>
      </c>
    </row>
    <row r="30">
      <c r="B30">
        <f>IF(AND(H30="C30",I30="B18",L30="Coating_Standard"),"Y","N")</f>
        <v/>
      </c>
      <c r="C30" t="inlineStr">
        <is>
          <t>Price_BOM_L_Case_030</t>
        </is>
      </c>
      <c r="D30">
        <f>IF(B30="Y",C30,"")</f>
        <v/>
      </c>
      <c r="E30" t="inlineStr">
        <is>
          <t>:12709-LC:12709-LCV:12709-LF:</t>
        </is>
      </c>
      <c r="F30" s="2" t="inlineStr">
        <is>
          <t>Cast Iron, ASTM-A48, CL 30</t>
        </is>
      </c>
      <c r="G30" t="inlineStr">
        <is>
          <t>CaseMatl_Cast_Iron_ASTM-A48_CL30</t>
        </is>
      </c>
      <c r="H30" s="2" t="inlineStr">
        <is>
          <t>C30</t>
        </is>
      </c>
      <c r="I30" s="4" t="inlineStr">
        <is>
          <t>:X:</t>
        </is>
      </c>
      <c r="J30" s="2" t="inlineStr">
        <is>
          <t>NPS</t>
        </is>
      </c>
      <c r="K30" s="2" t="inlineStr">
        <is>
          <t>:X0:X3:X4:</t>
        </is>
      </c>
      <c r="L30" t="inlineStr">
        <is>
          <t>Coating_Scotchkote134_interior</t>
        </is>
      </c>
      <c r="M30" s="2" t="inlineStr">
        <is>
          <t>175psig</t>
        </is>
      </c>
      <c r="N30" s="1" t="inlineStr">
        <is>
          <t>RTF</t>
        </is>
      </c>
      <c r="P30" t="inlineStr">
        <is>
          <t>A100057</t>
        </is>
      </c>
      <c r="Q30" s="2" t="inlineStr">
        <is>
          <t>LT250</t>
        </is>
      </c>
    </row>
    <row r="31">
      <c r="B31">
        <f>IF(AND(H31="C30",I31="B18",L31="Coating_Standard"),"Y","N")</f>
        <v/>
      </c>
      <c r="C31" t="inlineStr">
        <is>
          <t>Price_BOM_L_Case_031</t>
        </is>
      </c>
      <c r="D31">
        <f>IF(B31="Y",C31,"")</f>
        <v/>
      </c>
      <c r="E31" t="inlineStr">
        <is>
          <t>:12709-LC:12709-LCV:12709-LF:</t>
        </is>
      </c>
      <c r="F31" s="2" t="inlineStr">
        <is>
          <t>Cast Iron, ASTM-A48, CL 30</t>
        </is>
      </c>
      <c r="G31" t="inlineStr">
        <is>
          <t>CaseMatl_Cast_Iron_ASTM-A48_CL30</t>
        </is>
      </c>
      <c r="H31" s="2" t="inlineStr">
        <is>
          <t>C30</t>
        </is>
      </c>
      <c r="I31" s="4" t="inlineStr">
        <is>
          <t>:B18:</t>
        </is>
      </c>
      <c r="J31" s="2" t="inlineStr">
        <is>
          <t>NPS</t>
        </is>
      </c>
      <c r="K31" s="2" t="inlineStr">
        <is>
          <t>:X0:X3:X4:</t>
        </is>
      </c>
      <c r="L31" t="inlineStr">
        <is>
          <t>Coating_Scotchkote134_interior_exterior</t>
        </is>
      </c>
      <c r="M31" s="2" t="inlineStr">
        <is>
          <t>175psig</t>
        </is>
      </c>
      <c r="N31" s="1" t="inlineStr">
        <is>
          <t>RTF</t>
        </is>
      </c>
      <c r="P31" t="inlineStr">
        <is>
          <t>A100057</t>
        </is>
      </c>
      <c r="Q31" s="2" t="inlineStr">
        <is>
          <t>LT250</t>
        </is>
      </c>
    </row>
    <row r="32">
      <c r="B32">
        <f>IF(AND(H32="C30",I32="B18",L32="Coating_Standard"),"Y","N")</f>
        <v/>
      </c>
      <c r="C32" t="inlineStr">
        <is>
          <t>Price_BOM_L_Case_032</t>
        </is>
      </c>
      <c r="D32">
        <f>IF(B32="Y",C32,"")</f>
        <v/>
      </c>
      <c r="E32" t="inlineStr">
        <is>
          <t>:12709-LC:12709-LCV:12709-LF:</t>
        </is>
      </c>
      <c r="F32" s="2" t="inlineStr">
        <is>
          <t>Cast Iron, ASTM-A48, CL 30</t>
        </is>
      </c>
      <c r="G32" t="inlineStr">
        <is>
          <t>CaseMatl_Cast_Iron_ASTM-A48_CL30</t>
        </is>
      </c>
      <c r="H32" s="2" t="inlineStr">
        <is>
          <t>C30</t>
        </is>
      </c>
      <c r="I32" s="4" t="inlineStr">
        <is>
          <t>:X:</t>
        </is>
      </c>
      <c r="J32" s="2" t="inlineStr">
        <is>
          <t>NPS</t>
        </is>
      </c>
      <c r="K32" s="2" t="inlineStr">
        <is>
          <t>:X0:X3:X4:</t>
        </is>
      </c>
      <c r="L32" t="inlineStr">
        <is>
          <t>Coating_Scotchkote134_interior_exterior</t>
        </is>
      </c>
      <c r="M32" s="2" t="inlineStr">
        <is>
          <t>175psig</t>
        </is>
      </c>
      <c r="N32" s="1" t="inlineStr">
        <is>
          <t>RTF</t>
        </is>
      </c>
      <c r="P32" t="inlineStr">
        <is>
          <t>A100057</t>
        </is>
      </c>
      <c r="Q32" s="2" t="inlineStr">
        <is>
          <t>LT250</t>
        </is>
      </c>
    </row>
    <row r="33">
      <c r="B33">
        <f>IF(AND(H33="C30",I33="B18",L33="Coating_Standard"),"Y","N")</f>
        <v/>
      </c>
      <c r="C33" t="inlineStr">
        <is>
          <t>Price_BOM_L_Case_033</t>
        </is>
      </c>
      <c r="D33">
        <f>IF(B33="Y",C33,"")</f>
        <v/>
      </c>
      <c r="E33" t="inlineStr">
        <is>
          <t>:12709-LC:12709-LCV:12709-LF:</t>
        </is>
      </c>
      <c r="F33" s="2" t="inlineStr">
        <is>
          <t>Cast Iron, ASTM-A48, CL 30</t>
        </is>
      </c>
      <c r="G33" t="inlineStr">
        <is>
          <t>CaseMatl_Cast_Iron_ASTM-A48_CL30</t>
        </is>
      </c>
      <c r="H33" s="2" t="inlineStr">
        <is>
          <t>C30</t>
        </is>
      </c>
      <c r="I33" s="4" t="inlineStr">
        <is>
          <t>:B18:</t>
        </is>
      </c>
      <c r="J33" s="2" t="inlineStr">
        <is>
          <t>NPS</t>
        </is>
      </c>
      <c r="K33" s="2" t="inlineStr">
        <is>
          <t>:X0:X3:X4:</t>
        </is>
      </c>
      <c r="L33" t="inlineStr">
        <is>
          <t>Coating_Scotchkote134_interior_exterior_IncludeImpeller</t>
        </is>
      </c>
      <c r="M33" s="2" t="inlineStr">
        <is>
          <t>175psig</t>
        </is>
      </c>
      <c r="N33" s="1" t="inlineStr">
        <is>
          <t>RTF</t>
        </is>
      </c>
      <c r="P33" t="inlineStr">
        <is>
          <t>A100057</t>
        </is>
      </c>
      <c r="Q33" s="2" t="inlineStr">
        <is>
          <t>LT250</t>
        </is>
      </c>
    </row>
    <row r="34">
      <c r="B34">
        <f>IF(AND(H34="C30",I34="B18",L34="Coating_Standard"),"Y","N")</f>
        <v/>
      </c>
      <c r="C34" t="inlineStr">
        <is>
          <t>Price_BOM_L_Case_034</t>
        </is>
      </c>
      <c r="D34">
        <f>IF(B34="Y",C34,"")</f>
        <v/>
      </c>
      <c r="E34" t="inlineStr">
        <is>
          <t>:12709-LC:12709-LCV:12709-LF:</t>
        </is>
      </c>
      <c r="F34" s="2" t="inlineStr">
        <is>
          <t>Cast Iron, ASTM-A48, CL 30</t>
        </is>
      </c>
      <c r="G34" t="inlineStr">
        <is>
          <t>CaseMatl_Cast_Iron_ASTM-A48_CL30</t>
        </is>
      </c>
      <c r="H34" s="2" t="inlineStr">
        <is>
          <t>C30</t>
        </is>
      </c>
      <c r="I34" s="4" t="inlineStr">
        <is>
          <t>:X:</t>
        </is>
      </c>
      <c r="J34" s="2" t="inlineStr">
        <is>
          <t>NPS</t>
        </is>
      </c>
      <c r="K34" s="2" t="inlineStr">
        <is>
          <t>:X0:X3:X4:</t>
        </is>
      </c>
      <c r="L34" t="inlineStr">
        <is>
          <t>Coating_Scotchkote134_interior_exterior_IncludeImpeller</t>
        </is>
      </c>
      <c r="M34" s="2" t="inlineStr">
        <is>
          <t>175psig</t>
        </is>
      </c>
      <c r="N34" s="1" t="inlineStr">
        <is>
          <t>RTF</t>
        </is>
      </c>
      <c r="O34" s="2" t="n"/>
      <c r="P34" t="inlineStr">
        <is>
          <t>A100057</t>
        </is>
      </c>
      <c r="Q34" s="2" t="inlineStr">
        <is>
          <t>LT250</t>
        </is>
      </c>
    </row>
    <row r="35">
      <c r="B35">
        <f>IF(AND(H35="C30",I35="B18",L35="Coating_Standard"),"Y","N")</f>
        <v/>
      </c>
      <c r="C35" t="inlineStr">
        <is>
          <t>Price_BOM_L_Case_035</t>
        </is>
      </c>
      <c r="D35">
        <f>IF(B35="Y",C35,"")</f>
        <v/>
      </c>
      <c r="E35" t="inlineStr">
        <is>
          <t>:12709-LC:12709-LCV:12709-LF:</t>
        </is>
      </c>
      <c r="F35" s="2" t="inlineStr">
        <is>
          <t>Cast Iron, ASTM-A48, CL 30</t>
        </is>
      </c>
      <c r="G35" t="inlineStr">
        <is>
          <t>CaseMatl_Cast_Iron_ASTM-A48_CL30</t>
        </is>
      </c>
      <c r="H35" s="2" t="inlineStr">
        <is>
          <t>C30</t>
        </is>
      </c>
      <c r="I35" s="4" t="inlineStr">
        <is>
          <t>:B18:</t>
        </is>
      </c>
      <c r="J35" s="2" t="inlineStr">
        <is>
          <t>NPS</t>
        </is>
      </c>
      <c r="K35" s="2" t="inlineStr">
        <is>
          <t>:X0:X3:X4:</t>
        </is>
      </c>
      <c r="L35" t="inlineStr">
        <is>
          <t>Coating_Scotchkote134_interior_IncludeImpeller</t>
        </is>
      </c>
      <c r="M35" s="2" t="inlineStr">
        <is>
          <t>175psig</t>
        </is>
      </c>
      <c r="N35" s="1" t="inlineStr">
        <is>
          <t>RTF</t>
        </is>
      </c>
      <c r="O35" s="2" t="n"/>
      <c r="P35" t="inlineStr">
        <is>
          <t>A100057</t>
        </is>
      </c>
      <c r="Q35" s="2" t="inlineStr">
        <is>
          <t>LT250</t>
        </is>
      </c>
    </row>
    <row r="36">
      <c r="B36">
        <f>IF(AND(H36="C30",I36="B18",L36="Coating_Standard"),"Y","N")</f>
        <v/>
      </c>
      <c r="C36" t="inlineStr">
        <is>
          <t>Price_BOM_L_Case_036</t>
        </is>
      </c>
      <c r="D36">
        <f>IF(B36="Y",C36,"")</f>
        <v/>
      </c>
      <c r="E36" t="inlineStr">
        <is>
          <t>:12709-LC:12709-LCV:12709-LF:</t>
        </is>
      </c>
      <c r="F36" s="2" t="inlineStr">
        <is>
          <t>Cast Iron, ASTM-A48, CL 30</t>
        </is>
      </c>
      <c r="G36" t="inlineStr">
        <is>
          <t>CaseMatl_Cast_Iron_ASTM-A48_CL30</t>
        </is>
      </c>
      <c r="H36" s="2" t="inlineStr">
        <is>
          <t>C30</t>
        </is>
      </c>
      <c r="I36" s="4" t="inlineStr">
        <is>
          <t>:X:</t>
        </is>
      </c>
      <c r="J36" s="2" t="inlineStr">
        <is>
          <t>NPS</t>
        </is>
      </c>
      <c r="K36" s="2" t="inlineStr">
        <is>
          <t>:X0:X3:X4:</t>
        </is>
      </c>
      <c r="L36" t="inlineStr">
        <is>
          <t>Coating_Scotchkote134_interior_IncludeImpeller</t>
        </is>
      </c>
      <c r="M36" s="2" t="inlineStr">
        <is>
          <t>175psig</t>
        </is>
      </c>
      <c r="N36" s="1" t="inlineStr">
        <is>
          <t>RTF</t>
        </is>
      </c>
      <c r="P36" t="inlineStr">
        <is>
          <t>A100057</t>
        </is>
      </c>
      <c r="Q36" s="2" t="inlineStr">
        <is>
          <t>LT250</t>
        </is>
      </c>
    </row>
    <row r="37">
      <c r="B37">
        <f>IF(AND(H37="C30",I37="B18",L37="Coating_Standard"),"Y","N")</f>
        <v/>
      </c>
      <c r="C37" t="inlineStr">
        <is>
          <t>Price_BOM_L_Case_039</t>
        </is>
      </c>
      <c r="D37">
        <f>IF(B37="Y",C37,"")</f>
        <v/>
      </c>
      <c r="E37" t="inlineStr">
        <is>
          <t>:12709-LC:12709-LCV:12709-LF:</t>
        </is>
      </c>
      <c r="F37" s="2" t="inlineStr">
        <is>
          <t>Cast Iron, ASTM-A48, CL 30</t>
        </is>
      </c>
      <c r="G37" t="inlineStr">
        <is>
          <t>CaseMatl_Cast_Iron_ASTM-A48_CL30</t>
        </is>
      </c>
      <c r="H37" s="2" t="inlineStr">
        <is>
          <t>C30</t>
        </is>
      </c>
      <c r="I37" s="4" t="inlineStr">
        <is>
          <t>:B18:</t>
        </is>
      </c>
      <c r="J37" s="2" t="inlineStr">
        <is>
          <t>NPS</t>
        </is>
      </c>
      <c r="K37" s="2" t="inlineStr">
        <is>
          <t>:X0:X3:X4:</t>
        </is>
      </c>
      <c r="L37" t="inlineStr">
        <is>
          <t>Coating_Special</t>
        </is>
      </c>
      <c r="M37" s="2" t="inlineStr">
        <is>
          <t>175psig</t>
        </is>
      </c>
      <c r="N37" s="1" t="inlineStr">
        <is>
          <t>RTF</t>
        </is>
      </c>
      <c r="O37" s="2" t="n"/>
      <c r="P37" t="inlineStr">
        <is>
          <t>A100057</t>
        </is>
      </c>
      <c r="Q37" s="2" t="inlineStr">
        <is>
          <t>LT250</t>
        </is>
      </c>
    </row>
    <row r="38">
      <c r="B38">
        <f>IF(AND(H38="C30",I38="B18",L38="Coating_Standard"),"Y","N")</f>
        <v/>
      </c>
      <c r="C38" t="inlineStr">
        <is>
          <t>Price_BOM_L_Case_040</t>
        </is>
      </c>
      <c r="D38">
        <f>IF(B38="Y",C38,"")</f>
        <v/>
      </c>
      <c r="E38" t="inlineStr">
        <is>
          <t>:12709-LC:12709-LCV:12709-LF:</t>
        </is>
      </c>
      <c r="F38" s="2" t="inlineStr">
        <is>
          <t>Cast Iron, ASTM-A48, CL 30</t>
        </is>
      </c>
      <c r="G38" t="inlineStr">
        <is>
          <t>CaseMatl_Cast_Iron_ASTM-A48_CL30</t>
        </is>
      </c>
      <c r="H38" s="2" t="inlineStr">
        <is>
          <t>C30</t>
        </is>
      </c>
      <c r="I38" s="4" t="inlineStr">
        <is>
          <t>:X:</t>
        </is>
      </c>
      <c r="J38" s="2" t="inlineStr">
        <is>
          <t>NPS</t>
        </is>
      </c>
      <c r="K38" s="2" t="inlineStr">
        <is>
          <t>:X0:X3:X4:</t>
        </is>
      </c>
      <c r="L38" t="inlineStr">
        <is>
          <t>Coating_Special</t>
        </is>
      </c>
      <c r="M38" s="2" t="inlineStr">
        <is>
          <t>175psig</t>
        </is>
      </c>
      <c r="N38" s="1" t="inlineStr">
        <is>
          <t>RTF</t>
        </is>
      </c>
      <c r="P38" t="inlineStr">
        <is>
          <t>A100057</t>
        </is>
      </c>
      <c r="Q38" s="2" t="inlineStr">
        <is>
          <t>LT250</t>
        </is>
      </c>
    </row>
    <row r="39">
      <c r="B39">
        <f>IF(AND(H39="C30",I39="B18",L39="Coating_Standard"),"Y","N")</f>
        <v/>
      </c>
      <c r="C39" t="inlineStr">
        <is>
          <t>Price_BOM_L_Case_041</t>
        </is>
      </c>
      <c r="D39">
        <f>IF(B39="Y",C39,"")</f>
        <v/>
      </c>
      <c r="E39" t="inlineStr">
        <is>
          <t>:15509-LC:15509-LCV:</t>
        </is>
      </c>
      <c r="F39" s="2" t="inlineStr">
        <is>
          <t>Cast Iron, ASTM-A48, CL 30</t>
        </is>
      </c>
      <c r="G39" t="inlineStr">
        <is>
          <t>CaseMatl_Cast_Iron_ASTM-A48_CL30</t>
        </is>
      </c>
      <c r="H39" s="2" t="inlineStr">
        <is>
          <t>C30</t>
        </is>
      </c>
      <c r="I39" s="4" t="inlineStr">
        <is>
          <t>:B18:</t>
        </is>
      </c>
      <c r="J39" s="2" t="inlineStr">
        <is>
          <t>NPS</t>
        </is>
      </c>
      <c r="K39" s="2" t="inlineStr">
        <is>
          <t>:X0:X3:</t>
        </is>
      </c>
      <c r="L39" s="2" t="inlineStr">
        <is>
          <t>Coating_Standard</t>
        </is>
      </c>
      <c r="M39" s="2" t="inlineStr">
        <is>
          <t>175psig</t>
        </is>
      </c>
      <c r="N39" s="1" t="inlineStr">
        <is>
          <t>96699233</t>
        </is>
      </c>
      <c r="O39" t="inlineStr">
        <is>
          <t>CASE,L,15509,175#,CI,BRZ WR</t>
        </is>
      </c>
      <c r="P39" t="inlineStr">
        <is>
          <t>A100057</t>
        </is>
      </c>
      <c r="Q39" s="2" t="inlineStr">
        <is>
          <t>LT027</t>
        </is>
      </c>
      <c r="R39" t="n">
        <v>0</v>
      </c>
    </row>
    <row r="40">
      <c r="B40">
        <f>IF(AND(H40="C30",I40="B18",L40="Coating_Standard"),"Y","N")</f>
        <v/>
      </c>
      <c r="C40" t="inlineStr">
        <is>
          <t>Price_BOM_L_Case_042</t>
        </is>
      </c>
      <c r="D40">
        <f>IF(B40="Y",C40,"")</f>
        <v/>
      </c>
      <c r="E40" t="inlineStr">
        <is>
          <t>:15509-LC:15509-LCV:</t>
        </is>
      </c>
      <c r="F40" s="2" t="inlineStr">
        <is>
          <t>Cast Iron, ASTM-A48, CL 30</t>
        </is>
      </c>
      <c r="G40" t="inlineStr">
        <is>
          <t>CaseMatl_Cast_Iron_ASTM-A48_CL30</t>
        </is>
      </c>
      <c r="H40" s="2" t="inlineStr">
        <is>
          <t>C30</t>
        </is>
      </c>
      <c r="I40" s="4" t="inlineStr">
        <is>
          <t>:M4:B18:X:</t>
        </is>
      </c>
      <c r="J40" s="2" t="inlineStr">
        <is>
          <t>NPS</t>
        </is>
      </c>
      <c r="K40" s="2" t="inlineStr">
        <is>
          <t>:X0:X3:</t>
        </is>
      </c>
      <c r="L40" s="2" t="inlineStr">
        <is>
          <t>Coating_Standard</t>
        </is>
      </c>
      <c r="M40" s="2" t="inlineStr">
        <is>
          <t>175psig</t>
        </is>
      </c>
      <c r="N40" s="2" t="n">
        <v>96699478</v>
      </c>
      <c r="O40" t="inlineStr">
        <is>
          <t>CASE,L,1550,175#,CI</t>
        </is>
      </c>
      <c r="P40" t="inlineStr">
        <is>
          <t>A100057</t>
        </is>
      </c>
      <c r="Q40" s="2" t="inlineStr">
        <is>
          <t>LT027</t>
        </is>
      </c>
      <c r="R40" t="n">
        <v>0</v>
      </c>
    </row>
    <row r="41">
      <c r="B41">
        <f>IF(AND(H41="C30",I41="B18",L41="Coating_Standard"),"Y","N")</f>
        <v/>
      </c>
      <c r="C41" t="inlineStr">
        <is>
          <t>Price_BOM_L_Case_044</t>
        </is>
      </c>
      <c r="D41">
        <f>IF(B41="Y",C41,"")</f>
        <v/>
      </c>
      <c r="E41" t="inlineStr">
        <is>
          <t>:15509-LC:15509-LCV:</t>
        </is>
      </c>
      <c r="F41" s="2" t="inlineStr">
        <is>
          <t>Cast Iron, ASTM-A48, CL 30</t>
        </is>
      </c>
      <c r="G41" t="inlineStr">
        <is>
          <t>CaseMatl_Cast_Iron_ASTM-A48_CL30</t>
        </is>
      </c>
      <c r="H41" s="2" t="inlineStr">
        <is>
          <t>C30</t>
        </is>
      </c>
      <c r="I41" s="4" t="inlineStr">
        <is>
          <t>:B18:</t>
        </is>
      </c>
      <c r="J41" s="2" t="inlineStr">
        <is>
          <t>NPS</t>
        </is>
      </c>
      <c r="K41" s="2" t="inlineStr">
        <is>
          <t>:X0:X3:</t>
        </is>
      </c>
      <c r="L41" s="2" t="inlineStr">
        <is>
          <t>Coating_Scotchkote134_interior</t>
        </is>
      </c>
      <c r="M41" s="2" t="inlineStr">
        <is>
          <t>175psig</t>
        </is>
      </c>
      <c r="N41" s="1" t="inlineStr">
        <is>
          <t>RTF</t>
        </is>
      </c>
      <c r="O41" s="2" t="inlineStr">
        <is>
          <t>Coating bom</t>
        </is>
      </c>
      <c r="P41" t="inlineStr">
        <is>
          <t>A100057</t>
        </is>
      </c>
      <c r="Q41" s="2" t="inlineStr">
        <is>
          <t>LT250</t>
        </is>
      </c>
    </row>
    <row r="42">
      <c r="B42">
        <f>IF(AND(H42="C30",I42="B18",L42="Coating_Standard"),"Y","N")</f>
        <v/>
      </c>
      <c r="C42" t="inlineStr">
        <is>
          <t>Price_BOM_L_Case_045</t>
        </is>
      </c>
      <c r="D42">
        <f>IF(B42="Y",C42,"")</f>
        <v/>
      </c>
      <c r="E42" t="inlineStr">
        <is>
          <t>:15509-LC:15509-LCV:</t>
        </is>
      </c>
      <c r="F42" s="2" t="inlineStr">
        <is>
          <t>Cast Iron, ASTM-A48, CL 30</t>
        </is>
      </c>
      <c r="G42" t="inlineStr">
        <is>
          <t>CaseMatl_Cast_Iron_ASTM-A48_CL30</t>
        </is>
      </c>
      <c r="H42" s="2" t="inlineStr">
        <is>
          <t>C30</t>
        </is>
      </c>
      <c r="I42" s="4" t="inlineStr">
        <is>
          <t>:X:</t>
        </is>
      </c>
      <c r="J42" s="2" t="inlineStr">
        <is>
          <t>NPS</t>
        </is>
      </c>
      <c r="K42" s="2" t="inlineStr">
        <is>
          <t>:X0:X3:</t>
        </is>
      </c>
      <c r="L42" s="2" t="inlineStr">
        <is>
          <t>Coating_Scotchkote134_interior</t>
        </is>
      </c>
      <c r="M42" s="2" t="inlineStr">
        <is>
          <t>175psig</t>
        </is>
      </c>
      <c r="N42" s="1" t="inlineStr">
        <is>
          <t>RTF</t>
        </is>
      </c>
      <c r="O42" s="2" t="inlineStr">
        <is>
          <t>Coating bom</t>
        </is>
      </c>
      <c r="P42" t="inlineStr">
        <is>
          <t>A100057</t>
        </is>
      </c>
      <c r="Q42" s="2" t="inlineStr">
        <is>
          <t>LT250</t>
        </is>
      </c>
    </row>
    <row r="43">
      <c r="B43">
        <f>IF(AND(H43="C30",I43="B18",L43="Coating_Standard"),"Y","N")</f>
        <v/>
      </c>
      <c r="C43" t="inlineStr">
        <is>
          <t>Price_BOM_L_Case_046</t>
        </is>
      </c>
      <c r="D43">
        <f>IF(B43="Y",C43,"")</f>
        <v/>
      </c>
      <c r="E43" t="inlineStr">
        <is>
          <t>:15509-LC:15509-LCV:</t>
        </is>
      </c>
      <c r="F43" s="2" t="inlineStr">
        <is>
          <t>Cast Iron, ASTM-A48, CL 30</t>
        </is>
      </c>
      <c r="G43" t="inlineStr">
        <is>
          <t>CaseMatl_Cast_Iron_ASTM-A48_CL30</t>
        </is>
      </c>
      <c r="H43" s="2" t="inlineStr">
        <is>
          <t>C30</t>
        </is>
      </c>
      <c r="I43" s="4" t="inlineStr">
        <is>
          <t>:B18:</t>
        </is>
      </c>
      <c r="J43" s="2" t="inlineStr">
        <is>
          <t>NPS</t>
        </is>
      </c>
      <c r="K43" s="2" t="inlineStr">
        <is>
          <t>:X0:X3:</t>
        </is>
      </c>
      <c r="L43" s="2" t="inlineStr">
        <is>
          <t>Coating_Scotchkote134_interior_exterior</t>
        </is>
      </c>
      <c r="M43" s="2" t="inlineStr">
        <is>
          <t>175psig</t>
        </is>
      </c>
      <c r="N43" s="1" t="inlineStr">
        <is>
          <t>RTF</t>
        </is>
      </c>
      <c r="O43" s="2" t="inlineStr">
        <is>
          <t>Coating bom</t>
        </is>
      </c>
      <c r="P43" t="inlineStr">
        <is>
          <t>A100057</t>
        </is>
      </c>
      <c r="Q43" s="2" t="inlineStr">
        <is>
          <t>LT250</t>
        </is>
      </c>
    </row>
    <row r="44">
      <c r="B44">
        <f>IF(AND(H44="C30",I44="B18",L44="Coating_Standard"),"Y","N")</f>
        <v/>
      </c>
      <c r="C44" t="inlineStr">
        <is>
          <t>Price_BOM_L_Case_047</t>
        </is>
      </c>
      <c r="D44">
        <f>IF(B44="Y",C44,"")</f>
        <v/>
      </c>
      <c r="E44" t="inlineStr">
        <is>
          <t>:15509-LC:15509-LCV:</t>
        </is>
      </c>
      <c r="F44" s="2" t="inlineStr">
        <is>
          <t>Cast Iron, ASTM-A48, CL 30</t>
        </is>
      </c>
      <c r="G44" t="inlineStr">
        <is>
          <t>CaseMatl_Cast_Iron_ASTM-A48_CL30</t>
        </is>
      </c>
      <c r="H44" s="2" t="inlineStr">
        <is>
          <t>C30</t>
        </is>
      </c>
      <c r="I44" s="4" t="inlineStr">
        <is>
          <t>:X:</t>
        </is>
      </c>
      <c r="J44" s="2" t="inlineStr">
        <is>
          <t>NPS</t>
        </is>
      </c>
      <c r="K44" s="2" t="inlineStr">
        <is>
          <t>:X0:X3:</t>
        </is>
      </c>
      <c r="L44" s="2" t="inlineStr">
        <is>
          <t>Coating_Scotchkote134_interior_exterior</t>
        </is>
      </c>
      <c r="M44" s="2" t="inlineStr">
        <is>
          <t>175psig</t>
        </is>
      </c>
      <c r="N44" s="1" t="inlineStr">
        <is>
          <t>RTF</t>
        </is>
      </c>
      <c r="O44" s="2" t="inlineStr">
        <is>
          <t>Coating bom</t>
        </is>
      </c>
      <c r="P44" t="inlineStr">
        <is>
          <t>A100057</t>
        </is>
      </c>
      <c r="Q44" s="2" t="inlineStr">
        <is>
          <t>LT250</t>
        </is>
      </c>
    </row>
    <row r="45">
      <c r="B45">
        <f>IF(AND(H45="C30",I45="B18",L45="Coating_Standard"),"Y","N")</f>
        <v/>
      </c>
      <c r="C45" t="inlineStr">
        <is>
          <t>Price_BOM_L_Case_048</t>
        </is>
      </c>
      <c r="D45">
        <f>IF(B45="Y",C45,"")</f>
        <v/>
      </c>
      <c r="E45" t="inlineStr">
        <is>
          <t>:15509-LC:15509-LCV:</t>
        </is>
      </c>
      <c r="F45" s="2" t="inlineStr">
        <is>
          <t>Cast Iron, ASTM-A48, CL 30</t>
        </is>
      </c>
      <c r="G45" t="inlineStr">
        <is>
          <t>CaseMatl_Cast_Iron_ASTM-A48_CL30</t>
        </is>
      </c>
      <c r="H45" s="2" t="inlineStr">
        <is>
          <t>C30</t>
        </is>
      </c>
      <c r="I45" s="4" t="inlineStr">
        <is>
          <t>:B18:</t>
        </is>
      </c>
      <c r="J45" s="2" t="inlineStr">
        <is>
          <t>NPS</t>
        </is>
      </c>
      <c r="K45" s="2" t="inlineStr">
        <is>
          <t>:X0:X3:</t>
        </is>
      </c>
      <c r="L45" s="2" t="inlineStr">
        <is>
          <t>Coating_Scotchkote134_interior_exterior_IncludeImpeller</t>
        </is>
      </c>
      <c r="M45" s="2" t="inlineStr">
        <is>
          <t>175psig</t>
        </is>
      </c>
      <c r="N45" s="1" t="inlineStr">
        <is>
          <t>RTF</t>
        </is>
      </c>
      <c r="O45" s="2" t="inlineStr">
        <is>
          <t>Coating bom</t>
        </is>
      </c>
      <c r="P45" t="inlineStr">
        <is>
          <t>A100057</t>
        </is>
      </c>
      <c r="Q45" s="2" t="inlineStr">
        <is>
          <t>LT250</t>
        </is>
      </c>
    </row>
    <row r="46">
      <c r="B46">
        <f>IF(AND(H46="C30",I46="B18",L46="Coating_Standard"),"Y","N")</f>
        <v/>
      </c>
      <c r="C46" t="inlineStr">
        <is>
          <t>Price_BOM_L_Case_049</t>
        </is>
      </c>
      <c r="D46">
        <f>IF(B46="Y",C46,"")</f>
        <v/>
      </c>
      <c r="E46" t="inlineStr">
        <is>
          <t>:15509-LC:15509-LCV:</t>
        </is>
      </c>
      <c r="F46" s="2" t="inlineStr">
        <is>
          <t>Cast Iron, ASTM-A48, CL 30</t>
        </is>
      </c>
      <c r="G46" t="inlineStr">
        <is>
          <t>CaseMatl_Cast_Iron_ASTM-A48_CL30</t>
        </is>
      </c>
      <c r="H46" s="2" t="inlineStr">
        <is>
          <t>C30</t>
        </is>
      </c>
      <c r="I46" s="4" t="inlineStr">
        <is>
          <t>:X:</t>
        </is>
      </c>
      <c r="J46" s="2" t="inlineStr">
        <is>
          <t>NPS</t>
        </is>
      </c>
      <c r="K46" s="2" t="inlineStr">
        <is>
          <t>:X0:X3:</t>
        </is>
      </c>
      <c r="L46" s="2" t="inlineStr">
        <is>
          <t>Coating_Scotchkote134_interior_exterior_IncludeImpeller</t>
        </is>
      </c>
      <c r="M46" s="2" t="inlineStr">
        <is>
          <t>175psig</t>
        </is>
      </c>
      <c r="N46" s="1" t="inlineStr">
        <is>
          <t>RTF</t>
        </is>
      </c>
      <c r="O46" s="2" t="inlineStr">
        <is>
          <t>Coating bom</t>
        </is>
      </c>
      <c r="P46" t="inlineStr">
        <is>
          <t>A100057</t>
        </is>
      </c>
      <c r="Q46" s="2" t="inlineStr">
        <is>
          <t>LT250</t>
        </is>
      </c>
    </row>
    <row r="47">
      <c r="B47">
        <f>IF(AND(H47="C30",I47="B18",L47="Coating_Standard"),"Y","N")</f>
        <v/>
      </c>
      <c r="C47" t="inlineStr">
        <is>
          <t>Price_BOM_L_Case_050</t>
        </is>
      </c>
      <c r="D47">
        <f>IF(B47="Y",C47,"")</f>
        <v/>
      </c>
      <c r="E47" t="inlineStr">
        <is>
          <t>:15509-LC:15509-LCV:</t>
        </is>
      </c>
      <c r="F47" s="2" t="inlineStr">
        <is>
          <t>Cast Iron, ASTM-A48, CL 30</t>
        </is>
      </c>
      <c r="G47" t="inlineStr">
        <is>
          <t>CaseMatl_Cast_Iron_ASTM-A48_CL30</t>
        </is>
      </c>
      <c r="H47" s="2" t="inlineStr">
        <is>
          <t>C30</t>
        </is>
      </c>
      <c r="I47" s="4" t="inlineStr">
        <is>
          <t>:B18:</t>
        </is>
      </c>
      <c r="J47" s="2" t="inlineStr">
        <is>
          <t>NPS</t>
        </is>
      </c>
      <c r="K47" s="2" t="inlineStr">
        <is>
          <t>:X0:X3:</t>
        </is>
      </c>
      <c r="L47" s="2" t="inlineStr">
        <is>
          <t>Coating_Scotchkote134_interior_IncludeImpeller</t>
        </is>
      </c>
      <c r="M47" s="2" t="inlineStr">
        <is>
          <t>175psig</t>
        </is>
      </c>
      <c r="N47" s="1" t="inlineStr">
        <is>
          <t>RTF</t>
        </is>
      </c>
      <c r="O47" s="2" t="inlineStr">
        <is>
          <t>Coating bom</t>
        </is>
      </c>
      <c r="P47" t="inlineStr">
        <is>
          <t>A100057</t>
        </is>
      </c>
      <c r="Q47" s="2" t="inlineStr">
        <is>
          <t>LT250</t>
        </is>
      </c>
    </row>
    <row r="48">
      <c r="B48">
        <f>IF(AND(H48="C30",I48="B18",L48="Coating_Standard"),"Y","N")</f>
        <v/>
      </c>
      <c r="C48" t="inlineStr">
        <is>
          <t>Price_BOM_L_Case_051</t>
        </is>
      </c>
      <c r="D48">
        <f>IF(B48="Y",C48,"")</f>
        <v/>
      </c>
      <c r="E48" t="inlineStr">
        <is>
          <t>:15509-LC:15509-LCV:</t>
        </is>
      </c>
      <c r="F48" s="2" t="inlineStr">
        <is>
          <t>Cast Iron, ASTM-A48, CL 30</t>
        </is>
      </c>
      <c r="G48" t="inlineStr">
        <is>
          <t>CaseMatl_Cast_Iron_ASTM-A48_CL30</t>
        </is>
      </c>
      <c r="H48" s="2" t="inlineStr">
        <is>
          <t>C30</t>
        </is>
      </c>
      <c r="I48" s="4" t="inlineStr">
        <is>
          <t>:X:</t>
        </is>
      </c>
      <c r="J48" s="2" t="inlineStr">
        <is>
          <t>NPS</t>
        </is>
      </c>
      <c r="K48" s="2" t="inlineStr">
        <is>
          <t>:X0:X3:</t>
        </is>
      </c>
      <c r="L48" s="2" t="inlineStr">
        <is>
          <t>Coating_Scotchkote134_interior_IncludeImpeller</t>
        </is>
      </c>
      <c r="M48" s="2" t="inlineStr">
        <is>
          <t>175psig</t>
        </is>
      </c>
      <c r="N48" s="1" t="inlineStr">
        <is>
          <t>RTF</t>
        </is>
      </c>
      <c r="O48" s="2" t="inlineStr">
        <is>
          <t>Coating bom</t>
        </is>
      </c>
      <c r="P48" t="inlineStr">
        <is>
          <t>A100057</t>
        </is>
      </c>
      <c r="Q48" s="2" t="inlineStr">
        <is>
          <t>LT250</t>
        </is>
      </c>
    </row>
    <row r="49">
      <c r="B49">
        <f>IF(AND(H49="C30",I49="B18",L49="Coating_Standard"),"Y","N")</f>
        <v/>
      </c>
      <c r="C49" t="inlineStr">
        <is>
          <t>Price_BOM_L_Case_052</t>
        </is>
      </c>
      <c r="D49">
        <f>IF(B49="Y",C49,"")</f>
        <v/>
      </c>
      <c r="E49" t="inlineStr">
        <is>
          <t>:15509-LC:15509-LCV:</t>
        </is>
      </c>
      <c r="F49" s="2" t="inlineStr">
        <is>
          <t>Cast Iron, ASTM-A48, CL 30</t>
        </is>
      </c>
      <c r="G49" t="inlineStr">
        <is>
          <t>CaseMatl_Cast_Iron_ASTM-A48_CL30</t>
        </is>
      </c>
      <c r="H49" s="2" t="inlineStr">
        <is>
          <t>C30</t>
        </is>
      </c>
      <c r="I49" s="4" t="inlineStr">
        <is>
          <t>:B18:</t>
        </is>
      </c>
      <c r="J49" s="2" t="inlineStr">
        <is>
          <t>NPS</t>
        </is>
      </c>
      <c r="K49" s="2" t="inlineStr">
        <is>
          <t>:X0:X3:</t>
        </is>
      </c>
      <c r="L49" s="2" t="inlineStr">
        <is>
          <t>Coating_Special</t>
        </is>
      </c>
      <c r="M49" s="2" t="inlineStr">
        <is>
          <t>175psig</t>
        </is>
      </c>
      <c r="N49" s="1" t="inlineStr">
        <is>
          <t>RTF</t>
        </is>
      </c>
      <c r="O49" s="2" t="inlineStr">
        <is>
          <t>Coating bom</t>
        </is>
      </c>
      <c r="P49" t="inlineStr">
        <is>
          <t>A100057</t>
        </is>
      </c>
      <c r="Q49" s="2" t="inlineStr">
        <is>
          <t>LT250</t>
        </is>
      </c>
    </row>
    <row r="50">
      <c r="B50">
        <f>IF(AND(H50="C30",I50="B18",L50="Coating_Standard"),"Y","N")</f>
        <v/>
      </c>
      <c r="C50" t="inlineStr">
        <is>
          <t>Price_BOM_L_Case_053</t>
        </is>
      </c>
      <c r="D50">
        <f>IF(B50="Y",C50,"")</f>
        <v/>
      </c>
      <c r="E50" t="inlineStr">
        <is>
          <t>:15509-LC:15509-LCV:</t>
        </is>
      </c>
      <c r="F50" s="2" t="inlineStr">
        <is>
          <t>Cast Iron, ASTM-A48, CL 30</t>
        </is>
      </c>
      <c r="G50" t="inlineStr">
        <is>
          <t>CaseMatl_Cast_Iron_ASTM-A48_CL30</t>
        </is>
      </c>
      <c r="H50" s="2" t="inlineStr">
        <is>
          <t>C30</t>
        </is>
      </c>
      <c r="I50" s="4" t="inlineStr">
        <is>
          <t>:X:</t>
        </is>
      </c>
      <c r="J50" s="2" t="inlineStr">
        <is>
          <t>NPS</t>
        </is>
      </c>
      <c r="K50" s="2" t="inlineStr">
        <is>
          <t>:X0:X3:</t>
        </is>
      </c>
      <c r="L50" s="2" t="inlineStr">
        <is>
          <t>Coating_Special</t>
        </is>
      </c>
      <c r="M50" s="2" t="inlineStr">
        <is>
          <t>175psig</t>
        </is>
      </c>
      <c r="N50" s="1" t="inlineStr">
        <is>
          <t>RTF</t>
        </is>
      </c>
      <c r="O50" s="2" t="inlineStr">
        <is>
          <t>Coating bom</t>
        </is>
      </c>
      <c r="P50" t="inlineStr">
        <is>
          <t>A100057</t>
        </is>
      </c>
      <c r="Q50" s="2" t="inlineStr">
        <is>
          <t>LT250</t>
        </is>
      </c>
    </row>
    <row r="51">
      <c r="B51">
        <f>IF(AND(H51="C30",I51="B18",L51="Coating_Standard"),"Y","N")</f>
        <v/>
      </c>
      <c r="C51" t="inlineStr">
        <is>
          <t>Price_BOM_L_Case_056</t>
        </is>
      </c>
      <c r="D51">
        <f>IF(B51="Y",C51,"")</f>
        <v/>
      </c>
      <c r="E51" t="inlineStr">
        <is>
          <t>:15705-LC:15705-LCV:15705-LF:</t>
        </is>
      </c>
      <c r="F51" s="2" t="inlineStr">
        <is>
          <t>Cast Iron, ASTM-A48, CL 30</t>
        </is>
      </c>
      <c r="G51" t="inlineStr">
        <is>
          <t>CaseMatl_Cast_Iron_ASTM-A48_CL30</t>
        </is>
      </c>
      <c r="H51" s="2" t="inlineStr">
        <is>
          <t>C30</t>
        </is>
      </c>
      <c r="I51" s="4" t="inlineStr">
        <is>
          <t>:B18:</t>
        </is>
      </c>
      <c r="J51" s="2" t="inlineStr">
        <is>
          <t>NPS</t>
        </is>
      </c>
      <c r="K51" s="2" t="inlineStr">
        <is>
          <t>:X3:X0:</t>
        </is>
      </c>
      <c r="L51" s="2" t="inlineStr">
        <is>
          <t>Coating_Standard</t>
        </is>
      </c>
      <c r="M51" s="2" t="inlineStr">
        <is>
          <t>175psig</t>
        </is>
      </c>
      <c r="N51" s="1" t="inlineStr">
        <is>
          <t>96699234</t>
        </is>
      </c>
      <c r="O51" t="inlineStr">
        <is>
          <t>CASE,L,15705,175#,CI,BRZ WR</t>
        </is>
      </c>
      <c r="P51" t="inlineStr">
        <is>
          <t>A100057</t>
        </is>
      </c>
      <c r="Q51" s="2" t="inlineStr">
        <is>
          <t>LT027</t>
        </is>
      </c>
      <c r="R51" t="n">
        <v>0</v>
      </c>
    </row>
    <row r="52">
      <c r="B52">
        <f>IF(AND(H52="C30",I52="B18",L52="Coating_Standard"),"Y","N")</f>
        <v/>
      </c>
      <c r="C52" t="inlineStr">
        <is>
          <t>Price_BOM_L_Case_057</t>
        </is>
      </c>
      <c r="D52">
        <f>IF(B52="Y",C52,"")</f>
        <v/>
      </c>
      <c r="E52" t="inlineStr">
        <is>
          <t>:15705-LC:15705-LCV:15705-LF:</t>
        </is>
      </c>
      <c r="F52" s="2" t="inlineStr">
        <is>
          <t>Cast Iron, ASTM-A48, CL 30</t>
        </is>
      </c>
      <c r="G52" t="inlineStr">
        <is>
          <t>CaseMatl_Cast_Iron_ASTM-A48_CL30</t>
        </is>
      </c>
      <c r="H52" s="2" t="inlineStr">
        <is>
          <t>C30</t>
        </is>
      </c>
      <c r="I52" s="4" t="inlineStr">
        <is>
          <t>:M4:B18:X:</t>
        </is>
      </c>
      <c r="J52" s="2" t="inlineStr">
        <is>
          <t>NPS</t>
        </is>
      </c>
      <c r="K52" s="2" t="inlineStr">
        <is>
          <t>:X3:X0:</t>
        </is>
      </c>
      <c r="L52" s="2" t="inlineStr">
        <is>
          <t>Coating_Standard</t>
        </is>
      </c>
      <c r="M52" s="2" t="inlineStr">
        <is>
          <t>175psig</t>
        </is>
      </c>
      <c r="N52" s="2" t="n">
        <v>96699486</v>
      </c>
      <c r="P52" t="inlineStr">
        <is>
          <t>A100057</t>
        </is>
      </c>
      <c r="Q52" s="2" t="inlineStr">
        <is>
          <t>LT027</t>
        </is>
      </c>
      <c r="R52" t="n">
        <v>0</v>
      </c>
    </row>
    <row r="53">
      <c r="B53">
        <f>IF(AND(H53="C30",I53="B18",L53="Coating_Standard"),"Y","N")</f>
        <v/>
      </c>
      <c r="C53" t="inlineStr">
        <is>
          <t>Price_BOM_L_Case_059</t>
        </is>
      </c>
      <c r="D53">
        <f>IF(B53="Y",C53,"")</f>
        <v/>
      </c>
      <c r="E53" t="inlineStr">
        <is>
          <t>:15705-LC:15705-LCV:15705-LF:</t>
        </is>
      </c>
      <c r="F53" s="2" t="inlineStr">
        <is>
          <t>Ductile Iron, ASTM-A536-65</t>
        </is>
      </c>
      <c r="G53" t="inlineStr">
        <is>
          <t>CaseMatl_Ductile_Iron_ASTM-A536-65</t>
        </is>
      </c>
      <c r="H53" s="2" t="inlineStr">
        <is>
          <t>J</t>
        </is>
      </c>
      <c r="I53" t="inlineStr">
        <is>
          <t>:M4:B18:X:</t>
        </is>
      </c>
      <c r="J53" s="2" t="inlineStr">
        <is>
          <t>NPT</t>
        </is>
      </c>
      <c r="K53" s="2" t="inlineStr">
        <is>
          <t>:X3:</t>
        </is>
      </c>
      <c r="L53" s="2" t="inlineStr">
        <is>
          <t>Coating_Standard</t>
        </is>
      </c>
      <c r="M53" s="2" t="inlineStr">
        <is>
          <t>300psig</t>
        </is>
      </c>
      <c r="N53" s="1" t="inlineStr">
        <is>
          <t>96699235</t>
        </is>
      </c>
      <c r="O53" t="inlineStr">
        <is>
          <t>CASE,L,15705,300#,DI</t>
        </is>
      </c>
      <c r="P53" t="inlineStr">
        <is>
          <t>A100062</t>
        </is>
      </c>
      <c r="Q53" s="2" t="inlineStr">
        <is>
          <t>LT034</t>
        </is>
      </c>
      <c r="R53" t="n">
        <v>126</v>
      </c>
    </row>
    <row r="54">
      <c r="B54">
        <f>IF(AND(H54="C30",I54="B18",L54="Coating_Standard"),"Y","N")</f>
        <v/>
      </c>
      <c r="C54" t="inlineStr">
        <is>
          <t>Price_BOM_L_Case_060</t>
        </is>
      </c>
      <c r="D54">
        <f>IF(B54="Y",C54,"")</f>
        <v/>
      </c>
      <c r="E54" t="inlineStr">
        <is>
          <t>:15705-LC:15705-LCV:15705-LF:</t>
        </is>
      </c>
      <c r="F54" s="2" t="inlineStr">
        <is>
          <t>Cast Iron, ASTM-A48, CL 30</t>
        </is>
      </c>
      <c r="G54" t="inlineStr">
        <is>
          <t>CaseMatl_Cast_Iron_ASTM-A48_CL30</t>
        </is>
      </c>
      <c r="H54" s="2" t="inlineStr">
        <is>
          <t>C30</t>
        </is>
      </c>
      <c r="I54" s="4" t="inlineStr">
        <is>
          <t>:M4:B18:X:</t>
        </is>
      </c>
      <c r="J54" s="2" t="inlineStr">
        <is>
          <t>NPS</t>
        </is>
      </c>
      <c r="K54" s="2" t="inlineStr">
        <is>
          <t>:X3:X0:</t>
        </is>
      </c>
      <c r="L54" s="2" t="inlineStr">
        <is>
          <t>Coating_Scotchkote134_interior</t>
        </is>
      </c>
      <c r="M54" s="2" t="inlineStr">
        <is>
          <t>175psig</t>
        </is>
      </c>
      <c r="N54" s="1" t="n">
        <v>98563770</v>
      </c>
      <c r="O54" s="2" t="inlineStr">
        <is>
          <t>Coating bom</t>
        </is>
      </c>
      <c r="P54" t="inlineStr">
        <is>
          <t>A100057</t>
        </is>
      </c>
      <c r="Q54" s="2" t="inlineStr">
        <is>
          <t>LT250</t>
        </is>
      </c>
    </row>
    <row r="55">
      <c r="B55">
        <f>IF(AND(H55="C30",I55="B18",L55="Coating_Standard"),"Y","N")</f>
        <v/>
      </c>
      <c r="C55" t="inlineStr">
        <is>
          <t>Price_BOM_L_Case_062</t>
        </is>
      </c>
      <c r="D55">
        <f>IF(B55="Y",C55,"")</f>
        <v/>
      </c>
      <c r="E55" t="inlineStr">
        <is>
          <t>:15705-LC:15705-LCV:15705-LF:</t>
        </is>
      </c>
      <c r="F55" s="2" t="inlineStr">
        <is>
          <t>Cast Iron, ASTM-A48, CL 30</t>
        </is>
      </c>
      <c r="G55" t="inlineStr">
        <is>
          <t>CaseMatl_Cast_Iron_ASTM-A48_CL30</t>
        </is>
      </c>
      <c r="H55" s="2" t="inlineStr">
        <is>
          <t>C30</t>
        </is>
      </c>
      <c r="I55" s="4" t="inlineStr">
        <is>
          <t>:M4:B18:X:</t>
        </is>
      </c>
      <c r="J55" s="2" t="inlineStr">
        <is>
          <t>NPS</t>
        </is>
      </c>
      <c r="K55" s="2" t="inlineStr">
        <is>
          <t>:X3:X0:</t>
        </is>
      </c>
      <c r="L55" s="2" t="inlineStr">
        <is>
          <t>Coating_Scotchkote134_interior_exterior</t>
        </is>
      </c>
      <c r="M55" s="2" t="inlineStr">
        <is>
          <t>175psig</t>
        </is>
      </c>
      <c r="N55" s="1" t="n">
        <v>98563770</v>
      </c>
      <c r="O55" s="2" t="inlineStr">
        <is>
          <t>Coating bom</t>
        </is>
      </c>
      <c r="P55" t="inlineStr">
        <is>
          <t>A100057</t>
        </is>
      </c>
      <c r="Q55" s="2" t="inlineStr">
        <is>
          <t>LT250</t>
        </is>
      </c>
    </row>
    <row r="56">
      <c r="B56">
        <f>IF(AND(H56="C30",I56="B18",L56="Coating_Standard"),"Y","N")</f>
        <v/>
      </c>
      <c r="C56" t="inlineStr">
        <is>
          <t>Price_BOM_L_Case_065</t>
        </is>
      </c>
      <c r="D56">
        <f>IF(B56="Y",C56,"")</f>
        <v/>
      </c>
      <c r="E56" t="inlineStr">
        <is>
          <t>:15705-LC:15705-LCV:15705-LF:</t>
        </is>
      </c>
      <c r="F56" s="2" t="inlineStr">
        <is>
          <t>Cast Iron, ASTM-A48, CL 30</t>
        </is>
      </c>
      <c r="G56" t="inlineStr">
        <is>
          <t>CaseMatl_Cast_Iron_ASTM-A48_CL30</t>
        </is>
      </c>
      <c r="H56" s="2" t="inlineStr">
        <is>
          <t>C30</t>
        </is>
      </c>
      <c r="I56" t="inlineStr">
        <is>
          <t>:M4:B18:X:</t>
        </is>
      </c>
      <c r="J56" s="2" t="inlineStr">
        <is>
          <t>NPS</t>
        </is>
      </c>
      <c r="K56" s="2" t="inlineStr">
        <is>
          <t>:X3:X0:</t>
        </is>
      </c>
      <c r="L56" s="2" t="inlineStr">
        <is>
          <t>Coating_Scotchkote134_interior_exterior_IncludeImpeller</t>
        </is>
      </c>
      <c r="M56" s="2" t="inlineStr">
        <is>
          <t>175psig</t>
        </is>
      </c>
      <c r="N56" s="1" t="n">
        <v>98563770</v>
      </c>
      <c r="O56" s="2" t="inlineStr">
        <is>
          <t>Coating bom</t>
        </is>
      </c>
      <c r="P56" t="inlineStr">
        <is>
          <t>A100057</t>
        </is>
      </c>
      <c r="Q56" s="2" t="inlineStr">
        <is>
          <t>LT250</t>
        </is>
      </c>
    </row>
    <row r="57">
      <c r="B57">
        <f>IF(AND(H57="C30",I57="B18",L57="Coating_Standard"),"Y","N")</f>
        <v/>
      </c>
      <c r="C57" t="inlineStr">
        <is>
          <t>Price_BOM_L_Case_067</t>
        </is>
      </c>
      <c r="D57">
        <f>IF(B57="Y",C57,"")</f>
        <v/>
      </c>
      <c r="E57" t="inlineStr">
        <is>
          <t>:15705-LC:15705-LCV:15705-LF:</t>
        </is>
      </c>
      <c r="F57" s="2" t="inlineStr">
        <is>
          <t>Cast Iron, ASTM-A48, CL 30</t>
        </is>
      </c>
      <c r="G57" t="inlineStr">
        <is>
          <t>CaseMatl_Cast_Iron_ASTM-A48_CL30</t>
        </is>
      </c>
      <c r="H57" s="2" t="inlineStr">
        <is>
          <t>C30</t>
        </is>
      </c>
      <c r="I57" t="inlineStr">
        <is>
          <t>:M4:B18:X:</t>
        </is>
      </c>
      <c r="J57" s="2" t="inlineStr">
        <is>
          <t>NPS</t>
        </is>
      </c>
      <c r="K57" s="2" t="inlineStr">
        <is>
          <t>:X3:X0:</t>
        </is>
      </c>
      <c r="L57" s="2" t="inlineStr">
        <is>
          <t>Coating_Scotchkote134_interior_IncludeImpeller</t>
        </is>
      </c>
      <c r="M57" s="2" t="inlineStr">
        <is>
          <t>175psig</t>
        </is>
      </c>
      <c r="N57" s="1" t="n">
        <v>98563770</v>
      </c>
      <c r="O57" s="2" t="inlineStr">
        <is>
          <t>Coating bom</t>
        </is>
      </c>
      <c r="P57" t="inlineStr">
        <is>
          <t>A100057</t>
        </is>
      </c>
      <c r="Q57" s="2" t="inlineStr">
        <is>
          <t>LT250</t>
        </is>
      </c>
    </row>
    <row r="58">
      <c r="B58">
        <f>IF(AND(H58="C30",I58="B18",L58="Coating_Standard"),"Y","N")</f>
        <v/>
      </c>
      <c r="C58" t="inlineStr">
        <is>
          <t>Price_BOM_L_Case_068</t>
        </is>
      </c>
      <c r="D58">
        <f>IF(B58="Y",C58,"")</f>
        <v/>
      </c>
      <c r="E58" t="inlineStr">
        <is>
          <t>:15705-LC:15705-LCV:15705-LF:</t>
        </is>
      </c>
      <c r="F58" s="2" t="inlineStr">
        <is>
          <t>Cast Iron, ASTM-A48, CL 30</t>
        </is>
      </c>
      <c r="G58" t="inlineStr">
        <is>
          <t>CaseMatl_Cast_Iron_ASTM-A48_CL30</t>
        </is>
      </c>
      <c r="H58" s="2" t="inlineStr">
        <is>
          <t>C30</t>
        </is>
      </c>
      <c r="I58" s="4" t="inlineStr">
        <is>
          <t>:B18:</t>
        </is>
      </c>
      <c r="J58" s="2" t="inlineStr">
        <is>
          <t>NPS</t>
        </is>
      </c>
      <c r="K58" s="2" t="inlineStr">
        <is>
          <t>:X3:X0:</t>
        </is>
      </c>
      <c r="L58" s="2" t="inlineStr">
        <is>
          <t>Coating_Special</t>
        </is>
      </c>
      <c r="M58" s="2" t="inlineStr">
        <is>
          <t>175psig</t>
        </is>
      </c>
      <c r="N58" s="1" t="inlineStr">
        <is>
          <t>RTF</t>
        </is>
      </c>
      <c r="O58" s="2" t="inlineStr">
        <is>
          <t>Coating bom</t>
        </is>
      </c>
      <c r="P58" t="inlineStr">
        <is>
          <t>A100057</t>
        </is>
      </c>
      <c r="Q58" s="2" t="inlineStr">
        <is>
          <t>LT250</t>
        </is>
      </c>
    </row>
    <row r="59">
      <c r="B59">
        <f>IF(AND(H59="C30",I59="B18",L59="Coating_Standard"),"Y","N")</f>
        <v/>
      </c>
      <c r="C59" t="inlineStr">
        <is>
          <t>Price_BOM_L_Case_069</t>
        </is>
      </c>
      <c r="E59" t="inlineStr">
        <is>
          <t>:15705-LC:15705-LCV:15705-LF:</t>
        </is>
      </c>
      <c r="F59" s="2" t="inlineStr">
        <is>
          <t>Cast Iron, ASTM-A48, CL 30</t>
        </is>
      </c>
      <c r="G59" t="inlineStr">
        <is>
          <t>CaseMatl_Cast_Iron_ASTM-A48_CL30</t>
        </is>
      </c>
      <c r="H59" s="2" t="inlineStr">
        <is>
          <t>C30</t>
        </is>
      </c>
      <c r="I59" t="inlineStr">
        <is>
          <t>:X:</t>
        </is>
      </c>
      <c r="J59" s="2" t="inlineStr">
        <is>
          <t>NPS</t>
        </is>
      </c>
      <c r="K59" s="2" t="inlineStr">
        <is>
          <t>:X3:X0:</t>
        </is>
      </c>
      <c r="L59" s="2" t="inlineStr">
        <is>
          <t>Coating_Special</t>
        </is>
      </c>
      <c r="M59" s="2" t="inlineStr">
        <is>
          <t>175psig</t>
        </is>
      </c>
      <c r="N59" s="1" t="inlineStr">
        <is>
          <t>RTF</t>
        </is>
      </c>
      <c r="O59" s="2" t="inlineStr">
        <is>
          <t>Coating bom</t>
        </is>
      </c>
      <c r="P59" t="inlineStr">
        <is>
          <t>A100057</t>
        </is>
      </c>
      <c r="Q59" s="2" t="inlineStr">
        <is>
          <t>LT250</t>
        </is>
      </c>
    </row>
    <row r="60">
      <c r="B60">
        <f>IF(AND(H60="C30",I60="B18",L60="Coating_Standard"),"Y","N")</f>
        <v/>
      </c>
      <c r="C60" t="inlineStr">
        <is>
          <t>Price_BOM_L_Case_072</t>
        </is>
      </c>
      <c r="D60">
        <f>IF(B60="Y",C60,"")</f>
        <v/>
      </c>
      <c r="E60" t="inlineStr">
        <is>
          <t>:15951-LC:15951-LCV:15951-LF:15955-LC:15955-LCV:15955-LF:15959-LC:15959-LCV:15959-LF:</t>
        </is>
      </c>
      <c r="F60" s="2" t="inlineStr">
        <is>
          <t>Cast Iron, ASTM-A48, CL 30</t>
        </is>
      </c>
      <c r="G60" t="inlineStr">
        <is>
          <t>CaseMatl_Cast_Iron_ASTM-A48_CL30</t>
        </is>
      </c>
      <c r="H60" s="2" t="inlineStr">
        <is>
          <t>C30</t>
        </is>
      </c>
      <c r="I60" s="4" t="inlineStr">
        <is>
          <t>:B18:</t>
        </is>
      </c>
      <c r="J60" s="2" t="inlineStr">
        <is>
          <t>NPS</t>
        </is>
      </c>
      <c r="K60" s="2" t="inlineStr">
        <is>
          <t>:X3:X4:</t>
        </is>
      </c>
      <c r="L60" s="2" t="inlineStr">
        <is>
          <t>Coating_Standard</t>
        </is>
      </c>
      <c r="M60" s="2" t="inlineStr">
        <is>
          <t>175psig</t>
        </is>
      </c>
      <c r="N60" s="1" t="inlineStr">
        <is>
          <t>96699236</t>
        </is>
      </c>
      <c r="O60" t="inlineStr">
        <is>
          <t>CASE,L,15951,175#,CI,BRZ WR</t>
        </is>
      </c>
      <c r="P60" t="inlineStr">
        <is>
          <t>A100057</t>
        </is>
      </c>
      <c r="Q60" s="2" t="inlineStr">
        <is>
          <t>LT027</t>
        </is>
      </c>
      <c r="R60" t="n">
        <v>0</v>
      </c>
    </row>
    <row r="61">
      <c r="B61">
        <f>IF(AND(H61="C30",I61="B18",L61="Coating_Standard"),"Y","N")</f>
        <v/>
      </c>
      <c r="C61" t="inlineStr">
        <is>
          <t>Price_BOM_L_Case_073</t>
        </is>
      </c>
      <c r="D61">
        <f>IF(B61="Y",C61,"")</f>
        <v/>
      </c>
      <c r="E61" t="inlineStr">
        <is>
          <t>:15951-LC:15951-LCV:15951-LF:15955-LC:15955-LCV:15955-LF:15959-LC:15959-LCV:15959-LF:</t>
        </is>
      </c>
      <c r="F61" s="2" t="inlineStr">
        <is>
          <t>Cast Iron, ASTM-A48, CL 30</t>
        </is>
      </c>
      <c r="G61" t="inlineStr">
        <is>
          <t>CaseMatl_Cast_Iron_ASTM-A48_CL30</t>
        </is>
      </c>
      <c r="H61" s="2" t="inlineStr">
        <is>
          <t>C30</t>
        </is>
      </c>
      <c r="I61" s="4" t="inlineStr">
        <is>
          <t>:M4:B18:X:</t>
        </is>
      </c>
      <c r="J61" s="2" t="inlineStr">
        <is>
          <t>NPS</t>
        </is>
      </c>
      <c r="K61" s="2" t="inlineStr">
        <is>
          <t>:X3:X4:</t>
        </is>
      </c>
      <c r="L61" s="2" t="inlineStr">
        <is>
          <t>Coating_Standard</t>
        </is>
      </c>
      <c r="M61" s="2" t="inlineStr">
        <is>
          <t>175psig</t>
        </is>
      </c>
      <c r="N61" s="2" t="n">
        <v>96865680</v>
      </c>
      <c r="O61" t="inlineStr">
        <is>
          <t>CASE,L,1595,175#,CI NO WR</t>
        </is>
      </c>
      <c r="P61" t="inlineStr">
        <is>
          <t>A100057</t>
        </is>
      </c>
      <c r="Q61" s="2" t="inlineStr">
        <is>
          <t>LT027</t>
        </is>
      </c>
      <c r="R61" t="n">
        <v>0</v>
      </c>
    </row>
    <row r="62">
      <c r="B62">
        <f>IF(AND(H62="C30",I62="B18",L62="Coating_Standard"),"Y","N")</f>
        <v/>
      </c>
      <c r="C62" t="inlineStr">
        <is>
          <t>Price_BOM_L_Case_075</t>
        </is>
      </c>
      <c r="D62">
        <f>IF(B62="Y",C62,"")</f>
        <v/>
      </c>
      <c r="E62" t="inlineStr">
        <is>
          <t>:15951-LC:15951-LCV:15951-LF:15955-LC:15955-LCV:15955-LF:15959-LC:15959-LCV:15959-LF:</t>
        </is>
      </c>
      <c r="F62" s="2" t="inlineStr">
        <is>
          <t>Ductile Iron, ASTM-A536-65</t>
        </is>
      </c>
      <c r="G62" t="inlineStr">
        <is>
          <t>CaseMatl_Ductile_Iron_ASTM-A536-65</t>
        </is>
      </c>
      <c r="H62" s="2" t="inlineStr">
        <is>
          <t>J</t>
        </is>
      </c>
      <c r="I62" t="inlineStr">
        <is>
          <t>:M4:B18:X:</t>
        </is>
      </c>
      <c r="J62" s="2" t="inlineStr">
        <is>
          <t>NPT</t>
        </is>
      </c>
      <c r="K62" s="2" t="inlineStr">
        <is>
          <t>:X3:X4:</t>
        </is>
      </c>
      <c r="L62" s="2" t="inlineStr">
        <is>
          <t>Coating_Standard</t>
        </is>
      </c>
      <c r="M62" s="2" t="inlineStr">
        <is>
          <t>300psig</t>
        </is>
      </c>
      <c r="N62" s="1" t="inlineStr">
        <is>
          <t>96699237</t>
        </is>
      </c>
      <c r="O62" t="inlineStr">
        <is>
          <t>CASE,L,15951,300#,DI</t>
        </is>
      </c>
      <c r="P62" t="inlineStr">
        <is>
          <t>A100063</t>
        </is>
      </c>
      <c r="Q62" s="2" t="inlineStr">
        <is>
          <t>LT034</t>
        </is>
      </c>
      <c r="R62" t="n">
        <v>126</v>
      </c>
    </row>
    <row r="63">
      <c r="B63">
        <f>IF(AND(H63="C30",I63="B18",L63="Coating_Standard"),"Y","N")</f>
        <v/>
      </c>
      <c r="C63" t="inlineStr">
        <is>
          <t>Price_BOM_L_Case_076</t>
        </is>
      </c>
      <c r="D63">
        <f>IF(B63="Y",C63,"")</f>
        <v/>
      </c>
      <c r="E63" t="inlineStr">
        <is>
          <t>:15951-LC:15951-LCV:15951-LF:15955-LC:15955-LCV:15955-LF:15959-LC:15959-LCV:15959-LF:</t>
        </is>
      </c>
      <c r="F63" s="2" t="inlineStr">
        <is>
          <t>Cast Iron, ASTM-A48, CL 30</t>
        </is>
      </c>
      <c r="G63" t="inlineStr">
        <is>
          <t>CaseMatl_Cast_Iron_ASTM-A48_CL30</t>
        </is>
      </c>
      <c r="H63" s="2" t="inlineStr">
        <is>
          <t>C30</t>
        </is>
      </c>
      <c r="I63" s="4" t="inlineStr">
        <is>
          <t>:M4:B18:X:</t>
        </is>
      </c>
      <c r="J63" s="2" t="inlineStr">
        <is>
          <t>NPS</t>
        </is>
      </c>
      <c r="K63" s="2" t="inlineStr">
        <is>
          <t>:X3:X4:</t>
        </is>
      </c>
      <c r="L63" s="2" t="inlineStr">
        <is>
          <t>Coating_Scotchkote134_interior</t>
        </is>
      </c>
      <c r="M63" s="2" t="n"/>
      <c r="N63" s="1" t="n">
        <v>98430290</v>
      </c>
      <c r="O63" s="2" t="inlineStr">
        <is>
          <t>CASE,L,1595,175#,CI NO WR COATED</t>
        </is>
      </c>
      <c r="P63" t="inlineStr">
        <is>
          <t>A100057</t>
        </is>
      </c>
      <c r="Q63" s="2" t="inlineStr">
        <is>
          <t>LT250</t>
        </is>
      </c>
    </row>
    <row r="64">
      <c r="B64">
        <f>IF(AND(H64="C30",I64="B18",L64="Coating_Standard"),"Y","N")</f>
        <v/>
      </c>
      <c r="C64" t="inlineStr">
        <is>
          <t>Price_BOM_L_Case_078</t>
        </is>
      </c>
      <c r="D64">
        <f>IF(B64="Y",C64,"")</f>
        <v/>
      </c>
      <c r="E64" t="inlineStr">
        <is>
          <t>:15951-LC:15951-LCV:15951-LF:15955-LC:15955-LCV:15955-LF:15959-LC:15959-LCV:15959-LF:</t>
        </is>
      </c>
      <c r="F64" s="2" t="inlineStr">
        <is>
          <t>Cast Iron, ASTM-A48, CL 30</t>
        </is>
      </c>
      <c r="G64" t="inlineStr">
        <is>
          <t>CaseMatl_Cast_Iron_ASTM-A48_CL30</t>
        </is>
      </c>
      <c r="H64" s="2" t="inlineStr">
        <is>
          <t>C30</t>
        </is>
      </c>
      <c r="I64" s="4" t="inlineStr">
        <is>
          <t>:M4:B18:X:</t>
        </is>
      </c>
      <c r="J64" s="2" t="inlineStr">
        <is>
          <t>NPS</t>
        </is>
      </c>
      <c r="K64" s="2" t="inlineStr">
        <is>
          <t>:X3:X4:</t>
        </is>
      </c>
      <c r="L64" s="2" t="inlineStr">
        <is>
          <t>Coating_Scotchkote134_interior_exterior</t>
        </is>
      </c>
      <c r="M64" s="2" t="n"/>
      <c r="N64" s="1" t="n">
        <v>98430290</v>
      </c>
      <c r="O64" s="2" t="inlineStr">
        <is>
          <t>CASE,L,1595,175#,CI NO WR COATED</t>
        </is>
      </c>
      <c r="P64" t="inlineStr">
        <is>
          <t>A100057</t>
        </is>
      </c>
      <c r="Q64" s="2" t="inlineStr">
        <is>
          <t>LT250</t>
        </is>
      </c>
    </row>
    <row r="65">
      <c r="B65">
        <f>IF(AND(H65="C30",I65="B18",L65="Coating_Standard"),"Y","N")</f>
        <v/>
      </c>
      <c r="C65" t="inlineStr">
        <is>
          <t>Price_BOM_L_Case_080</t>
        </is>
      </c>
      <c r="D65">
        <f>IF(B65="Y",C65,"")</f>
        <v/>
      </c>
      <c r="E65" t="inlineStr">
        <is>
          <t>:15951-LC:15951-LCV:15951-LF:15955-LC:15955-LCV:15955-LF:15959-LC:15959-LCV:15959-LF:</t>
        </is>
      </c>
      <c r="F65" s="2" t="inlineStr">
        <is>
          <t>Cast Iron, ASTM-A48, CL 30</t>
        </is>
      </c>
      <c r="G65" t="inlineStr">
        <is>
          <t>CaseMatl_Cast_Iron_ASTM-A48_CL30</t>
        </is>
      </c>
      <c r="H65" s="2" t="inlineStr">
        <is>
          <t>C30</t>
        </is>
      </c>
      <c r="I65" s="4" t="inlineStr">
        <is>
          <t>:M4:B18:X:</t>
        </is>
      </c>
      <c r="J65" s="2" t="inlineStr">
        <is>
          <t>NPS</t>
        </is>
      </c>
      <c r="K65" s="2" t="inlineStr">
        <is>
          <t>:X3:X4:</t>
        </is>
      </c>
      <c r="L65" s="2" t="inlineStr">
        <is>
          <t>Coating_Scotchkote134_interior_exterior_IncludeImpeller</t>
        </is>
      </c>
      <c r="M65" s="2" t="inlineStr">
        <is>
          <t>175psig</t>
        </is>
      </c>
      <c r="N65" s="1" t="n">
        <v>98430290</v>
      </c>
      <c r="O65" s="2" t="inlineStr">
        <is>
          <t>CASE,L,1595,175#,CI NO WR COATED</t>
        </is>
      </c>
      <c r="P65" t="inlineStr">
        <is>
          <t>A100057</t>
        </is>
      </c>
      <c r="Q65" s="2" t="inlineStr">
        <is>
          <t>LT250</t>
        </is>
      </c>
    </row>
    <row r="66">
      <c r="B66">
        <f>IF(AND(H66="C30",I66="B18",L66="Coating_Standard"),"Y","N")</f>
        <v/>
      </c>
      <c r="C66" t="inlineStr">
        <is>
          <t>Price_BOM_L_Case_082</t>
        </is>
      </c>
      <c r="D66">
        <f>IF(B66="Y",C66,"")</f>
        <v/>
      </c>
      <c r="E66" t="inlineStr">
        <is>
          <t>:15951-LC:15951-LCV:15951-LF:15955-LC:15955-LCV:15955-LF:15959-LC:15959-LCV:15959-LF:</t>
        </is>
      </c>
      <c r="F66" s="2" t="inlineStr">
        <is>
          <t>Cast Iron, ASTM-A48, CL 30</t>
        </is>
      </c>
      <c r="G66" t="inlineStr">
        <is>
          <t>CaseMatl_Cast_Iron_ASTM-A48_CL30</t>
        </is>
      </c>
      <c r="H66" s="2" t="inlineStr">
        <is>
          <t>C30</t>
        </is>
      </c>
      <c r="I66" s="4" t="inlineStr">
        <is>
          <t>:M4:B18:X:</t>
        </is>
      </c>
      <c r="J66" s="2" t="inlineStr">
        <is>
          <t>NPS</t>
        </is>
      </c>
      <c r="K66" s="2" t="inlineStr">
        <is>
          <t>:X3:X4:</t>
        </is>
      </c>
      <c r="L66" s="2" t="inlineStr">
        <is>
          <t>Coating_Scotchkote134_interior_IncludeImpeller</t>
        </is>
      </c>
      <c r="M66" s="2" t="inlineStr">
        <is>
          <t>175psig</t>
        </is>
      </c>
      <c r="N66" s="1" t="n">
        <v>98430290</v>
      </c>
      <c r="O66" s="2" t="inlineStr">
        <is>
          <t>CASE,L,1595,175#,CI NO WR COATED</t>
        </is>
      </c>
      <c r="P66" t="inlineStr">
        <is>
          <t>A100057</t>
        </is>
      </c>
      <c r="Q66" s="2" t="inlineStr">
        <is>
          <t>LT250</t>
        </is>
      </c>
    </row>
    <row r="67">
      <c r="B67">
        <f>IF(AND(H67="C30",I67="B18",L67="Coating_Standard"),"Y","N")</f>
        <v/>
      </c>
      <c r="C67" t="inlineStr">
        <is>
          <t>Price_BOM_L_Case_084</t>
        </is>
      </c>
      <c r="D67">
        <f>IF(B67="Y",C67,"")</f>
        <v/>
      </c>
      <c r="E67" t="inlineStr">
        <is>
          <t>:15951-LC:15951-LCV:15951-LF:15955-LC:15955-LCV:15955-LF:15959-LC:15959-LCV:15959-LF:</t>
        </is>
      </c>
      <c r="F67" s="2" t="inlineStr">
        <is>
          <t>Cast Iron, ASTM-A48, CL 30</t>
        </is>
      </c>
      <c r="G67" t="inlineStr">
        <is>
          <t>CaseMatl_Cast_Iron_ASTM-A48_CL30</t>
        </is>
      </c>
      <c r="H67" s="2" t="inlineStr">
        <is>
          <t>C30</t>
        </is>
      </c>
      <c r="I67" s="4" t="inlineStr">
        <is>
          <t>:B18:</t>
        </is>
      </c>
      <c r="J67" s="2" t="inlineStr">
        <is>
          <t>NPS</t>
        </is>
      </c>
      <c r="K67" s="2" t="inlineStr">
        <is>
          <t>:X3:X4:</t>
        </is>
      </c>
      <c r="L67" s="2" t="inlineStr">
        <is>
          <t>Coating_Special</t>
        </is>
      </c>
      <c r="M67" s="2" t="inlineStr">
        <is>
          <t>175psig</t>
        </is>
      </c>
      <c r="N67" s="1" t="inlineStr">
        <is>
          <t>RTF</t>
        </is>
      </c>
      <c r="O67" s="2" t="inlineStr">
        <is>
          <t>Coating bom</t>
        </is>
      </c>
      <c r="P67" t="inlineStr">
        <is>
          <t>A100057</t>
        </is>
      </c>
      <c r="Q67" s="2" t="inlineStr">
        <is>
          <t>LT250</t>
        </is>
      </c>
    </row>
    <row r="68">
      <c r="B68">
        <f>IF(AND(H68="C30",I68="B18",L68="Coating_Standard"),"Y","N")</f>
        <v/>
      </c>
      <c r="C68" t="inlineStr">
        <is>
          <t>Price_BOM_L_Case_085</t>
        </is>
      </c>
      <c r="D68">
        <f>IF(B68="Y",C68,"")</f>
        <v/>
      </c>
      <c r="E68" t="inlineStr">
        <is>
          <t>:15951-LC:15951-LCV:15951-LF:15955-LC:15955-LCV:15955-LF:15959-LC:15959-LCV:15959-LF:</t>
        </is>
      </c>
      <c r="F68" s="2" t="inlineStr">
        <is>
          <t>Cast Iron, ASTM-A48, CL 30</t>
        </is>
      </c>
      <c r="G68" t="inlineStr">
        <is>
          <t>CaseMatl_Cast_Iron_ASTM-A48_CL30</t>
        </is>
      </c>
      <c r="H68" s="2" t="inlineStr">
        <is>
          <t>C30</t>
        </is>
      </c>
      <c r="I68" s="4" t="inlineStr">
        <is>
          <t>:X:</t>
        </is>
      </c>
      <c r="J68" s="2" t="inlineStr">
        <is>
          <t>NPS</t>
        </is>
      </c>
      <c r="K68" s="2" t="inlineStr">
        <is>
          <t>:X3:X4:</t>
        </is>
      </c>
      <c r="L68" s="2" t="inlineStr">
        <is>
          <t>Coating_Special</t>
        </is>
      </c>
      <c r="M68" s="2" t="inlineStr">
        <is>
          <t>175psig</t>
        </is>
      </c>
      <c r="N68" s="1" t="inlineStr">
        <is>
          <t>RTF</t>
        </is>
      </c>
      <c r="O68" s="2" t="inlineStr">
        <is>
          <t>Coating bom</t>
        </is>
      </c>
      <c r="P68" t="inlineStr">
        <is>
          <t>A100057</t>
        </is>
      </c>
      <c r="Q68" s="2" t="inlineStr">
        <is>
          <t>LT250</t>
        </is>
      </c>
    </row>
    <row r="69">
      <c r="B69">
        <f>IF(AND(H69="C30",I69="B18",L69="Coating_Standard"),"Y","N")</f>
        <v/>
      </c>
      <c r="C69" t="inlineStr">
        <is>
          <t>Price_BOM_L_Case_088</t>
        </is>
      </c>
      <c r="D69">
        <f>IF(B69="Y",C69,"")</f>
        <v/>
      </c>
      <c r="E69" t="inlineStr">
        <is>
          <t>:20501-LC:20501-LCV:</t>
        </is>
      </c>
      <c r="F69" s="2" t="inlineStr">
        <is>
          <t>Cast Iron, ASTM-A48, CL 30</t>
        </is>
      </c>
      <c r="G69" t="inlineStr">
        <is>
          <t>CaseMatl_Cast_Iron_ASTM-A48_CL30</t>
        </is>
      </c>
      <c r="H69" s="2" t="inlineStr">
        <is>
          <t>C30</t>
        </is>
      </c>
      <c r="I69" s="4" t="inlineStr">
        <is>
          <t>:NA:</t>
        </is>
      </c>
      <c r="J69" s="2" t="inlineStr">
        <is>
          <t>NPS</t>
        </is>
      </c>
      <c r="K69" s="2" t="inlineStr">
        <is>
          <t>:X0:</t>
        </is>
      </c>
      <c r="L69" s="2" t="inlineStr">
        <is>
          <t>Coating_Standard</t>
        </is>
      </c>
      <c r="M69" s="2" t="inlineStr">
        <is>
          <t>175psig</t>
        </is>
      </c>
      <c r="N69" s="1" t="inlineStr">
        <is>
          <t>96699238</t>
        </is>
      </c>
      <c r="O69" t="inlineStr">
        <is>
          <t>CASE,L,20501,175#,CI,BRZ WR</t>
        </is>
      </c>
      <c r="P69" t="inlineStr">
        <is>
          <t>A100057</t>
        </is>
      </c>
      <c r="Q69" s="2" t="inlineStr">
        <is>
          <t>LT027</t>
        </is>
      </c>
      <c r="R69" t="n">
        <v>0</v>
      </c>
    </row>
    <row r="70">
      <c r="B70">
        <f>IF(AND(H70="C30",I70="B18",L70="Coating_Standard"),"Y","N")</f>
        <v/>
      </c>
      <c r="C70" t="inlineStr">
        <is>
          <t>Price_BOM_L_Case_089</t>
        </is>
      </c>
      <c r="D70">
        <f>IF(B70="Y",C70,"")</f>
        <v/>
      </c>
      <c r="E70" t="inlineStr">
        <is>
          <t>:20501-LC:20501-LCV:</t>
        </is>
      </c>
      <c r="F70" s="2" t="inlineStr">
        <is>
          <t>Cast Iron, ASTM-A48, CL 30</t>
        </is>
      </c>
      <c r="G70" t="inlineStr">
        <is>
          <t>CaseMatl_Cast_Iron_ASTM-A48_CL30</t>
        </is>
      </c>
      <c r="H70" s="2" t="inlineStr">
        <is>
          <t>C30</t>
        </is>
      </c>
      <c r="I70" s="4" t="inlineStr">
        <is>
          <t>:NA:</t>
        </is>
      </c>
      <c r="J70" s="2" t="inlineStr">
        <is>
          <t>NPS</t>
        </is>
      </c>
      <c r="K70" s="2" t="inlineStr">
        <is>
          <t>:X3:</t>
        </is>
      </c>
      <c r="L70" s="2" t="inlineStr">
        <is>
          <t>Coating_Standard</t>
        </is>
      </c>
      <c r="M70" s="2" t="inlineStr">
        <is>
          <t>175psig</t>
        </is>
      </c>
      <c r="N70" s="79" t="n">
        <v>98256781</v>
      </c>
      <c r="P70" t="inlineStr">
        <is>
          <t>A100057</t>
        </is>
      </c>
      <c r="Q70" s="2" t="inlineStr">
        <is>
          <t>LT027</t>
        </is>
      </c>
      <c r="R70" t="n">
        <v>0</v>
      </c>
    </row>
    <row r="71">
      <c r="B71">
        <f>IF(AND(H71="C30",I71="B18",L71="Coating_Standard"),"Y","N")</f>
        <v/>
      </c>
      <c r="C71" t="inlineStr">
        <is>
          <t>Price_BOM_L_Case_090</t>
        </is>
      </c>
      <c r="D71">
        <f>IF(B71="Y",C71,"")</f>
        <v/>
      </c>
      <c r="E71" t="inlineStr">
        <is>
          <t>:20501-LC:20501-LCV:</t>
        </is>
      </c>
      <c r="F71" s="2" t="inlineStr">
        <is>
          <t>Cast Iron, ASTM-A48, CL 30</t>
        </is>
      </c>
      <c r="G71" t="inlineStr">
        <is>
          <t>CaseMatl_Cast_Iron_ASTM-A48_CL30</t>
        </is>
      </c>
      <c r="H71" s="2" t="inlineStr">
        <is>
          <t>C30</t>
        </is>
      </c>
      <c r="I71" s="4" t="inlineStr">
        <is>
          <t>:NA:</t>
        </is>
      </c>
      <c r="J71" s="2" t="inlineStr">
        <is>
          <t>NPS</t>
        </is>
      </c>
      <c r="K71" s="2" t="inlineStr">
        <is>
          <t>:X0:</t>
        </is>
      </c>
      <c r="L71" s="2" t="inlineStr">
        <is>
          <t>Coating_Scotchkote134_interior</t>
        </is>
      </c>
      <c r="M71" s="2" t="inlineStr">
        <is>
          <t>175psig</t>
        </is>
      </c>
      <c r="N71" s="1" t="inlineStr">
        <is>
          <t>RTF</t>
        </is>
      </c>
      <c r="O71" s="2" t="inlineStr">
        <is>
          <t>Coating bom</t>
        </is>
      </c>
      <c r="P71" t="inlineStr">
        <is>
          <t>A100057</t>
        </is>
      </c>
      <c r="Q71" s="2" t="inlineStr">
        <is>
          <t>LT250</t>
        </is>
      </c>
    </row>
    <row r="72">
      <c r="B72">
        <f>IF(AND(H72="C30",I72="B18",L72="Coating_Standard"),"Y","N")</f>
        <v/>
      </c>
      <c r="C72" t="inlineStr">
        <is>
          <t>Price_BOM_L_Case_091</t>
        </is>
      </c>
      <c r="D72">
        <f>IF(B72="Y",C72,"")</f>
        <v/>
      </c>
      <c r="E72" t="inlineStr">
        <is>
          <t>:20501-LC:20501-LCV:</t>
        </is>
      </c>
      <c r="F72" s="2" t="inlineStr">
        <is>
          <t>Cast Iron, ASTM-A48, CL 30</t>
        </is>
      </c>
      <c r="G72" t="inlineStr">
        <is>
          <t>CaseMatl_Cast_Iron_ASTM-A48_CL30</t>
        </is>
      </c>
      <c r="H72" s="2" t="inlineStr">
        <is>
          <t>C30</t>
        </is>
      </c>
      <c r="I72" s="4" t="inlineStr">
        <is>
          <t>:NA:</t>
        </is>
      </c>
      <c r="J72" s="2" t="inlineStr">
        <is>
          <t>NPS</t>
        </is>
      </c>
      <c r="K72" s="2" t="inlineStr">
        <is>
          <t>:X3:</t>
        </is>
      </c>
      <c r="L72" s="2" t="inlineStr">
        <is>
          <t>Coating_Scotchkote134_interior</t>
        </is>
      </c>
      <c r="M72" s="2" t="inlineStr">
        <is>
          <t>175psig</t>
        </is>
      </c>
      <c r="N72" s="1" t="inlineStr">
        <is>
          <t>RTF</t>
        </is>
      </c>
      <c r="O72" s="2" t="inlineStr">
        <is>
          <t>Coating bom</t>
        </is>
      </c>
      <c r="P72" t="inlineStr">
        <is>
          <t>A100057</t>
        </is>
      </c>
      <c r="Q72" s="2" t="inlineStr">
        <is>
          <t>LT250</t>
        </is>
      </c>
    </row>
    <row r="73">
      <c r="B73">
        <f>IF(AND(H73="C30",I73="B18",L73="Coating_Standard"),"Y","N")</f>
        <v/>
      </c>
      <c r="C73" t="inlineStr">
        <is>
          <t>Price_BOM_L_Case_092</t>
        </is>
      </c>
      <c r="D73">
        <f>IF(B73="Y",C73,"")</f>
        <v/>
      </c>
      <c r="E73" t="inlineStr">
        <is>
          <t>:20501-LC:20501-LCV:</t>
        </is>
      </c>
      <c r="F73" s="2" t="inlineStr">
        <is>
          <t>Cast Iron, ASTM-A48, CL 30</t>
        </is>
      </c>
      <c r="G73" t="inlineStr">
        <is>
          <t>CaseMatl_Cast_Iron_ASTM-A48_CL30</t>
        </is>
      </c>
      <c r="H73" s="2" t="inlineStr">
        <is>
          <t>C30</t>
        </is>
      </c>
      <c r="I73" s="4" t="inlineStr">
        <is>
          <t>:NA:</t>
        </is>
      </c>
      <c r="J73" s="2" t="inlineStr">
        <is>
          <t>NPS</t>
        </is>
      </c>
      <c r="K73" s="2" t="inlineStr">
        <is>
          <t>:X0:</t>
        </is>
      </c>
      <c r="L73" s="2" t="inlineStr">
        <is>
          <t>Coating_Scotchkote134_interior_exterior</t>
        </is>
      </c>
      <c r="M73" s="2" t="inlineStr">
        <is>
          <t>175psig</t>
        </is>
      </c>
      <c r="N73" s="1" t="inlineStr">
        <is>
          <t>RTF</t>
        </is>
      </c>
      <c r="O73" s="2" t="inlineStr">
        <is>
          <t>Coating bom</t>
        </is>
      </c>
      <c r="P73" t="inlineStr">
        <is>
          <t>A100057</t>
        </is>
      </c>
      <c r="Q73" s="2" t="inlineStr">
        <is>
          <t>LT250</t>
        </is>
      </c>
    </row>
    <row r="74">
      <c r="B74">
        <f>IF(AND(H74="C30",I74="B18",L74="Coating_Standard"),"Y","N")</f>
        <v/>
      </c>
      <c r="C74" t="inlineStr">
        <is>
          <t>Price_BOM_L_Case_093</t>
        </is>
      </c>
      <c r="D74">
        <f>IF(B74="Y",C74,"")</f>
        <v/>
      </c>
      <c r="E74" t="inlineStr">
        <is>
          <t>:20501-LC:20501-LCV:</t>
        </is>
      </c>
      <c r="F74" s="2" t="inlineStr">
        <is>
          <t>Cast Iron, ASTM-A48, CL 30</t>
        </is>
      </c>
      <c r="G74" t="inlineStr">
        <is>
          <t>CaseMatl_Cast_Iron_ASTM-A48_CL30</t>
        </is>
      </c>
      <c r="H74" s="2" t="inlineStr">
        <is>
          <t>C30</t>
        </is>
      </c>
      <c r="I74" s="4" t="inlineStr">
        <is>
          <t>:NA:</t>
        </is>
      </c>
      <c r="J74" s="2" t="inlineStr">
        <is>
          <t>NPS</t>
        </is>
      </c>
      <c r="K74" s="2" t="inlineStr">
        <is>
          <t>:X3:</t>
        </is>
      </c>
      <c r="L74" s="2" t="inlineStr">
        <is>
          <t>Coating_Scotchkote134_interior_exterior</t>
        </is>
      </c>
      <c r="M74" s="2" t="inlineStr">
        <is>
          <t>175psig</t>
        </is>
      </c>
      <c r="N74" s="1" t="inlineStr">
        <is>
          <t>RTF</t>
        </is>
      </c>
      <c r="O74" s="2" t="inlineStr">
        <is>
          <t>Coating bom</t>
        </is>
      </c>
      <c r="P74" t="inlineStr">
        <is>
          <t>A100057</t>
        </is>
      </c>
      <c r="Q74" s="2" t="inlineStr">
        <is>
          <t>LT250</t>
        </is>
      </c>
    </row>
    <row r="75">
      <c r="B75">
        <f>IF(AND(H75="C30",I75="B18",L75="Coating_Standard"),"Y","N")</f>
        <v/>
      </c>
      <c r="C75" t="inlineStr">
        <is>
          <t>Price_BOM_L_Case_094</t>
        </is>
      </c>
      <c r="D75">
        <f>IF(B75="Y",C75,"")</f>
        <v/>
      </c>
      <c r="E75" t="inlineStr">
        <is>
          <t>:20501-LC:20501-LCV:</t>
        </is>
      </c>
      <c r="F75" s="2" t="inlineStr">
        <is>
          <t>Cast Iron, ASTM-A48, CL 30</t>
        </is>
      </c>
      <c r="G75" t="inlineStr">
        <is>
          <t>CaseMatl_Cast_Iron_ASTM-A48_CL30</t>
        </is>
      </c>
      <c r="H75" s="2" t="inlineStr">
        <is>
          <t>C30</t>
        </is>
      </c>
      <c r="I75" s="4" t="inlineStr">
        <is>
          <t>:NA:</t>
        </is>
      </c>
      <c r="J75" s="2" t="inlineStr">
        <is>
          <t>NPS</t>
        </is>
      </c>
      <c r="K75" s="2" t="inlineStr">
        <is>
          <t>:X0:</t>
        </is>
      </c>
      <c r="L75" s="2" t="inlineStr">
        <is>
          <t>Coating_Scotchkote134_interior_exterior_IncludeImpeller</t>
        </is>
      </c>
      <c r="M75" s="2" t="inlineStr">
        <is>
          <t>175psig</t>
        </is>
      </c>
      <c r="N75" s="1" t="inlineStr">
        <is>
          <t>RTF</t>
        </is>
      </c>
      <c r="O75" s="2" t="inlineStr">
        <is>
          <t>Coating bom</t>
        </is>
      </c>
      <c r="P75" t="inlineStr">
        <is>
          <t>A100057</t>
        </is>
      </c>
      <c r="Q75" s="2" t="inlineStr">
        <is>
          <t>LT250</t>
        </is>
      </c>
    </row>
    <row r="76">
      <c r="B76">
        <f>IF(AND(H76="C30",I76="B18",L76="Coating_Standard"),"Y","N")</f>
        <v/>
      </c>
      <c r="C76" t="inlineStr">
        <is>
          <t>Price_BOM_L_Case_095</t>
        </is>
      </c>
      <c r="D76">
        <f>IF(B76="Y",C76,"")</f>
        <v/>
      </c>
      <c r="E76" t="inlineStr">
        <is>
          <t>:20501-LC:20501-LCV:</t>
        </is>
      </c>
      <c r="F76" s="2" t="inlineStr">
        <is>
          <t>Cast Iron, ASTM-A48, CL 30</t>
        </is>
      </c>
      <c r="G76" t="inlineStr">
        <is>
          <t>CaseMatl_Cast_Iron_ASTM-A48_CL30</t>
        </is>
      </c>
      <c r="H76" s="2" t="inlineStr">
        <is>
          <t>C30</t>
        </is>
      </c>
      <c r="I76" s="4" t="inlineStr">
        <is>
          <t>:NA:</t>
        </is>
      </c>
      <c r="J76" s="2" t="inlineStr">
        <is>
          <t>NPS</t>
        </is>
      </c>
      <c r="K76" s="2" t="inlineStr">
        <is>
          <t>:X3:</t>
        </is>
      </c>
      <c r="L76" s="2" t="inlineStr">
        <is>
          <t>Coating_Scotchkote134_interior_exterior_IncludeImpeller</t>
        </is>
      </c>
      <c r="M76" s="2" t="inlineStr">
        <is>
          <t>175psig</t>
        </is>
      </c>
      <c r="N76" s="1" t="inlineStr">
        <is>
          <t>RTF</t>
        </is>
      </c>
      <c r="O76" s="2" t="inlineStr">
        <is>
          <t>Coating bom</t>
        </is>
      </c>
      <c r="P76" t="inlineStr">
        <is>
          <t>A100057</t>
        </is>
      </c>
      <c r="Q76" s="2" t="inlineStr">
        <is>
          <t>LT250</t>
        </is>
      </c>
    </row>
    <row r="77">
      <c r="B77">
        <f>IF(AND(H77="C30",I77="B18",L77="Coating_Standard"),"Y","N")</f>
        <v/>
      </c>
      <c r="C77" t="inlineStr">
        <is>
          <t>Price_BOM_L_Case_096</t>
        </is>
      </c>
      <c r="D77">
        <f>IF(B77="Y",C77,"")</f>
        <v/>
      </c>
      <c r="E77" t="inlineStr">
        <is>
          <t>:20501-LC:20501-LCV:</t>
        </is>
      </c>
      <c r="F77" s="2" t="inlineStr">
        <is>
          <t>Cast Iron, ASTM-A48, CL 30</t>
        </is>
      </c>
      <c r="G77" t="inlineStr">
        <is>
          <t>CaseMatl_Cast_Iron_ASTM-A48_CL30</t>
        </is>
      </c>
      <c r="H77" s="2" t="inlineStr">
        <is>
          <t>C30</t>
        </is>
      </c>
      <c r="I77" s="4" t="inlineStr">
        <is>
          <t>:NA:</t>
        </is>
      </c>
      <c r="J77" s="2" t="inlineStr">
        <is>
          <t>NPS</t>
        </is>
      </c>
      <c r="K77" s="2" t="inlineStr">
        <is>
          <t>:X0:</t>
        </is>
      </c>
      <c r="L77" s="2" t="inlineStr">
        <is>
          <t>Coating_Scotchkote134_interior_IncludeImpeller</t>
        </is>
      </c>
      <c r="M77" s="2" t="inlineStr">
        <is>
          <t>175psig</t>
        </is>
      </c>
      <c r="N77" s="1" t="inlineStr">
        <is>
          <t>RTF</t>
        </is>
      </c>
      <c r="O77" s="2" t="inlineStr">
        <is>
          <t>Coating bom</t>
        </is>
      </c>
      <c r="P77" t="inlineStr">
        <is>
          <t>A100057</t>
        </is>
      </c>
      <c r="Q77" s="2" t="inlineStr">
        <is>
          <t>LT250</t>
        </is>
      </c>
    </row>
    <row r="78">
      <c r="B78">
        <f>IF(AND(H78="C30",I78="B18",L78="Coating_Standard"),"Y","N")</f>
        <v/>
      </c>
      <c r="C78" t="inlineStr">
        <is>
          <t>Price_BOM_L_Case_097</t>
        </is>
      </c>
      <c r="D78">
        <f>IF(B78="Y",C78,"")</f>
        <v/>
      </c>
      <c r="E78" t="inlineStr">
        <is>
          <t>:20501-LC:20501-LCV:</t>
        </is>
      </c>
      <c r="F78" s="2" t="inlineStr">
        <is>
          <t>Cast Iron, ASTM-A48, CL 30</t>
        </is>
      </c>
      <c r="G78" t="inlineStr">
        <is>
          <t>CaseMatl_Cast_Iron_ASTM-A48_CL30</t>
        </is>
      </c>
      <c r="H78" s="2" t="inlineStr">
        <is>
          <t>C30</t>
        </is>
      </c>
      <c r="I78" s="4" t="inlineStr">
        <is>
          <t>:NA:</t>
        </is>
      </c>
      <c r="J78" s="2" t="inlineStr">
        <is>
          <t>NPS</t>
        </is>
      </c>
      <c r="K78" s="2" t="inlineStr">
        <is>
          <t>:X3:</t>
        </is>
      </c>
      <c r="L78" s="2" t="inlineStr">
        <is>
          <t>Coating_Scotchkote134_interior_IncludeImpeller</t>
        </is>
      </c>
      <c r="M78" s="2" t="inlineStr">
        <is>
          <t>175psig</t>
        </is>
      </c>
      <c r="N78" s="1" t="inlineStr">
        <is>
          <t>RTF</t>
        </is>
      </c>
      <c r="O78" s="2" t="inlineStr">
        <is>
          <t>Coating bom</t>
        </is>
      </c>
      <c r="P78" t="inlineStr">
        <is>
          <t>A100057</t>
        </is>
      </c>
      <c r="Q78" s="2" t="inlineStr">
        <is>
          <t>LT250</t>
        </is>
      </c>
    </row>
    <row r="79">
      <c r="B79">
        <f>IF(AND(H79="C30",I79="B18",L79="Coating_Standard"),"Y","N")</f>
        <v/>
      </c>
      <c r="C79" t="inlineStr">
        <is>
          <t>Price_BOM_L_Case_098</t>
        </is>
      </c>
      <c r="D79">
        <f>IF(B79="Y",C79,"")</f>
        <v/>
      </c>
      <c r="E79" t="inlineStr">
        <is>
          <t>:20501-LC:20501-LCV:</t>
        </is>
      </c>
      <c r="F79" s="2" t="inlineStr">
        <is>
          <t>Cast Iron, ASTM-A48, CL 30</t>
        </is>
      </c>
      <c r="G79" t="inlineStr">
        <is>
          <t>CaseMatl_Cast_Iron_ASTM-A48_CL30</t>
        </is>
      </c>
      <c r="H79" s="2" t="inlineStr">
        <is>
          <t>C30</t>
        </is>
      </c>
      <c r="I79" s="4" t="inlineStr">
        <is>
          <t>:NA:</t>
        </is>
      </c>
      <c r="J79" s="2" t="inlineStr">
        <is>
          <t>NPS</t>
        </is>
      </c>
      <c r="K79" s="2" t="inlineStr">
        <is>
          <t>:X0:</t>
        </is>
      </c>
      <c r="L79" s="2" t="inlineStr">
        <is>
          <t>Coating_Special</t>
        </is>
      </c>
      <c r="M79" s="2" t="inlineStr">
        <is>
          <t>175psig</t>
        </is>
      </c>
      <c r="N79" s="1" t="inlineStr">
        <is>
          <t>RTF</t>
        </is>
      </c>
      <c r="O79" s="2" t="inlineStr">
        <is>
          <t>Coating bom</t>
        </is>
      </c>
      <c r="P79" t="inlineStr">
        <is>
          <t>A100057</t>
        </is>
      </c>
      <c r="Q79" s="2" t="inlineStr">
        <is>
          <t>LT250</t>
        </is>
      </c>
    </row>
    <row r="80">
      <c r="B80">
        <f>IF(AND(H80="C30",I80="B18",L80="Coating_Standard"),"Y","N")</f>
        <v/>
      </c>
      <c r="C80" t="inlineStr">
        <is>
          <t>Price_BOM_L_Case_099</t>
        </is>
      </c>
      <c r="D80">
        <f>IF(B80="Y",C80,"")</f>
        <v/>
      </c>
      <c r="E80" t="inlineStr">
        <is>
          <t>:20501-LC:20501-LCV:</t>
        </is>
      </c>
      <c r="F80" s="2" t="inlineStr">
        <is>
          <t>Cast Iron, ASTM-A48, CL 30</t>
        </is>
      </c>
      <c r="G80" t="inlineStr">
        <is>
          <t>CaseMatl_Cast_Iron_ASTM-A48_CL30</t>
        </is>
      </c>
      <c r="H80" s="2" t="inlineStr">
        <is>
          <t>C30</t>
        </is>
      </c>
      <c r="I80" s="4" t="inlineStr">
        <is>
          <t>:NA:</t>
        </is>
      </c>
      <c r="J80" s="2" t="inlineStr">
        <is>
          <t>NPS</t>
        </is>
      </c>
      <c r="K80" s="2" t="inlineStr">
        <is>
          <t>:X3:</t>
        </is>
      </c>
      <c r="L80" s="2" t="inlineStr">
        <is>
          <t>Coating_Special</t>
        </is>
      </c>
      <c r="M80" s="2" t="inlineStr">
        <is>
          <t>175psig</t>
        </is>
      </c>
      <c r="N80" s="1" t="inlineStr">
        <is>
          <t>RTF</t>
        </is>
      </c>
      <c r="O80" s="2" t="inlineStr">
        <is>
          <t>Coating bom</t>
        </is>
      </c>
      <c r="P80" t="inlineStr">
        <is>
          <t>A100057</t>
        </is>
      </c>
      <c r="Q80" s="2" t="inlineStr">
        <is>
          <t>LT250</t>
        </is>
      </c>
    </row>
    <row r="81">
      <c r="B81">
        <f>IF(AND(H81="C30",I81="B18",L81="Coating_Standard"),"Y","N")</f>
        <v/>
      </c>
      <c r="C81" t="inlineStr">
        <is>
          <t>Price_BOM_L_Case_102</t>
        </is>
      </c>
      <c r="D81">
        <f>IF(B81="Y",C81,"")</f>
        <v/>
      </c>
      <c r="E81" t="inlineStr">
        <is>
          <t>:20709-LC:20709-LCV:20709-LF:</t>
        </is>
      </c>
      <c r="F81" s="2" t="inlineStr">
        <is>
          <t>Cast Iron, ASTM-A48, CL 30</t>
        </is>
      </c>
      <c r="G81" t="inlineStr">
        <is>
          <t>CaseMatl_Cast_Iron_ASTM-A48_CL30</t>
        </is>
      </c>
      <c r="H81" s="2" t="inlineStr">
        <is>
          <t>C30</t>
        </is>
      </c>
      <c r="I81" s="4" t="inlineStr">
        <is>
          <t>:B18:</t>
        </is>
      </c>
      <c r="J81" s="2" t="inlineStr">
        <is>
          <t>NPS</t>
        </is>
      </c>
      <c r="K81" s="2" t="inlineStr">
        <is>
          <t>:X3:X4:</t>
        </is>
      </c>
      <c r="L81" s="2" t="inlineStr">
        <is>
          <t>Coating_Standard</t>
        </is>
      </c>
      <c r="M81" s="2" t="inlineStr">
        <is>
          <t>175psig</t>
        </is>
      </c>
      <c r="N81" s="1" t="inlineStr">
        <is>
          <t>96699239</t>
        </is>
      </c>
      <c r="O81" t="inlineStr">
        <is>
          <t>CASE,L,20709,175#,CI,BRZ WR</t>
        </is>
      </c>
      <c r="P81" t="inlineStr">
        <is>
          <t>A100057</t>
        </is>
      </c>
      <c r="Q81" s="2" t="inlineStr">
        <is>
          <t>LT027</t>
        </is>
      </c>
      <c r="R81" t="n">
        <v>0</v>
      </c>
    </row>
    <row r="82">
      <c r="B82">
        <f>IF(AND(H82="C30",I82="B18",L82="Coating_Standard"),"Y","N")</f>
        <v/>
      </c>
      <c r="C82" t="inlineStr">
        <is>
          <t>Price_BOM_L_Case_103</t>
        </is>
      </c>
      <c r="D82">
        <f>IF(B82="Y",C82,"")</f>
        <v/>
      </c>
      <c r="E82" t="inlineStr">
        <is>
          <t>:20709-LC:20709-LCV:20709-LF:</t>
        </is>
      </c>
      <c r="F82" s="2" t="inlineStr">
        <is>
          <t>Cast Iron, ASTM-A48, CL 30</t>
        </is>
      </c>
      <c r="G82" t="inlineStr">
        <is>
          <t>CaseMatl_Cast_Iron_ASTM-A48_CL30</t>
        </is>
      </c>
      <c r="H82" s="2" t="inlineStr">
        <is>
          <t>C30</t>
        </is>
      </c>
      <c r="I82" s="4" t="inlineStr">
        <is>
          <t>:M4:B18:X:</t>
        </is>
      </c>
      <c r="J82" s="2" t="inlineStr">
        <is>
          <t>NPS</t>
        </is>
      </c>
      <c r="K82" s="2" t="inlineStr">
        <is>
          <t>:X3:X4:</t>
        </is>
      </c>
      <c r="L82" s="2" t="inlineStr">
        <is>
          <t>Coating_Standard</t>
        </is>
      </c>
      <c r="M82" s="2" t="inlineStr">
        <is>
          <t>175psig</t>
        </is>
      </c>
      <c r="N82" s="2" t="n">
        <v>96898152</v>
      </c>
      <c r="O82" t="inlineStr">
        <is>
          <t>CASE,L,20709,175#,CI</t>
        </is>
      </c>
      <c r="P82" t="inlineStr">
        <is>
          <t>A100057</t>
        </is>
      </c>
      <c r="Q82" s="2" t="inlineStr">
        <is>
          <t>LT027</t>
        </is>
      </c>
      <c r="R82" t="n">
        <v>0</v>
      </c>
    </row>
    <row r="83">
      <c r="B83">
        <f>IF(AND(H83="C30",I83="B18",L83="Coating_Standard"),"Y","N")</f>
        <v/>
      </c>
      <c r="C83" t="inlineStr">
        <is>
          <t>Price_BOM_L_Case_104</t>
        </is>
      </c>
      <c r="D83">
        <f>IF(B83="Y",C83,"")</f>
        <v/>
      </c>
      <c r="E83" t="inlineStr">
        <is>
          <t>:20709-LC:20709-LCV:20709-LF:</t>
        </is>
      </c>
      <c r="F83" s="2" t="inlineStr">
        <is>
          <t>Ductile Iron, ASTM-A536-65</t>
        </is>
      </c>
      <c r="G83" t="inlineStr">
        <is>
          <t>CaseMatl_Ductile_Iron_ASTM-A536-65</t>
        </is>
      </c>
      <c r="H83" s="2" t="inlineStr">
        <is>
          <t>J</t>
        </is>
      </c>
      <c r="I83" t="inlineStr">
        <is>
          <t>:M4:B18:X:</t>
        </is>
      </c>
      <c r="J83" s="2" t="inlineStr">
        <is>
          <t>NPT</t>
        </is>
      </c>
      <c r="K83" s="2" t="inlineStr">
        <is>
          <t>:X3:X4:</t>
        </is>
      </c>
      <c r="L83" s="2" t="inlineStr">
        <is>
          <t>Coating_Standard</t>
        </is>
      </c>
      <c r="M83" s="2" t="inlineStr">
        <is>
          <t>300psig</t>
        </is>
      </c>
      <c r="N83" s="1" t="inlineStr">
        <is>
          <t>96699240</t>
        </is>
      </c>
      <c r="O83" t="inlineStr">
        <is>
          <t>CASE,L,20709,300#,DI</t>
        </is>
      </c>
      <c r="P83" t="inlineStr">
        <is>
          <t>A100065</t>
        </is>
      </c>
      <c r="Q83" s="2" t="inlineStr">
        <is>
          <t>LT034</t>
        </is>
      </c>
      <c r="R83" t="n">
        <v>126</v>
      </c>
    </row>
    <row r="84">
      <c r="B84">
        <f>IF(AND(H84="C30",I84="B18",L84="Coating_Standard"),"Y","N")</f>
        <v/>
      </c>
      <c r="C84" t="inlineStr">
        <is>
          <t>Price_BOM_L_Case_106</t>
        </is>
      </c>
      <c r="D84">
        <f>IF(B84="Y",C84,"")</f>
        <v/>
      </c>
      <c r="E84" t="inlineStr">
        <is>
          <t>:20709-LC:20709-LCV:20709-LF:</t>
        </is>
      </c>
      <c r="F84" s="2" t="inlineStr">
        <is>
          <t>Cast Iron, ASTM-A48, CL 30</t>
        </is>
      </c>
      <c r="G84" t="inlineStr">
        <is>
          <t>CaseMatl_Cast_Iron_ASTM-A48_CL30</t>
        </is>
      </c>
      <c r="H84" s="2" t="inlineStr">
        <is>
          <t>C30</t>
        </is>
      </c>
      <c r="I84" s="4" t="inlineStr">
        <is>
          <t>:M4:B18:X:</t>
        </is>
      </c>
      <c r="J84" s="2" t="inlineStr">
        <is>
          <t>NPS</t>
        </is>
      </c>
      <c r="K84" s="2" t="inlineStr">
        <is>
          <t>:X3:X4:</t>
        </is>
      </c>
      <c r="L84" s="2" t="inlineStr">
        <is>
          <t>Coating_Scotchkote134_interior</t>
        </is>
      </c>
      <c r="M84" s="2" t="inlineStr">
        <is>
          <t>175psig</t>
        </is>
      </c>
      <c r="N84" s="1" t="n">
        <v>98508957</v>
      </c>
      <c r="O84" s="2" t="inlineStr">
        <is>
          <t>Coating bom</t>
        </is>
      </c>
      <c r="P84" t="inlineStr">
        <is>
          <t>A100057</t>
        </is>
      </c>
      <c r="Q84" s="2" t="inlineStr">
        <is>
          <t>LT250</t>
        </is>
      </c>
    </row>
    <row r="85">
      <c r="B85">
        <f>IF(AND(H85="C30",I85="B18",L85="Coating_Standard"),"Y","N")</f>
        <v/>
      </c>
      <c r="C85" t="inlineStr">
        <is>
          <t>Price_BOM_L_Case_108</t>
        </is>
      </c>
      <c r="D85">
        <f>IF(B85="Y",C85,"")</f>
        <v/>
      </c>
      <c r="E85" t="inlineStr">
        <is>
          <t>:20709-LC:20709-LCV:20709-LF:</t>
        </is>
      </c>
      <c r="F85" s="2" t="inlineStr">
        <is>
          <t>Cast Iron, ASTM-A48, CL 30</t>
        </is>
      </c>
      <c r="G85" t="inlineStr">
        <is>
          <t>CaseMatl_Cast_Iron_ASTM-A48_CL30</t>
        </is>
      </c>
      <c r="H85" s="2" t="inlineStr">
        <is>
          <t>C30</t>
        </is>
      </c>
      <c r="I85" s="4" t="inlineStr">
        <is>
          <t>:M4:B18:X:</t>
        </is>
      </c>
      <c r="J85" s="2" t="inlineStr">
        <is>
          <t>NPS</t>
        </is>
      </c>
      <c r="K85" s="2" t="inlineStr">
        <is>
          <t>:X3:X4:</t>
        </is>
      </c>
      <c r="L85" s="2" t="inlineStr">
        <is>
          <t>Coating_Scotchkote134_interior_exterior</t>
        </is>
      </c>
      <c r="M85" s="2" t="inlineStr">
        <is>
          <t>175psig</t>
        </is>
      </c>
      <c r="N85" s="1" t="n">
        <v>98508957</v>
      </c>
      <c r="O85" s="2" t="inlineStr">
        <is>
          <t>Coating bom</t>
        </is>
      </c>
      <c r="P85" t="inlineStr">
        <is>
          <t>A100057</t>
        </is>
      </c>
      <c r="Q85" s="2" t="inlineStr">
        <is>
          <t>LT250</t>
        </is>
      </c>
    </row>
    <row r="86">
      <c r="B86">
        <f>IF(AND(H86="C30",I86="B18",L86="Coating_Standard"),"Y","N")</f>
        <v/>
      </c>
      <c r="C86" t="inlineStr">
        <is>
          <t>Price_BOM_L_Case_110</t>
        </is>
      </c>
      <c r="D86">
        <f>IF(B86="Y",C86,"")</f>
        <v/>
      </c>
      <c r="E86" t="inlineStr">
        <is>
          <t>:20709-LC:20709-LCV:20709-LF:</t>
        </is>
      </c>
      <c r="F86" s="2" t="inlineStr">
        <is>
          <t>Cast Iron, ASTM-A48, CL 30</t>
        </is>
      </c>
      <c r="G86" t="inlineStr">
        <is>
          <t>CaseMatl_Cast_Iron_ASTM-A48_CL30</t>
        </is>
      </c>
      <c r="H86" s="2" t="inlineStr">
        <is>
          <t>C30</t>
        </is>
      </c>
      <c r="I86" s="4" t="inlineStr">
        <is>
          <t>:M4:B18:X:</t>
        </is>
      </c>
      <c r="J86" s="2" t="inlineStr">
        <is>
          <t>NPS</t>
        </is>
      </c>
      <c r="K86" s="2" t="inlineStr">
        <is>
          <t>:X3:X4:</t>
        </is>
      </c>
      <c r="L86" s="2" t="inlineStr">
        <is>
          <t>Coating_Scotchkote134_interior_exterior_IncludeImpeller</t>
        </is>
      </c>
      <c r="M86" s="2" t="inlineStr">
        <is>
          <t>175psig</t>
        </is>
      </c>
      <c r="N86" s="1" t="n">
        <v>98508957</v>
      </c>
      <c r="O86" s="2" t="inlineStr">
        <is>
          <t>Coating bom</t>
        </is>
      </c>
      <c r="P86" t="inlineStr">
        <is>
          <t>A100057</t>
        </is>
      </c>
      <c r="Q86" s="2" t="inlineStr">
        <is>
          <t>LT250</t>
        </is>
      </c>
    </row>
    <row r="87">
      <c r="B87">
        <f>IF(AND(H87="C30",I87="B18",L87="Coating_Standard"),"Y","N")</f>
        <v/>
      </c>
      <c r="C87" t="inlineStr">
        <is>
          <t>Price_BOM_L_Case_112</t>
        </is>
      </c>
      <c r="D87">
        <f>IF(B87="Y",C87,"")</f>
        <v/>
      </c>
      <c r="E87" t="inlineStr">
        <is>
          <t>:20709-LC:20709-LCV:20709-LF:</t>
        </is>
      </c>
      <c r="F87" s="2" t="inlineStr">
        <is>
          <t>Cast Iron, ASTM-A48, CL 30</t>
        </is>
      </c>
      <c r="G87" t="inlineStr">
        <is>
          <t>CaseMatl_Cast_Iron_ASTM-A48_CL30</t>
        </is>
      </c>
      <c r="H87" s="2" t="inlineStr">
        <is>
          <t>C30</t>
        </is>
      </c>
      <c r="I87" s="4" t="inlineStr">
        <is>
          <t>:M4:B18:X:</t>
        </is>
      </c>
      <c r="J87" s="2" t="inlineStr">
        <is>
          <t>NPS</t>
        </is>
      </c>
      <c r="K87" s="2" t="inlineStr">
        <is>
          <t>:X3:X4:</t>
        </is>
      </c>
      <c r="L87" s="2" t="inlineStr">
        <is>
          <t>Coating_Scotchkote134_interior_IncludeImpeller</t>
        </is>
      </c>
      <c r="M87" s="2" t="inlineStr">
        <is>
          <t>175psig</t>
        </is>
      </c>
      <c r="N87" s="1" t="n">
        <v>98508957</v>
      </c>
      <c r="O87" s="2" t="inlineStr">
        <is>
          <t>Coating bom</t>
        </is>
      </c>
      <c r="P87" t="inlineStr">
        <is>
          <t>A100057</t>
        </is>
      </c>
      <c r="Q87" s="2" t="inlineStr">
        <is>
          <t>LT250</t>
        </is>
      </c>
    </row>
    <row r="88">
      <c r="B88">
        <f>IF(AND(H88="C30",I88="B18",L88="Coating_Standard"),"Y","N")</f>
        <v/>
      </c>
      <c r="C88" t="inlineStr">
        <is>
          <t>Price_BOM_L_Case_113</t>
        </is>
      </c>
      <c r="D88">
        <f>IF(B88="Y",C88,"")</f>
        <v/>
      </c>
      <c r="E88" t="inlineStr">
        <is>
          <t>:20709-LC:20709-LCV:20709-LF:</t>
        </is>
      </c>
      <c r="F88" s="2" t="inlineStr">
        <is>
          <t>Cast Iron, ASTM-A48, CL 30</t>
        </is>
      </c>
      <c r="G88" t="inlineStr">
        <is>
          <t>CaseMatl_Cast_Iron_ASTM-A48_CL30</t>
        </is>
      </c>
      <c r="H88" s="2" t="inlineStr">
        <is>
          <t>C30</t>
        </is>
      </c>
      <c r="I88" s="4" t="inlineStr">
        <is>
          <t>:B18:</t>
        </is>
      </c>
      <c r="J88" s="2" t="inlineStr">
        <is>
          <t>NPS</t>
        </is>
      </c>
      <c r="K88" s="2" t="inlineStr">
        <is>
          <t>:X3:X4:</t>
        </is>
      </c>
      <c r="L88" s="2" t="inlineStr">
        <is>
          <t>Coating_Special</t>
        </is>
      </c>
      <c r="M88" s="2" t="inlineStr">
        <is>
          <t>175psig</t>
        </is>
      </c>
      <c r="N88" s="1" t="inlineStr">
        <is>
          <t>RTF</t>
        </is>
      </c>
      <c r="O88" s="2" t="inlineStr">
        <is>
          <t>Coating bom</t>
        </is>
      </c>
      <c r="P88" t="inlineStr">
        <is>
          <t>A100057</t>
        </is>
      </c>
      <c r="Q88" s="2" t="inlineStr">
        <is>
          <t>LT250</t>
        </is>
      </c>
    </row>
    <row r="89">
      <c r="B89">
        <f>IF(AND(H89="C30",I89="B18",L89="Coating_Standard"),"Y","N")</f>
        <v/>
      </c>
      <c r="C89" t="inlineStr">
        <is>
          <t>Price_BOM_L_Case_114</t>
        </is>
      </c>
      <c r="D89">
        <f>IF(B89="Y",C89,"")</f>
        <v/>
      </c>
      <c r="E89" t="inlineStr">
        <is>
          <t>:20709-LC:20709-LCV:20709-LF:</t>
        </is>
      </c>
      <c r="F89" s="2" t="inlineStr">
        <is>
          <t>Cast Iron, ASTM-A48, CL 30</t>
        </is>
      </c>
      <c r="G89" t="inlineStr">
        <is>
          <t>CaseMatl_Cast_Iron_ASTM-A48_CL30</t>
        </is>
      </c>
      <c r="H89" s="2" t="inlineStr">
        <is>
          <t>C30</t>
        </is>
      </c>
      <c r="I89" s="4" t="inlineStr">
        <is>
          <t>:C30:</t>
        </is>
      </c>
      <c r="J89" s="2" t="inlineStr">
        <is>
          <t>NPS</t>
        </is>
      </c>
      <c r="K89" s="2" t="inlineStr">
        <is>
          <t>:X3:X4:</t>
        </is>
      </c>
      <c r="L89" s="2" t="inlineStr">
        <is>
          <t>Coating_Special</t>
        </is>
      </c>
      <c r="M89" s="2" t="inlineStr">
        <is>
          <t>175psig</t>
        </is>
      </c>
      <c r="N89" s="1" t="inlineStr">
        <is>
          <t>RTF</t>
        </is>
      </c>
      <c r="O89" s="2" t="inlineStr">
        <is>
          <t>Coating bom</t>
        </is>
      </c>
      <c r="P89" t="inlineStr">
        <is>
          <t>A100057</t>
        </is>
      </c>
      <c r="Q89" s="2" t="inlineStr">
        <is>
          <t>LT250</t>
        </is>
      </c>
    </row>
    <row r="90">
      <c r="B90">
        <f>IF(AND(H90="C30",I90="B18",L90="Coating_Standard"),"Y","N")</f>
        <v/>
      </c>
      <c r="C90" t="inlineStr">
        <is>
          <t>Price_BOM_L_Case_117</t>
        </is>
      </c>
      <c r="D90">
        <f>IF(B90="Y",C90,"")</f>
        <v/>
      </c>
      <c r="E90" t="inlineStr">
        <is>
          <t>:20953-LC:20953-LCV:20953-LF:</t>
        </is>
      </c>
      <c r="F90" s="2" t="inlineStr">
        <is>
          <t>Cast Iron, ASTM-A48, CL 30</t>
        </is>
      </c>
      <c r="G90" t="inlineStr">
        <is>
          <t>CaseMatl_Cast_Iron_ASTM-A48_CL30</t>
        </is>
      </c>
      <c r="H90" s="2" t="inlineStr">
        <is>
          <t>C30</t>
        </is>
      </c>
      <c r="I90" s="4" t="inlineStr">
        <is>
          <t>:B18:</t>
        </is>
      </c>
      <c r="J90" s="2" t="inlineStr">
        <is>
          <t>NPS</t>
        </is>
      </c>
      <c r="K90" s="2" t="inlineStr">
        <is>
          <t>:X3:X4:</t>
        </is>
      </c>
      <c r="L90" s="2" t="inlineStr">
        <is>
          <t>Coating_Standard</t>
        </is>
      </c>
      <c r="M90" s="2" t="inlineStr">
        <is>
          <t>175psig</t>
        </is>
      </c>
      <c r="N90" s="1" t="inlineStr">
        <is>
          <t>96699241</t>
        </is>
      </c>
      <c r="O90" t="inlineStr">
        <is>
          <t>CASE,L,20953,175#,CI,BRZ WR</t>
        </is>
      </c>
      <c r="P90" t="inlineStr">
        <is>
          <t>A100057</t>
        </is>
      </c>
      <c r="Q90" s="2" t="inlineStr">
        <is>
          <t>LT027</t>
        </is>
      </c>
      <c r="R90" t="n">
        <v>0</v>
      </c>
    </row>
    <row r="91">
      <c r="B91">
        <f>IF(AND(H91="C30",I91="B18",L91="Coating_Standard"),"Y","N")</f>
        <v/>
      </c>
      <c r="C91" t="inlineStr">
        <is>
          <t>Price_BOM_L_Case_118</t>
        </is>
      </c>
      <c r="D91">
        <f>IF(B91="Y",C91,"")</f>
        <v/>
      </c>
      <c r="E91" t="inlineStr">
        <is>
          <t>:20953-LC:20953-LCV:20953-LF:</t>
        </is>
      </c>
      <c r="F91" s="2" t="inlineStr">
        <is>
          <t>Cast Iron, ASTM-A48, CL 30</t>
        </is>
      </c>
      <c r="G91" t="inlineStr">
        <is>
          <t>CaseMatl_Cast_Iron_ASTM-A48_CL30</t>
        </is>
      </c>
      <c r="H91" s="2" t="inlineStr">
        <is>
          <t>C30</t>
        </is>
      </c>
      <c r="I91" s="4" t="inlineStr">
        <is>
          <t>:M4:B18:X:</t>
        </is>
      </c>
      <c r="J91" s="2" t="inlineStr">
        <is>
          <t>NPS</t>
        </is>
      </c>
      <c r="K91" s="2" t="inlineStr">
        <is>
          <t>:X3:X4:</t>
        </is>
      </c>
      <c r="L91" s="2" t="inlineStr">
        <is>
          <t>Coating_Standard</t>
        </is>
      </c>
      <c r="M91" s="2" t="inlineStr">
        <is>
          <t>175psig</t>
        </is>
      </c>
      <c r="N91" s="2" t="n">
        <v>96865681</v>
      </c>
      <c r="P91" t="inlineStr">
        <is>
          <t>A100057</t>
        </is>
      </c>
      <c r="Q91" s="2" t="inlineStr">
        <is>
          <t>LT027</t>
        </is>
      </c>
      <c r="R91" t="n">
        <v>0</v>
      </c>
    </row>
    <row r="92">
      <c r="B92">
        <f>IF(AND(H92="C30",I92="B18",L92="Coating_Standard"),"Y","N")</f>
        <v/>
      </c>
      <c r="C92" t="inlineStr">
        <is>
          <t>Price_BOM_L_Case_119</t>
        </is>
      </c>
      <c r="D92">
        <f>IF(B92="Y",C92,"")</f>
        <v/>
      </c>
      <c r="E92" t="inlineStr">
        <is>
          <t>:20953-LC:20953-LCV:20953-LF:</t>
        </is>
      </c>
      <c r="F92" s="2" t="inlineStr">
        <is>
          <t>Ductile Iron, ASTM-A536-65</t>
        </is>
      </c>
      <c r="G92" t="inlineStr">
        <is>
          <t>CaseMatl_Ductile_Iron_ASTM-A536-65</t>
        </is>
      </c>
      <c r="H92" s="2" t="inlineStr">
        <is>
          <t>J</t>
        </is>
      </c>
      <c r="I92" s="4" t="inlineStr">
        <is>
          <t>:M4:B18:X:</t>
        </is>
      </c>
      <c r="J92" s="2" t="inlineStr">
        <is>
          <t>NPT</t>
        </is>
      </c>
      <c r="K92" s="2" t="inlineStr">
        <is>
          <t>:X3:X4:</t>
        </is>
      </c>
      <c r="L92" s="2" t="inlineStr">
        <is>
          <t>Coating_Standard</t>
        </is>
      </c>
      <c r="M92" s="2" t="inlineStr">
        <is>
          <t>300psig</t>
        </is>
      </c>
      <c r="N92" s="1" t="inlineStr">
        <is>
          <t>96699242</t>
        </is>
      </c>
      <c r="O92" t="inlineStr">
        <is>
          <t>CASE,L,20953,300#,DI</t>
        </is>
      </c>
      <c r="P92" t="inlineStr">
        <is>
          <t>A100066</t>
        </is>
      </c>
      <c r="Q92" s="2" t="inlineStr">
        <is>
          <t>LT034</t>
        </is>
      </c>
      <c r="R92" t="n">
        <v>126</v>
      </c>
    </row>
    <row r="93">
      <c r="B93">
        <f>IF(AND(H93="C30",I93="B18",L93="Coating_Standard"),"Y","N")</f>
        <v/>
      </c>
      <c r="C93" t="inlineStr">
        <is>
          <t>Price_BOM_L_Case_120</t>
        </is>
      </c>
      <c r="D93">
        <f>IF(B93="Y",C93,"")</f>
        <v/>
      </c>
      <c r="E93" t="inlineStr">
        <is>
          <t>:20953-LC:20953-LCV:20953-LF:</t>
        </is>
      </c>
      <c r="F93" s="2" t="inlineStr">
        <is>
          <t>Cast Iron, ASTM-A48, CL 30</t>
        </is>
      </c>
      <c r="G93" t="inlineStr">
        <is>
          <t>CaseMatl_Cast_Iron_ASTM-A48_CL30</t>
        </is>
      </c>
      <c r="H93" s="2" t="inlineStr">
        <is>
          <t>C30</t>
        </is>
      </c>
      <c r="I93" s="4" t="inlineStr">
        <is>
          <t>:M4:B18:X:</t>
        </is>
      </c>
      <c r="J93" s="2" t="inlineStr">
        <is>
          <t>NPS</t>
        </is>
      </c>
      <c r="K93" s="2" t="inlineStr">
        <is>
          <t>:X3:X4:</t>
        </is>
      </c>
      <c r="L93" s="2" t="inlineStr">
        <is>
          <t>Coating_Scotchkote134_interior</t>
        </is>
      </c>
      <c r="M93" s="2" t="inlineStr">
        <is>
          <t>175psig</t>
        </is>
      </c>
      <c r="N93" s="1" t="n">
        <v>98449398</v>
      </c>
      <c r="O93" s="2" t="inlineStr">
        <is>
          <t>Coating bom</t>
        </is>
      </c>
      <c r="P93" t="inlineStr">
        <is>
          <t>A100057</t>
        </is>
      </c>
      <c r="Q93" s="2" t="inlineStr">
        <is>
          <t>LT250</t>
        </is>
      </c>
    </row>
    <row r="94">
      <c r="B94">
        <f>IF(AND(H94="C30",I94="B18",L94="Coating_Standard"),"Y","N")</f>
        <v/>
      </c>
      <c r="C94" t="inlineStr">
        <is>
          <t>Price_BOM_L_Case_122</t>
        </is>
      </c>
      <c r="D94">
        <f>IF(B94="Y",C94,"")</f>
        <v/>
      </c>
      <c r="E94" t="inlineStr">
        <is>
          <t>:20953-LC:20953-LCV:20953-LF:</t>
        </is>
      </c>
      <c r="F94" s="2" t="inlineStr">
        <is>
          <t>Cast Iron, ASTM-A48, CL 30</t>
        </is>
      </c>
      <c r="G94" t="inlineStr">
        <is>
          <t>CaseMatl_Cast_Iron_ASTM-A48_CL30</t>
        </is>
      </c>
      <c r="H94" s="2" t="inlineStr">
        <is>
          <t>C30</t>
        </is>
      </c>
      <c r="I94" s="4" t="inlineStr">
        <is>
          <t>:M4:B18:X:</t>
        </is>
      </c>
      <c r="J94" s="2" t="inlineStr">
        <is>
          <t>NPS</t>
        </is>
      </c>
      <c r="K94" s="2" t="inlineStr">
        <is>
          <t>:X3:X4:</t>
        </is>
      </c>
      <c r="L94" s="2" t="inlineStr">
        <is>
          <t>Coating_Scotchkote134_interior_exterior</t>
        </is>
      </c>
      <c r="M94" s="2" t="inlineStr">
        <is>
          <t>175psig</t>
        </is>
      </c>
      <c r="N94" s="1" t="n">
        <v>98449398</v>
      </c>
      <c r="O94" s="2" t="inlineStr">
        <is>
          <t>Coating bom</t>
        </is>
      </c>
      <c r="P94" t="inlineStr">
        <is>
          <t>A100057</t>
        </is>
      </c>
      <c r="Q94" s="2" t="inlineStr">
        <is>
          <t>LT250</t>
        </is>
      </c>
    </row>
    <row r="95">
      <c r="B95">
        <f>IF(AND(H95="C30",I95="B18",L95="Coating_Standard"),"Y","N")</f>
        <v/>
      </c>
      <c r="C95" t="inlineStr">
        <is>
          <t>Price_BOM_L_Case_124</t>
        </is>
      </c>
      <c r="D95">
        <f>IF(B95="Y",C95,"")</f>
        <v/>
      </c>
      <c r="E95" t="inlineStr">
        <is>
          <t>:20953-LC:20953-LCV:20953-LF:</t>
        </is>
      </c>
      <c r="F95" s="2" t="inlineStr">
        <is>
          <t>Cast Iron, ASTM-A48, CL 30</t>
        </is>
      </c>
      <c r="G95" t="inlineStr">
        <is>
          <t>CaseMatl_Cast_Iron_ASTM-A48_CL30</t>
        </is>
      </c>
      <c r="H95" s="2" t="inlineStr">
        <is>
          <t>C30</t>
        </is>
      </c>
      <c r="I95" s="4" t="inlineStr">
        <is>
          <t>:M4:B18:X:</t>
        </is>
      </c>
      <c r="J95" s="2" t="inlineStr">
        <is>
          <t>NPS</t>
        </is>
      </c>
      <c r="K95" s="2" t="inlineStr">
        <is>
          <t>:X3:X4:</t>
        </is>
      </c>
      <c r="L95" s="2" t="inlineStr">
        <is>
          <t>Coating_Scotchkote134_interior_exterior_IncludeImpeller</t>
        </is>
      </c>
      <c r="M95" s="2" t="inlineStr">
        <is>
          <t>175psig</t>
        </is>
      </c>
      <c r="N95" s="1" t="n">
        <v>98449398</v>
      </c>
      <c r="O95" s="2" t="inlineStr">
        <is>
          <t>Coating bom</t>
        </is>
      </c>
      <c r="P95" t="inlineStr">
        <is>
          <t>A100057</t>
        </is>
      </c>
      <c r="Q95" s="2" t="inlineStr">
        <is>
          <t>LT250</t>
        </is>
      </c>
    </row>
    <row r="96">
      <c r="B96">
        <f>IF(AND(H96="C30",I96="B18",L96="Coating_Standard"),"Y","N")</f>
        <v/>
      </c>
      <c r="C96" t="inlineStr">
        <is>
          <t>Price_BOM_L_Case_126</t>
        </is>
      </c>
      <c r="D96">
        <f>IF(B96="Y",C96,"")</f>
        <v/>
      </c>
      <c r="E96" t="inlineStr">
        <is>
          <t>:20953-LC:20953-LCV:20953-LF:</t>
        </is>
      </c>
      <c r="F96" s="2" t="inlineStr">
        <is>
          <t>Cast Iron, ASTM-A48, CL 30</t>
        </is>
      </c>
      <c r="G96" t="inlineStr">
        <is>
          <t>CaseMatl_Cast_Iron_ASTM-A48_CL30</t>
        </is>
      </c>
      <c r="H96" s="2" t="inlineStr">
        <is>
          <t>C30</t>
        </is>
      </c>
      <c r="I96" s="4" t="inlineStr">
        <is>
          <t>:M4:B18:X:</t>
        </is>
      </c>
      <c r="J96" s="2" t="inlineStr">
        <is>
          <t>NPS</t>
        </is>
      </c>
      <c r="K96" s="2" t="inlineStr">
        <is>
          <t>:X3:X4:</t>
        </is>
      </c>
      <c r="L96" s="2" t="inlineStr">
        <is>
          <t>Coating_Scotchkote134_interior_IncludeImpeller</t>
        </is>
      </c>
      <c r="M96" s="2" t="inlineStr">
        <is>
          <t>175psig</t>
        </is>
      </c>
      <c r="N96" s="1" t="n">
        <v>98449398</v>
      </c>
      <c r="O96" s="2" t="inlineStr">
        <is>
          <t>Coating bom</t>
        </is>
      </c>
      <c r="P96" t="inlineStr">
        <is>
          <t>A100057</t>
        </is>
      </c>
      <c r="Q96" s="2" t="inlineStr">
        <is>
          <t>LT250</t>
        </is>
      </c>
    </row>
    <row r="97">
      <c r="B97">
        <f>IF(AND(H97="C30",I97="B18",L97="Coating_Standard"),"Y","N")</f>
        <v/>
      </c>
      <c r="C97" t="inlineStr">
        <is>
          <t>Price_BOM_L_Case_128</t>
        </is>
      </c>
      <c r="D97">
        <f>IF(B97="Y",C97,"")</f>
        <v/>
      </c>
      <c r="E97" t="inlineStr">
        <is>
          <t>:20953-LC:20953-LCV:20953-LF:</t>
        </is>
      </c>
      <c r="F97" s="2" t="inlineStr">
        <is>
          <t>Cast Iron, ASTM-A48, CL 30</t>
        </is>
      </c>
      <c r="G97" t="inlineStr">
        <is>
          <t>CaseMatl_Cast_Iron_ASTM-A48_CL30</t>
        </is>
      </c>
      <c r="H97" s="2" t="inlineStr">
        <is>
          <t>C30</t>
        </is>
      </c>
      <c r="I97" s="4" t="inlineStr">
        <is>
          <t>:B18:</t>
        </is>
      </c>
      <c r="J97" s="2" t="inlineStr">
        <is>
          <t>NPS</t>
        </is>
      </c>
      <c r="K97" s="2" t="inlineStr">
        <is>
          <t>:X3:X4:</t>
        </is>
      </c>
      <c r="L97" s="2" t="inlineStr">
        <is>
          <t>Coating_Special</t>
        </is>
      </c>
      <c r="M97" s="2" t="inlineStr">
        <is>
          <t>175psig</t>
        </is>
      </c>
      <c r="N97" s="1" t="inlineStr">
        <is>
          <t>RTF</t>
        </is>
      </c>
      <c r="O97" s="2" t="inlineStr">
        <is>
          <t>Coating bom</t>
        </is>
      </c>
      <c r="P97" t="inlineStr">
        <is>
          <t>A100057</t>
        </is>
      </c>
      <c r="Q97" s="2" t="inlineStr">
        <is>
          <t>LT250</t>
        </is>
      </c>
    </row>
    <row r="98">
      <c r="B98">
        <f>IF(AND(H98="C30",I98="B18",L98="Coating_Standard"),"Y","N")</f>
        <v/>
      </c>
      <c r="C98" t="inlineStr">
        <is>
          <t>Price_BOM_L_Case_129</t>
        </is>
      </c>
      <c r="D98">
        <f>IF(B98="Y",C98,"")</f>
        <v/>
      </c>
      <c r="E98" t="inlineStr">
        <is>
          <t>:20953-LC:20953-LCV:20953-LF:</t>
        </is>
      </c>
      <c r="F98" s="2" t="inlineStr">
        <is>
          <t>Cast Iron, ASTM-A48, CL 30</t>
        </is>
      </c>
      <c r="G98" t="inlineStr">
        <is>
          <t>CaseMatl_Cast_Iron_ASTM-A48_CL30</t>
        </is>
      </c>
      <c r="H98" s="2" t="inlineStr">
        <is>
          <t>C30</t>
        </is>
      </c>
      <c r="I98" s="4" t="inlineStr">
        <is>
          <t>:X:</t>
        </is>
      </c>
      <c r="J98" s="2" t="inlineStr">
        <is>
          <t>NPS</t>
        </is>
      </c>
      <c r="K98" s="2" t="inlineStr">
        <is>
          <t>:X3:X4:</t>
        </is>
      </c>
      <c r="L98" s="2" t="inlineStr">
        <is>
          <t>Coating_Special</t>
        </is>
      </c>
      <c r="M98" s="2" t="inlineStr">
        <is>
          <t>175psig</t>
        </is>
      </c>
      <c r="N98" s="14" t="inlineStr">
        <is>
          <t>RTF</t>
        </is>
      </c>
      <c r="O98" s="2" t="inlineStr">
        <is>
          <t>Coating bom</t>
        </is>
      </c>
      <c r="P98" t="inlineStr">
        <is>
          <t>A100057</t>
        </is>
      </c>
      <c r="Q98" s="2" t="inlineStr">
        <is>
          <t>LT250</t>
        </is>
      </c>
    </row>
    <row r="99">
      <c r="B99">
        <f>IF(AND(H99="C30",I99="B18",L99="Coating_Standard"),"Y","N")</f>
        <v/>
      </c>
      <c r="C99" t="inlineStr">
        <is>
          <t>Price_BOM_L_Case_132</t>
        </is>
      </c>
      <c r="D99">
        <f>IF(B99="Y",C99,"")</f>
        <v/>
      </c>
      <c r="E99" t="inlineStr">
        <is>
          <t>:20121-LC:20121-LCV:20121-LF:</t>
        </is>
      </c>
      <c r="F99" s="2" t="inlineStr">
        <is>
          <t>Cast Iron, ASTM-A48, CL 30</t>
        </is>
      </c>
      <c r="G99" t="inlineStr">
        <is>
          <t>CaseMatl_Cast_Iron_ASTM-A48_CL30</t>
        </is>
      </c>
      <c r="H99" s="2" t="inlineStr">
        <is>
          <t>C30</t>
        </is>
      </c>
      <c r="I99" s="4" t="inlineStr">
        <is>
          <t>:M4:B18:X:</t>
        </is>
      </c>
      <c r="J99" s="2" t="inlineStr">
        <is>
          <t>NPS</t>
        </is>
      </c>
      <c r="K99" s="2" t="inlineStr">
        <is>
          <t>:X3:XA:</t>
        </is>
      </c>
      <c r="L99" s="2" t="inlineStr">
        <is>
          <t>Coating_Standard</t>
        </is>
      </c>
      <c r="M99" s="2" t="inlineStr">
        <is>
          <t>175psig</t>
        </is>
      </c>
      <c r="N99" s="1" t="inlineStr">
        <is>
          <t>96699243</t>
        </is>
      </c>
      <c r="O99" t="inlineStr">
        <is>
          <t>CASE,L,20121,175#,CI</t>
        </is>
      </c>
      <c r="P99" t="inlineStr">
        <is>
          <t>A100057</t>
        </is>
      </c>
      <c r="Q99" s="2" t="inlineStr">
        <is>
          <t>LT027</t>
        </is>
      </c>
      <c r="R99" t="n">
        <v>0</v>
      </c>
    </row>
    <row r="100">
      <c r="B100">
        <f>IF(AND(H100="C30",I100="B18",L100="Coating_Standard"),"Y","N")</f>
        <v/>
      </c>
      <c r="C100" t="inlineStr">
        <is>
          <t>Price_BOM_L_Case_133</t>
        </is>
      </c>
      <c r="D100">
        <f>IF(B100="Y",C100,"")</f>
        <v/>
      </c>
      <c r="E100" t="inlineStr">
        <is>
          <t>:20121-LC:20121-LCV:20121-LF:</t>
        </is>
      </c>
      <c r="F100" s="2" t="inlineStr">
        <is>
          <t>Ductile Iron, ASTM-A536-65</t>
        </is>
      </c>
      <c r="G100" t="inlineStr">
        <is>
          <t>CaseMatl_Ductile_Iron_ASTM-A536-65</t>
        </is>
      </c>
      <c r="H100" s="2" t="inlineStr">
        <is>
          <t>J</t>
        </is>
      </c>
      <c r="I100" s="4" t="inlineStr">
        <is>
          <t>:M4:B18:X:</t>
        </is>
      </c>
      <c r="J100" s="2" t="inlineStr">
        <is>
          <t>NPT</t>
        </is>
      </c>
      <c r="K100" s="2" t="inlineStr">
        <is>
          <t>:X3:XA:</t>
        </is>
      </c>
      <c r="L100" s="2" t="inlineStr">
        <is>
          <t>Coating_Standard</t>
        </is>
      </c>
      <c r="M100" s="2" t="inlineStr">
        <is>
          <t>250psig</t>
        </is>
      </c>
      <c r="N100" t="n">
        <v>96769291</v>
      </c>
      <c r="P100" t="inlineStr">
        <is>
          <t>A100067</t>
        </is>
      </c>
      <c r="Q100" s="2" t="inlineStr">
        <is>
          <t>LT034</t>
        </is>
      </c>
      <c r="R100" t="n">
        <v>126</v>
      </c>
    </row>
    <row r="101">
      <c r="B101">
        <f>IF(AND(H101="C30",I101="B18",L101="Coating_Standard"),"Y","N")</f>
        <v/>
      </c>
      <c r="C101" t="inlineStr">
        <is>
          <t>Price_BOM_L_Case_134</t>
        </is>
      </c>
      <c r="D101">
        <f>IF(B101="Y",C101,"")</f>
        <v/>
      </c>
      <c r="E101" t="inlineStr">
        <is>
          <t>:20121-LC:20121-LCV:20121-LF:</t>
        </is>
      </c>
      <c r="F101" s="2" t="inlineStr">
        <is>
          <t>Cast Iron, ASTM-A48,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4" t="inlineStr">
        <is>
          <t>:B18:</t>
        </is>
      </c>
      <c r="J101" s="2" t="inlineStr">
        <is>
          <t>NPS</t>
        </is>
      </c>
      <c r="K101" s="2" t="inlineStr">
        <is>
          <t>:X3:XA:</t>
        </is>
      </c>
      <c r="L101" s="2" t="inlineStr">
        <is>
          <t>Coating_Scotchkote134_interior</t>
        </is>
      </c>
      <c r="M101" s="2" t="inlineStr">
        <is>
          <t>175psig</t>
        </is>
      </c>
      <c r="N101" s="1" t="inlineStr">
        <is>
          <t>RTF</t>
        </is>
      </c>
      <c r="O101" s="2" t="inlineStr">
        <is>
          <t>Coating bom</t>
        </is>
      </c>
      <c r="P101" t="inlineStr">
        <is>
          <t>A100057</t>
        </is>
      </c>
      <c r="Q101" s="2" t="inlineStr">
        <is>
          <t>LT250</t>
        </is>
      </c>
    </row>
    <row r="102">
      <c r="B102">
        <f>IF(AND(H102="C30",I102="B18",L102="Coating_Standard"),"Y","N")</f>
        <v/>
      </c>
      <c r="C102" t="inlineStr">
        <is>
          <t>Price_BOM_L_Case_135</t>
        </is>
      </c>
      <c r="D102">
        <f>IF(B102="Y",C102,"")</f>
        <v/>
      </c>
      <c r="E102" t="inlineStr">
        <is>
          <t>:20121-LC:20121-LCV:20121-LF:</t>
        </is>
      </c>
      <c r="F102" s="2" t="inlineStr">
        <is>
          <t>Cast Iron, ASTM-A48,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4" t="inlineStr">
        <is>
          <t>:B18:</t>
        </is>
      </c>
      <c r="J102" s="2" t="inlineStr">
        <is>
          <t>NPS</t>
        </is>
      </c>
      <c r="K102" s="2" t="inlineStr">
        <is>
          <t>:X3:XA:</t>
        </is>
      </c>
      <c r="L102" s="2" t="inlineStr">
        <is>
          <t>Coating_Scotchkote134_interior_exterior</t>
        </is>
      </c>
      <c r="M102" s="2" t="inlineStr">
        <is>
          <t>175psig</t>
        </is>
      </c>
      <c r="N102" s="1" t="inlineStr">
        <is>
          <t>RTF</t>
        </is>
      </c>
      <c r="O102" s="2" t="inlineStr">
        <is>
          <t>Coating bom</t>
        </is>
      </c>
      <c r="P102" t="inlineStr">
        <is>
          <t>A100057</t>
        </is>
      </c>
      <c r="Q102" s="2" t="inlineStr">
        <is>
          <t>LT250</t>
        </is>
      </c>
    </row>
    <row r="103">
      <c r="B103">
        <f>IF(AND(H103="C30",I103="B18",L103="Coating_Standard"),"Y","N")</f>
        <v/>
      </c>
      <c r="C103" t="inlineStr">
        <is>
          <t>Price_BOM_L_Case_136</t>
        </is>
      </c>
      <c r="D103">
        <f>IF(B103="Y",C103,"")</f>
        <v/>
      </c>
      <c r="E103" t="inlineStr">
        <is>
          <t>:20121-LC:20121-LCV:20121-LF:</t>
        </is>
      </c>
      <c r="F103" s="2" t="inlineStr">
        <is>
          <t>Cast Iron, ASTM-A48,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4" t="inlineStr">
        <is>
          <t>:B18:</t>
        </is>
      </c>
      <c r="J103" s="2" t="inlineStr">
        <is>
          <t>NPS</t>
        </is>
      </c>
      <c r="K103" s="2" t="inlineStr">
        <is>
          <t>:X3:XA:</t>
        </is>
      </c>
      <c r="L103" s="2" t="inlineStr">
        <is>
          <t>Coating_Scotchkote134_interior_exterior_IncludeImpeller</t>
        </is>
      </c>
      <c r="M103" s="2" t="inlineStr">
        <is>
          <t>175psig</t>
        </is>
      </c>
      <c r="N103" s="1" t="inlineStr">
        <is>
          <t>RTF</t>
        </is>
      </c>
      <c r="O103" s="2" t="inlineStr">
        <is>
          <t>Coating bom</t>
        </is>
      </c>
      <c r="P103" t="inlineStr">
        <is>
          <t>A100057</t>
        </is>
      </c>
      <c r="Q103" s="2" t="inlineStr">
        <is>
          <t>LT250</t>
        </is>
      </c>
    </row>
    <row r="104">
      <c r="B104">
        <f>IF(AND(H104="C30",I104="B18",L104="Coating_Standard"),"Y","N")</f>
        <v/>
      </c>
      <c r="C104" t="inlineStr">
        <is>
          <t>Price_BOM_L_Case_137</t>
        </is>
      </c>
      <c r="D104">
        <f>IF(B104="Y",C104,"")</f>
        <v/>
      </c>
      <c r="E104" t="inlineStr">
        <is>
          <t>:20121-LC:20121-LCV:20121-LF:</t>
        </is>
      </c>
      <c r="F104" s="2" t="inlineStr">
        <is>
          <t>Cast Iron, ASTM-A48,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4" t="inlineStr">
        <is>
          <t>:B18:</t>
        </is>
      </c>
      <c r="J104" s="2" t="inlineStr">
        <is>
          <t>NPS</t>
        </is>
      </c>
      <c r="K104" s="2" t="inlineStr">
        <is>
          <t>:X3:XA:</t>
        </is>
      </c>
      <c r="L104" s="2" t="inlineStr">
        <is>
          <t>Coating_Scotchkote134_interior_IncludeImpeller</t>
        </is>
      </c>
      <c r="M104" s="2" t="inlineStr">
        <is>
          <t>175psig</t>
        </is>
      </c>
      <c r="N104" s="1" t="inlineStr">
        <is>
          <t>RTF</t>
        </is>
      </c>
      <c r="O104" s="2" t="inlineStr">
        <is>
          <t>Coating bom</t>
        </is>
      </c>
      <c r="P104" t="inlineStr">
        <is>
          <t>A100057</t>
        </is>
      </c>
      <c r="Q104" s="2" t="inlineStr">
        <is>
          <t>LT250</t>
        </is>
      </c>
    </row>
    <row r="105">
      <c r="B105">
        <f>IF(AND(H105="C30",I105="B18",L105="Coating_Standard"),"Y","N")</f>
        <v/>
      </c>
      <c r="C105" t="inlineStr">
        <is>
          <t>Price_BOM_L_Case_138</t>
        </is>
      </c>
      <c r="D105">
        <f>IF(B105="Y",C105,"")</f>
        <v/>
      </c>
      <c r="E105" t="inlineStr">
        <is>
          <t>:20121-LC:20121-LCV:20121-LF:</t>
        </is>
      </c>
      <c r="F105" s="2" t="inlineStr">
        <is>
          <t>Cast Iron, ASTM-A48,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4" t="inlineStr">
        <is>
          <t>:B18:</t>
        </is>
      </c>
      <c r="J105" s="2" t="inlineStr">
        <is>
          <t>NPS</t>
        </is>
      </c>
      <c r="K105" s="2" t="inlineStr">
        <is>
          <t>:X3:XA:</t>
        </is>
      </c>
      <c r="L105" s="2" t="inlineStr">
        <is>
          <t>Coating_Special</t>
        </is>
      </c>
      <c r="M105" s="2" t="inlineStr">
        <is>
          <t>175psig</t>
        </is>
      </c>
      <c r="N105" s="1" t="inlineStr">
        <is>
          <t>RTF</t>
        </is>
      </c>
      <c r="O105" s="2" t="inlineStr">
        <is>
          <t>Coating bom</t>
        </is>
      </c>
      <c r="P105" t="inlineStr">
        <is>
          <t>A100057</t>
        </is>
      </c>
      <c r="Q105" s="2" t="inlineStr">
        <is>
          <t>LT250</t>
        </is>
      </c>
    </row>
    <row r="106">
      <c r="B106">
        <f>IF(AND(H106="C30",I106="B18",L106="Coating_Standard"),"Y","N")</f>
        <v/>
      </c>
      <c r="C106" t="inlineStr">
        <is>
          <t>Price_BOM_L_Case_140</t>
        </is>
      </c>
      <c r="D106">
        <f>IF(B106="Y",C106,"")</f>
        <v/>
      </c>
      <c r="E106" t="inlineStr">
        <is>
          <t>:20121-LC:20121-LCV:20121-LF:</t>
        </is>
      </c>
      <c r="F106" s="2" t="inlineStr">
        <is>
          <t>Cast Iron, ASTM-A48,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4" t="inlineStr">
        <is>
          <t>:M4:B18:X:</t>
        </is>
      </c>
      <c r="J106" s="2" t="inlineStr">
        <is>
          <t>NPS</t>
        </is>
      </c>
      <c r="K106" s="2" t="inlineStr">
        <is>
          <t>:X3:XA:</t>
        </is>
      </c>
      <c r="L106" s="2" t="inlineStr">
        <is>
          <t>Coating_Standard</t>
        </is>
      </c>
      <c r="M106" s="2" t="inlineStr">
        <is>
          <t>175psig</t>
        </is>
      </c>
      <c r="N106" s="1" t="inlineStr">
        <is>
          <t>96699243</t>
        </is>
      </c>
      <c r="O106" t="inlineStr">
        <is>
          <t>CASE,L,20121,175#,CI</t>
        </is>
      </c>
      <c r="P106" t="inlineStr">
        <is>
          <t>A100057</t>
        </is>
      </c>
      <c r="Q106" s="2" t="inlineStr">
        <is>
          <t>LT027</t>
        </is>
      </c>
      <c r="R106" t="n">
        <v>0</v>
      </c>
    </row>
    <row r="107">
      <c r="B107">
        <f>IF(AND(H107="C30",I107="B18",L107="Coating_Standard"),"Y","N")</f>
        <v/>
      </c>
      <c r="C107" t="inlineStr">
        <is>
          <t>Price_BOM_L_Case_141</t>
        </is>
      </c>
      <c r="D107">
        <f>IF(B107="Y",C107,"")</f>
        <v/>
      </c>
      <c r="E107" t="inlineStr">
        <is>
          <t>:20121-LC:20121-LCV:20121-LF:</t>
        </is>
      </c>
      <c r="F107" s="2" t="inlineStr">
        <is>
          <t>Ductile Iron, ASTM-A536-65</t>
        </is>
      </c>
      <c r="G107" t="inlineStr">
        <is>
          <t>CaseMatl_Ductile_Iron_ASTM-A536-65</t>
        </is>
      </c>
      <c r="H107" s="2" t="inlineStr">
        <is>
          <t>J</t>
        </is>
      </c>
      <c r="I107" s="4" t="inlineStr">
        <is>
          <t>:M4:B18:X:</t>
        </is>
      </c>
      <c r="J107" s="2" t="inlineStr">
        <is>
          <t>NPT</t>
        </is>
      </c>
      <c r="K107" s="2" t="inlineStr">
        <is>
          <t>:X3:XA:</t>
        </is>
      </c>
      <c r="L107" s="2" t="inlineStr">
        <is>
          <t>Coating_Standard</t>
        </is>
      </c>
      <c r="M107" s="2" t="inlineStr">
        <is>
          <t>250psig</t>
        </is>
      </c>
      <c r="N107" t="n">
        <v>96769291</v>
      </c>
      <c r="P107" t="inlineStr">
        <is>
          <t>A100067</t>
        </is>
      </c>
      <c r="Q107" s="2" t="inlineStr">
        <is>
          <t>LT034</t>
        </is>
      </c>
      <c r="R107" t="n">
        <v>126</v>
      </c>
    </row>
    <row r="108">
      <c r="B108">
        <f>IF(AND(H108="C30",I108="B18",L108="Coating_Standard"),"Y","N")</f>
        <v/>
      </c>
      <c r="C108" t="inlineStr">
        <is>
          <t>Price_BOM_L_Case_142</t>
        </is>
      </c>
      <c r="D108">
        <f>IF(B108="Y",C108,"")</f>
        <v/>
      </c>
      <c r="E108" t="inlineStr">
        <is>
          <t>:20121-LC:20121-LCV:20121-LF:</t>
        </is>
      </c>
      <c r="F108" s="2" t="inlineStr">
        <is>
          <t>Cast Iron, ASTM-A48,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4" t="inlineStr">
        <is>
          <t>:X:</t>
        </is>
      </c>
      <c r="J108" s="2" t="inlineStr">
        <is>
          <t>NPS</t>
        </is>
      </c>
      <c r="K108" s="2" t="inlineStr">
        <is>
          <t>:X3:XA:</t>
        </is>
      </c>
      <c r="L108" s="2" t="inlineStr">
        <is>
          <t>Coating_Scotchkote134_interior</t>
        </is>
      </c>
      <c r="M108" s="2" t="inlineStr">
        <is>
          <t>175psig</t>
        </is>
      </c>
      <c r="N108" s="1" t="inlineStr">
        <is>
          <t>RTF</t>
        </is>
      </c>
      <c r="O108" s="2" t="inlineStr">
        <is>
          <t>Coating bom</t>
        </is>
      </c>
      <c r="P108" t="inlineStr">
        <is>
          <t>A100057</t>
        </is>
      </c>
      <c r="Q108" s="2" t="inlineStr">
        <is>
          <t>LT250</t>
        </is>
      </c>
    </row>
    <row r="109">
      <c r="B109">
        <f>IF(AND(H109="C30",I109="B18",L109="Coating_Standard"),"Y","N")</f>
        <v/>
      </c>
      <c r="C109" t="inlineStr">
        <is>
          <t>Price_BOM_L_Case_143</t>
        </is>
      </c>
      <c r="D109">
        <f>IF(B109="Y",C109,"")</f>
        <v/>
      </c>
      <c r="E109" t="inlineStr">
        <is>
          <t>:20121-LC:20121-LCV:20121-LF:</t>
        </is>
      </c>
      <c r="F109" s="2" t="inlineStr">
        <is>
          <t>Cast Iron, ASTM-A48,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4" t="inlineStr">
        <is>
          <t>:X:</t>
        </is>
      </c>
      <c r="J109" s="2" t="inlineStr">
        <is>
          <t>NPS</t>
        </is>
      </c>
      <c r="K109" s="2" t="inlineStr">
        <is>
          <t>:X3:XA:</t>
        </is>
      </c>
      <c r="L109" s="2" t="inlineStr">
        <is>
          <t>Coating_Scotchkote134_interior_exterior</t>
        </is>
      </c>
      <c r="M109" s="2" t="inlineStr">
        <is>
          <t>175psig</t>
        </is>
      </c>
      <c r="N109" s="1" t="inlineStr">
        <is>
          <t>RTF</t>
        </is>
      </c>
      <c r="O109" s="2" t="inlineStr">
        <is>
          <t>Coating bom</t>
        </is>
      </c>
      <c r="P109" t="inlineStr">
        <is>
          <t>A100057</t>
        </is>
      </c>
      <c r="Q109" s="2" t="inlineStr">
        <is>
          <t>LT250</t>
        </is>
      </c>
    </row>
    <row r="110">
      <c r="B110">
        <f>IF(AND(H110="C30",I110="B18",L110="Coating_Standard"),"Y","N")</f>
        <v/>
      </c>
      <c r="C110" t="inlineStr">
        <is>
          <t>Price_BOM_L_Case_144</t>
        </is>
      </c>
      <c r="D110">
        <f>IF(B110="Y",C110,"")</f>
        <v/>
      </c>
      <c r="E110" t="inlineStr">
        <is>
          <t>:20121-LC:20121-LCV:20121-LF:</t>
        </is>
      </c>
      <c r="F110" s="2" t="inlineStr">
        <is>
          <t>Cast Iron, ASTM-A48,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4" t="inlineStr">
        <is>
          <t>:X:</t>
        </is>
      </c>
      <c r="J110" s="2" t="inlineStr">
        <is>
          <t>NPS</t>
        </is>
      </c>
      <c r="K110" s="2" t="inlineStr">
        <is>
          <t>:X3:XA:</t>
        </is>
      </c>
      <c r="L110" s="2" t="inlineStr">
        <is>
          <t>Coating_Scotchkote134_interior_exterior_IncludeImpeller</t>
        </is>
      </c>
      <c r="M110" s="2" t="inlineStr">
        <is>
          <t>175psig</t>
        </is>
      </c>
      <c r="N110" s="1" t="inlineStr">
        <is>
          <t>RTF</t>
        </is>
      </c>
      <c r="O110" s="2" t="inlineStr">
        <is>
          <t>Coating bom</t>
        </is>
      </c>
      <c r="P110" t="inlineStr">
        <is>
          <t>A100057</t>
        </is>
      </c>
      <c r="Q110" s="2" t="inlineStr">
        <is>
          <t>LT250</t>
        </is>
      </c>
    </row>
    <row r="111">
      <c r="B111">
        <f>IF(AND(H111="C30",I111="B18",L111="Coating_Standard"),"Y","N")</f>
        <v/>
      </c>
      <c r="C111" t="inlineStr">
        <is>
          <t>Price_BOM_L_Case_145</t>
        </is>
      </c>
      <c r="D111">
        <f>IF(B111="Y",C111,"")</f>
        <v/>
      </c>
      <c r="E111" t="inlineStr">
        <is>
          <t>:20121-LC:20121-LCV:20121-LF:</t>
        </is>
      </c>
      <c r="F111" s="2" t="inlineStr">
        <is>
          <t>Cast Iron, ASTM-A48,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4" t="inlineStr">
        <is>
          <t>:X:</t>
        </is>
      </c>
      <c r="J111" s="2" t="inlineStr">
        <is>
          <t>NPS</t>
        </is>
      </c>
      <c r="K111" s="2" t="inlineStr">
        <is>
          <t>:X3:XA:</t>
        </is>
      </c>
      <c r="L111" s="2" t="inlineStr">
        <is>
          <t>Coating_Scotchkote134_interior_IncludeImpeller</t>
        </is>
      </c>
      <c r="M111" s="2" t="inlineStr">
        <is>
          <t>175psig</t>
        </is>
      </c>
      <c r="N111" s="1" t="inlineStr">
        <is>
          <t>RTF</t>
        </is>
      </c>
      <c r="O111" s="2" t="inlineStr">
        <is>
          <t>Coating bom</t>
        </is>
      </c>
      <c r="P111" t="inlineStr">
        <is>
          <t>A100057</t>
        </is>
      </c>
      <c r="Q111" s="2" t="inlineStr">
        <is>
          <t>LT250</t>
        </is>
      </c>
    </row>
    <row r="112">
      <c r="B112">
        <f>IF(AND(H112="C30",I112="B18",L112="Coating_Standard"),"Y","N")</f>
        <v/>
      </c>
      <c r="C112" t="inlineStr">
        <is>
          <t>Price_BOM_L_Case_146</t>
        </is>
      </c>
      <c r="D112">
        <f>IF(B112="Y",C112,"")</f>
        <v/>
      </c>
      <c r="E112" t="inlineStr">
        <is>
          <t>:20121-LC:20121-LCV:20121-LF:</t>
        </is>
      </c>
      <c r="F112" s="2" t="inlineStr">
        <is>
          <t>Cast Iron, ASTM-A48,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4" t="inlineStr">
        <is>
          <t>:X:</t>
        </is>
      </c>
      <c r="J112" s="2" t="inlineStr">
        <is>
          <t>NPS</t>
        </is>
      </c>
      <c r="K112" s="2" t="inlineStr">
        <is>
          <t>:X3:XA:</t>
        </is>
      </c>
      <c r="L112" s="2" t="inlineStr">
        <is>
          <t>Coating_Special</t>
        </is>
      </c>
      <c r="M112" s="2" t="inlineStr">
        <is>
          <t>175psig</t>
        </is>
      </c>
      <c r="N112" s="1" t="inlineStr">
        <is>
          <t>RTF</t>
        </is>
      </c>
      <c r="O112" s="2" t="inlineStr">
        <is>
          <t>Coating bom</t>
        </is>
      </c>
      <c r="P112" t="inlineStr">
        <is>
          <t>A100057</t>
        </is>
      </c>
      <c r="Q112" s="2" t="inlineStr">
        <is>
          <t>LT250</t>
        </is>
      </c>
    </row>
    <row r="113">
      <c r="B113">
        <f>IF(AND(H113="C30",I113="B18",L113="Coating_Standard"),"Y","N")</f>
        <v/>
      </c>
      <c r="C113" t="inlineStr">
        <is>
          <t>Price_BOM_L_Case_148</t>
        </is>
      </c>
      <c r="D113">
        <f>IF(B113="Y",C113,"")</f>
        <v/>
      </c>
      <c r="E113" t="inlineStr">
        <is>
          <t>:25707-LC:25707-LCV:25707-LF:</t>
        </is>
      </c>
      <c r="F113" s="2" t="inlineStr">
        <is>
          <t>Cast Iron, ASTM-A48,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4" t="inlineStr">
        <is>
          <t>:B18:</t>
        </is>
      </c>
      <c r="J113" s="2" t="inlineStr">
        <is>
          <t>125# ANSI Flange</t>
        </is>
      </c>
      <c r="K113" s="2" t="inlineStr">
        <is>
          <t>:X3:X4:</t>
        </is>
      </c>
      <c r="L113" s="2" t="inlineStr">
        <is>
          <t>Coating_Standard</t>
        </is>
      </c>
      <c r="M113" s="2" t="inlineStr">
        <is>
          <t>175psig</t>
        </is>
      </c>
      <c r="N113" s="1" t="inlineStr">
        <is>
          <t>96699244</t>
        </is>
      </c>
      <c r="O113" t="inlineStr">
        <is>
          <t>CASE,L,25707,175#,CI,BRZ WR</t>
        </is>
      </c>
      <c r="P113" t="inlineStr">
        <is>
          <t>A100057</t>
        </is>
      </c>
      <c r="Q113" s="2" t="inlineStr">
        <is>
          <t>LT027</t>
        </is>
      </c>
      <c r="R113" t="n">
        <v>0</v>
      </c>
    </row>
    <row r="114">
      <c r="B114">
        <f>IF(AND(H114="C30",I114="B18",L114="Coating_Standard"),"Y","N")</f>
        <v/>
      </c>
      <c r="C114" t="inlineStr">
        <is>
          <t>Price_BOM_L_Case_149</t>
        </is>
      </c>
      <c r="D114">
        <f>IF(B114="Y",C114,"")</f>
        <v/>
      </c>
      <c r="E114" t="inlineStr">
        <is>
          <t>:25707-LC:25707-LCV:25707-LF:</t>
        </is>
      </c>
      <c r="F114" s="2" t="inlineStr">
        <is>
          <t>Cast Iron, ASTM-A48,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4" t="inlineStr">
        <is>
          <t>:M4:B18:X:</t>
        </is>
      </c>
      <c r="J114" s="2" t="inlineStr">
        <is>
          <t>125# ANSI Flange</t>
        </is>
      </c>
      <c r="K114" s="2" t="inlineStr">
        <is>
          <t>:X3:X4:</t>
        </is>
      </c>
      <c r="L114" s="2" t="inlineStr">
        <is>
          <t>Coating_Standard</t>
        </is>
      </c>
      <c r="M114" s="2" t="inlineStr">
        <is>
          <t>175psig</t>
        </is>
      </c>
      <c r="N114" s="27" t="inlineStr">
        <is>
          <t>96864669</t>
        </is>
      </c>
      <c r="P114" t="inlineStr">
        <is>
          <t>A100057</t>
        </is>
      </c>
      <c r="Q114" s="2" t="inlineStr">
        <is>
          <t>LT027</t>
        </is>
      </c>
      <c r="R114" t="n">
        <v>0</v>
      </c>
    </row>
    <row r="115">
      <c r="B115">
        <f>IF(AND(H115="C30",I115="B18",L115="Coating_Standard"),"Y","N")</f>
        <v/>
      </c>
      <c r="C115" t="inlineStr">
        <is>
          <t>Price_BOM_L_Case_150</t>
        </is>
      </c>
      <c r="D115">
        <f>IF(B115="Y",C115,"")</f>
        <v/>
      </c>
      <c r="E115" t="inlineStr">
        <is>
          <t>:25707-LC:25707-LCV:25707-LF:</t>
        </is>
      </c>
      <c r="F115" s="2" t="inlineStr">
        <is>
          <t>Ductile Iron, ASTM-A536-65</t>
        </is>
      </c>
      <c r="G115" t="inlineStr">
        <is>
          <t>CaseMatl_Ductile_Iron_ASTM-A536-65</t>
        </is>
      </c>
      <c r="H115" s="2" t="inlineStr">
        <is>
          <t>J</t>
        </is>
      </c>
      <c r="I115" s="4" t="inlineStr">
        <is>
          <t>:M4:B18:X:</t>
        </is>
      </c>
      <c r="J115" s="2" t="inlineStr">
        <is>
          <t>250# ANSI Flange</t>
        </is>
      </c>
      <c r="K115" s="2" t="inlineStr">
        <is>
          <t>:X3:X4:</t>
        </is>
      </c>
      <c r="L115" s="2" t="inlineStr">
        <is>
          <t>Coating_Standard</t>
        </is>
      </c>
      <c r="M115" s="2" t="inlineStr">
        <is>
          <t>250psig</t>
        </is>
      </c>
      <c r="N115" s="1" t="inlineStr">
        <is>
          <t>96699245</t>
        </is>
      </c>
      <c r="O115" t="inlineStr">
        <is>
          <t>CASE,L,25707,250#,DI</t>
        </is>
      </c>
      <c r="P115" t="inlineStr">
        <is>
          <t>A100068</t>
        </is>
      </c>
      <c r="Q115" s="2" t="inlineStr">
        <is>
          <t>LT034</t>
        </is>
      </c>
      <c r="R115" t="n">
        <v>126</v>
      </c>
    </row>
    <row r="116">
      <c r="B116">
        <f>IF(AND(H116="C30",I116="B18",L116="Coating_Standard"),"Y","N")</f>
        <v/>
      </c>
      <c r="C116" t="inlineStr">
        <is>
          <t>Price_BOM_L_Case_151</t>
        </is>
      </c>
      <c r="D116">
        <f>IF(B116="Y",C116,"")</f>
        <v/>
      </c>
      <c r="E116" t="inlineStr">
        <is>
          <t>:25707-LC:25707-LCV:25707-LF:</t>
        </is>
      </c>
      <c r="F116" s="2" t="inlineStr">
        <is>
          <t>Cast Iron, ASTM-A48,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4" t="inlineStr">
        <is>
          <t>:M4:B18:X:</t>
        </is>
      </c>
      <c r="J116" s="2" t="inlineStr">
        <is>
          <t>125# ANSI Flange</t>
        </is>
      </c>
      <c r="K116" s="2" t="inlineStr">
        <is>
          <t>:X3:X4:</t>
        </is>
      </c>
      <c r="L116" s="2" t="inlineStr">
        <is>
          <t>Coating_Scotchkote134_interior</t>
        </is>
      </c>
      <c r="M116" s="2" t="inlineStr">
        <is>
          <t>175psig</t>
        </is>
      </c>
      <c r="N116" s="1" t="n">
        <v>98685851</v>
      </c>
      <c r="O116" s="2" t="inlineStr">
        <is>
          <t>Coating bom</t>
        </is>
      </c>
      <c r="P116" t="inlineStr">
        <is>
          <t>A100057</t>
        </is>
      </c>
      <c r="Q116" s="2" t="inlineStr">
        <is>
          <t>LT250</t>
        </is>
      </c>
    </row>
    <row r="117">
      <c r="B117">
        <f>IF(AND(H117="C30",I117="B18",L117="Coating_Standard"),"Y","N")</f>
        <v/>
      </c>
      <c r="C117" t="inlineStr">
        <is>
          <t>Price_BOM_L_Case_153</t>
        </is>
      </c>
      <c r="D117">
        <f>IF(B117="Y",C117,"")</f>
        <v/>
      </c>
      <c r="E117" t="inlineStr">
        <is>
          <t>:25707-LC:25707-LCV:25707-LF:</t>
        </is>
      </c>
      <c r="F117" s="2" t="inlineStr">
        <is>
          <t>Cast Iron, ASTM-A48,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4" t="inlineStr">
        <is>
          <t>:M4:B18:X:</t>
        </is>
      </c>
      <c r="J117" s="2" t="inlineStr">
        <is>
          <t>125# ANSI Flange</t>
        </is>
      </c>
      <c r="K117" s="2" t="inlineStr">
        <is>
          <t>:X3:X4:</t>
        </is>
      </c>
      <c r="L117" s="2" t="inlineStr">
        <is>
          <t>Coating_Scotchkote134_interior_exterior</t>
        </is>
      </c>
      <c r="M117" s="2" t="inlineStr">
        <is>
          <t>175psig</t>
        </is>
      </c>
      <c r="N117" s="1" t="n">
        <v>98685851</v>
      </c>
      <c r="O117" s="2" t="inlineStr">
        <is>
          <t>Coating bom</t>
        </is>
      </c>
      <c r="P117" t="inlineStr">
        <is>
          <t>A100057</t>
        </is>
      </c>
      <c r="Q117" s="2" t="inlineStr">
        <is>
          <t>LT250</t>
        </is>
      </c>
    </row>
    <row r="118">
      <c r="B118">
        <f>IF(AND(H118="C30",I118="B18",L118="Coating_Standard"),"Y","N")</f>
        <v/>
      </c>
      <c r="C118" t="inlineStr">
        <is>
          <t>Price_BOM_L_Case_155</t>
        </is>
      </c>
      <c r="D118">
        <f>IF(B118="Y",C118,"")</f>
        <v/>
      </c>
      <c r="E118" t="inlineStr">
        <is>
          <t>:25707-LC:25707-LCV:25707-LF:</t>
        </is>
      </c>
      <c r="F118" s="2" t="inlineStr">
        <is>
          <t>Cast Iron, ASTM-A48,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4" t="inlineStr">
        <is>
          <t>:M4:B18:X:</t>
        </is>
      </c>
      <c r="J118" s="2" t="inlineStr">
        <is>
          <t>125# ANSI Flange</t>
        </is>
      </c>
      <c r="K118" s="2" t="inlineStr">
        <is>
          <t>:X3:X4:</t>
        </is>
      </c>
      <c r="L118" s="2" t="inlineStr">
        <is>
          <t>Coating_Scotchkote134_interior_exterior_IncludeImpeller</t>
        </is>
      </c>
      <c r="M118" s="2" t="inlineStr">
        <is>
          <t>175psig</t>
        </is>
      </c>
      <c r="N118" s="1" t="n">
        <v>98685851</v>
      </c>
      <c r="O118" s="2" t="inlineStr">
        <is>
          <t>Coating bom</t>
        </is>
      </c>
      <c r="P118" t="inlineStr">
        <is>
          <t>A100057</t>
        </is>
      </c>
      <c r="Q118" s="2" t="inlineStr">
        <is>
          <t>LT250</t>
        </is>
      </c>
    </row>
    <row r="119">
      <c r="B119">
        <f>IF(AND(H119="C30",I119="B18",L119="Coating_Standard"),"Y","N")</f>
        <v/>
      </c>
      <c r="C119" t="inlineStr">
        <is>
          <t>Price_BOM_L_Case_157</t>
        </is>
      </c>
      <c r="D119">
        <f>IF(B119="Y",C119,"")</f>
        <v/>
      </c>
      <c r="E119" t="inlineStr">
        <is>
          <t>:25707-LC:25707-LCV:25707-LF:</t>
        </is>
      </c>
      <c r="F119" s="2" t="inlineStr">
        <is>
          <t>Cast Iron, ASTM-A48,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4" t="inlineStr">
        <is>
          <t>:M4:B18:X:</t>
        </is>
      </c>
      <c r="J119" s="2" t="inlineStr">
        <is>
          <t>125# ANSI Flange</t>
        </is>
      </c>
      <c r="K119" s="2" t="inlineStr">
        <is>
          <t>:X3:X4:</t>
        </is>
      </c>
      <c r="L119" s="2" t="inlineStr">
        <is>
          <t>Coating_Scotchkote134_interior_IncludeImpeller</t>
        </is>
      </c>
      <c r="M119" s="2" t="inlineStr">
        <is>
          <t>175psig</t>
        </is>
      </c>
      <c r="N119" s="1" t="n">
        <v>98685851</v>
      </c>
      <c r="O119" s="2" t="inlineStr">
        <is>
          <t>Coating bom</t>
        </is>
      </c>
      <c r="P119" t="inlineStr">
        <is>
          <t>A100057</t>
        </is>
      </c>
      <c r="Q119" s="2" t="inlineStr">
        <is>
          <t>LT250</t>
        </is>
      </c>
    </row>
    <row r="120">
      <c r="B120">
        <f>IF(AND(H120="C30",I120="B18",L120="Coating_Standard"),"Y","N")</f>
        <v/>
      </c>
      <c r="C120" t="inlineStr">
        <is>
          <t>Price_BOM_L_Case_159</t>
        </is>
      </c>
      <c r="D120">
        <f>IF(B120="Y",C120,"")</f>
        <v/>
      </c>
      <c r="E120" t="inlineStr">
        <is>
          <t>:25707-LC:25707-LCV:25707-LF:</t>
        </is>
      </c>
      <c r="F120" s="2" t="inlineStr">
        <is>
          <t>Cast Iron, ASTM-A48,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4" t="inlineStr">
        <is>
          <t>:B18:</t>
        </is>
      </c>
      <c r="J120" s="2" t="inlineStr">
        <is>
          <t>125# ANSI Flange</t>
        </is>
      </c>
      <c r="K120" s="2" t="inlineStr">
        <is>
          <t>:X3:X4:</t>
        </is>
      </c>
      <c r="L120" s="2" t="inlineStr">
        <is>
          <t>Coating_Special</t>
        </is>
      </c>
      <c r="M120" s="2" t="inlineStr">
        <is>
          <t>175psig</t>
        </is>
      </c>
      <c r="N120" s="1" t="inlineStr">
        <is>
          <t>RTF</t>
        </is>
      </c>
      <c r="O120" s="2" t="inlineStr">
        <is>
          <t>Coating bom</t>
        </is>
      </c>
      <c r="P120" t="inlineStr">
        <is>
          <t>A100057</t>
        </is>
      </c>
      <c r="Q120" s="2" t="inlineStr">
        <is>
          <t>LT250</t>
        </is>
      </c>
    </row>
    <row r="121">
      <c r="B121">
        <f>IF(AND(H121="C30",I121="B18",L121="Coating_Standard"),"Y","N")</f>
        <v/>
      </c>
      <c r="C121" t="inlineStr">
        <is>
          <t>Price_BOM_L_Case_160</t>
        </is>
      </c>
      <c r="D121">
        <f>IF(B121="Y",C121,"")</f>
        <v/>
      </c>
      <c r="E121" t="inlineStr">
        <is>
          <t>:25707-LC:25707-LCV:25707-LF:</t>
        </is>
      </c>
      <c r="F121" s="2" t="inlineStr">
        <is>
          <t>Cast Iron, ASTM-A48,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4" t="inlineStr">
        <is>
          <t>:X:</t>
        </is>
      </c>
      <c r="J121" s="2" t="inlineStr">
        <is>
          <t>125# ANSI Flange</t>
        </is>
      </c>
      <c r="K121" s="2" t="inlineStr">
        <is>
          <t>:X3:X4:</t>
        </is>
      </c>
      <c r="L121" s="2" t="inlineStr">
        <is>
          <t>Coating_Special</t>
        </is>
      </c>
      <c r="M121" s="2" t="inlineStr">
        <is>
          <t>175psig</t>
        </is>
      </c>
      <c r="N121" s="1" t="inlineStr">
        <is>
          <t>RTF</t>
        </is>
      </c>
      <c r="O121" s="2" t="inlineStr">
        <is>
          <t>Coating bom</t>
        </is>
      </c>
      <c r="P121" t="inlineStr">
        <is>
          <t>A100057</t>
        </is>
      </c>
      <c r="Q121" s="2" t="inlineStr">
        <is>
          <t>LT250</t>
        </is>
      </c>
    </row>
    <row r="122">
      <c r="B122">
        <f>IF(AND(H122="C30",I122="B18",L122="Coating_Standard"),"Y","N")</f>
        <v/>
      </c>
      <c r="C122" t="inlineStr">
        <is>
          <t>Price_BOM_L_Case_163</t>
        </is>
      </c>
      <c r="D122">
        <f>IF(B122="Y",C122,"")</f>
        <v/>
      </c>
      <c r="E122" t="inlineStr">
        <is>
          <t>:25957-LC:25957-LCV:25957-LF:</t>
        </is>
      </c>
      <c r="F122" s="2" t="inlineStr">
        <is>
          <t>Cast Iron, ASTM-A48,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4" t="inlineStr">
        <is>
          <t>:B18:</t>
        </is>
      </c>
      <c r="J122" s="2" t="inlineStr">
        <is>
          <t>125# ANSI Flange</t>
        </is>
      </c>
      <c r="K122" s="2" t="inlineStr">
        <is>
          <t>:X3:X4:</t>
        </is>
      </c>
      <c r="L122" s="2" t="inlineStr">
        <is>
          <t>Coating_Standard</t>
        </is>
      </c>
      <c r="M122" s="2" t="inlineStr">
        <is>
          <t>175psig</t>
        </is>
      </c>
      <c r="N122" s="1" t="inlineStr">
        <is>
          <t>96699246</t>
        </is>
      </c>
      <c r="O122" t="inlineStr">
        <is>
          <t>CASE,L,25957,175#,CI,BRZ WR</t>
        </is>
      </c>
      <c r="P122" t="inlineStr">
        <is>
          <t>A100057</t>
        </is>
      </c>
      <c r="Q122" s="2" t="inlineStr">
        <is>
          <t>LT027</t>
        </is>
      </c>
      <c r="R122" t="n">
        <v>0</v>
      </c>
    </row>
    <row r="123">
      <c r="B123">
        <f>IF(AND(H123="C30",I123="B18",L123="Coating_Standard"),"Y","N")</f>
        <v/>
      </c>
      <c r="C123" t="inlineStr">
        <is>
          <t>Price_BOM_L_Case_164</t>
        </is>
      </c>
      <c r="D123">
        <f>IF(B123="Y",C123,"")</f>
        <v/>
      </c>
      <c r="E123" t="inlineStr">
        <is>
          <t>:25957-LC:25957-LCV:25957-LF:</t>
        </is>
      </c>
      <c r="F123" s="2" t="inlineStr">
        <is>
          <t>Cast Iron, ASTM-A48,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4" t="inlineStr">
        <is>
          <t>:M4:B18:X:</t>
        </is>
      </c>
      <c r="J123" s="2" t="inlineStr">
        <is>
          <t>125# ANSI Flange</t>
        </is>
      </c>
      <c r="K123" s="2" t="inlineStr">
        <is>
          <t>:X3:X4:</t>
        </is>
      </c>
      <c r="L123" s="2" t="inlineStr">
        <is>
          <t>Coating_Standard</t>
        </is>
      </c>
      <c r="M123" s="2" t="inlineStr">
        <is>
          <t>175psig</t>
        </is>
      </c>
      <c r="N123" s="2" t="n">
        <v>96865692</v>
      </c>
      <c r="P123" t="inlineStr">
        <is>
          <t>A100057</t>
        </is>
      </c>
      <c r="Q123" s="2" t="inlineStr">
        <is>
          <t>LT027</t>
        </is>
      </c>
      <c r="R123" t="n">
        <v>0</v>
      </c>
    </row>
    <row r="124">
      <c r="B124">
        <f>IF(AND(H124="C30",I124="B18",L124="Coating_Standard"),"Y","N")</f>
        <v/>
      </c>
      <c r="C124" t="inlineStr">
        <is>
          <t>Price_BOM_L_Case_165</t>
        </is>
      </c>
      <c r="D124">
        <f>IF(B124="Y",C124,"")</f>
        <v/>
      </c>
      <c r="E124" t="inlineStr">
        <is>
          <t>:25957-LC:25957-LCV:25957-LF:</t>
        </is>
      </c>
      <c r="F124" s="2" t="inlineStr">
        <is>
          <t>Ductile Iron, ASTM-A536-65</t>
        </is>
      </c>
      <c r="G124" t="inlineStr">
        <is>
          <t>CaseMatl_Ductile_Iron_ASTM-A536-65</t>
        </is>
      </c>
      <c r="H124" s="2" t="inlineStr">
        <is>
          <t>J</t>
        </is>
      </c>
      <c r="I124" s="4" t="inlineStr">
        <is>
          <t>:M4:B18:X:</t>
        </is>
      </c>
      <c r="J124" s="2" t="inlineStr">
        <is>
          <t>250# ANSI Flange</t>
        </is>
      </c>
      <c r="K124" s="2" t="inlineStr">
        <is>
          <t>:X3:X4:</t>
        </is>
      </c>
      <c r="L124" s="2" t="inlineStr">
        <is>
          <t>Coating_Standard</t>
        </is>
      </c>
      <c r="M124" s="2" t="inlineStr">
        <is>
          <t>250psig</t>
        </is>
      </c>
      <c r="N124" t="n">
        <v>96699247</v>
      </c>
      <c r="O124" t="inlineStr">
        <is>
          <t>CASE,L,25957,250#,DI</t>
        </is>
      </c>
      <c r="P124" t="inlineStr">
        <is>
          <t>A100069</t>
        </is>
      </c>
      <c r="Q124" s="2" t="inlineStr">
        <is>
          <t>LT034</t>
        </is>
      </c>
      <c r="R124" t="n">
        <v>126</v>
      </c>
    </row>
    <row r="125">
      <c r="B125">
        <f>IF(AND(H125="C30",I125="B18",L125="Coating_Standard"),"Y","N")</f>
        <v/>
      </c>
      <c r="C125" t="inlineStr">
        <is>
          <t>Price_BOM_L_Case_166</t>
        </is>
      </c>
      <c r="D125">
        <f>IF(B125="Y",C125,"")</f>
        <v/>
      </c>
      <c r="E125" t="inlineStr">
        <is>
          <t>:25957-LC:25957-LCV:25957-LF:</t>
        </is>
      </c>
      <c r="F125" s="2" t="inlineStr">
        <is>
          <t>Cast Iron, ASTM-A48,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4" t="inlineStr">
        <is>
          <t>:M4:B18:X:</t>
        </is>
      </c>
      <c r="J125" s="2" t="inlineStr">
        <is>
          <t>125# ANSI Flange</t>
        </is>
      </c>
      <c r="K125" s="2" t="inlineStr">
        <is>
          <t>:X3:X4:</t>
        </is>
      </c>
      <c r="L125" s="2" t="inlineStr">
        <is>
          <t>Coating_Scotchkote134_interior</t>
        </is>
      </c>
      <c r="M125" s="2" t="inlineStr">
        <is>
          <t>175psig</t>
        </is>
      </c>
      <c r="N125" s="1" t="n">
        <v>96759596</v>
      </c>
      <c r="O125" s="2" t="inlineStr">
        <is>
          <t>Coating bom</t>
        </is>
      </c>
      <c r="P125" t="inlineStr">
        <is>
          <t>A100057</t>
        </is>
      </c>
      <c r="Q125" s="2" t="inlineStr">
        <is>
          <t>LT250</t>
        </is>
      </c>
    </row>
    <row r="126">
      <c r="B126">
        <f>IF(AND(H126="C30",I126="B18",L126="Coating_Standard"),"Y","N")</f>
        <v/>
      </c>
      <c r="C126" t="inlineStr">
        <is>
          <t>Price_BOM_L_Case_168</t>
        </is>
      </c>
      <c r="D126">
        <f>IF(B126="Y",C126,"")</f>
        <v/>
      </c>
      <c r="E126" t="inlineStr">
        <is>
          <t>:25957-LC:25957-LCV:25957-LF:</t>
        </is>
      </c>
      <c r="F126" s="2" t="inlineStr">
        <is>
          <t>Cast Iron, ASTM-A48,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4" t="inlineStr">
        <is>
          <t>:M4:B18:X:</t>
        </is>
      </c>
      <c r="J126" s="2" t="inlineStr">
        <is>
          <t>125# ANSI Flange</t>
        </is>
      </c>
      <c r="K126" s="2" t="inlineStr">
        <is>
          <t>:X3:X4:</t>
        </is>
      </c>
      <c r="L126" s="2" t="inlineStr">
        <is>
          <t>Coating_Scotchkote134_interior_exterior</t>
        </is>
      </c>
      <c r="M126" s="2" t="inlineStr">
        <is>
          <t>175psig</t>
        </is>
      </c>
      <c r="N126" s="1" t="n">
        <v>96759596</v>
      </c>
      <c r="O126" s="2" t="inlineStr">
        <is>
          <t>Coating bom</t>
        </is>
      </c>
      <c r="P126" t="inlineStr">
        <is>
          <t>A100057</t>
        </is>
      </c>
      <c r="Q126" s="2" t="inlineStr">
        <is>
          <t>LT250</t>
        </is>
      </c>
    </row>
    <row r="127">
      <c r="B127">
        <f>IF(AND(H127="C30",I127="B18",L127="Coating_Standard"),"Y","N")</f>
        <v/>
      </c>
      <c r="C127" t="inlineStr">
        <is>
          <t>Price_BOM_L_Case_170</t>
        </is>
      </c>
      <c r="D127">
        <f>IF(B127="Y",C127,"")</f>
        <v/>
      </c>
      <c r="E127" t="inlineStr">
        <is>
          <t>:25957-LC:25957-LCV:25957-LF:</t>
        </is>
      </c>
      <c r="F127" s="2" t="inlineStr">
        <is>
          <t>Cast Iron, ASTM-A48,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4" t="inlineStr">
        <is>
          <t>:M4:B18:X:</t>
        </is>
      </c>
      <c r="J127" s="2" t="inlineStr">
        <is>
          <t>125# ANSI Flange</t>
        </is>
      </c>
      <c r="K127" s="2" t="inlineStr">
        <is>
          <t>:X3:X4:</t>
        </is>
      </c>
      <c r="L127" s="2" t="inlineStr">
        <is>
          <t>Coating_Scotchkote134_interior_exterior_IncludeImpeller</t>
        </is>
      </c>
      <c r="M127" s="2" t="inlineStr">
        <is>
          <t>175psig</t>
        </is>
      </c>
      <c r="N127" s="1" t="n">
        <v>96759596</v>
      </c>
      <c r="O127" s="2" t="inlineStr">
        <is>
          <t>Coating bom</t>
        </is>
      </c>
      <c r="P127" t="inlineStr">
        <is>
          <t>A100057</t>
        </is>
      </c>
      <c r="Q127" s="2" t="inlineStr">
        <is>
          <t>LT250</t>
        </is>
      </c>
    </row>
    <row r="128">
      <c r="B128">
        <f>IF(AND(H128="C30",I128="B18",L128="Coating_Standard"),"Y","N")</f>
        <v/>
      </c>
      <c r="C128" t="inlineStr">
        <is>
          <t>Price_BOM_L_Case_172</t>
        </is>
      </c>
      <c r="D128">
        <f>IF(B128="Y",C128,"")</f>
        <v/>
      </c>
      <c r="E128" t="inlineStr">
        <is>
          <t>:25957-LC:25957-LCV:25957-LF:</t>
        </is>
      </c>
      <c r="F128" s="2" t="inlineStr">
        <is>
          <t>Cast Iron, ASTM-A48,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4" t="inlineStr">
        <is>
          <t>:M4:B18:X:</t>
        </is>
      </c>
      <c r="J128" s="2" t="inlineStr">
        <is>
          <t>125# ANSI Flange</t>
        </is>
      </c>
      <c r="K128" s="2" t="inlineStr">
        <is>
          <t>:X3:X4:</t>
        </is>
      </c>
      <c r="L128" s="2" t="inlineStr">
        <is>
          <t>Coating_Scotchkote134_interior_IncludeImpeller</t>
        </is>
      </c>
      <c r="M128" s="2" t="inlineStr">
        <is>
          <t>175psig</t>
        </is>
      </c>
      <c r="N128" s="1" t="n">
        <v>96759596</v>
      </c>
      <c r="O128" s="2" t="inlineStr">
        <is>
          <t>Coating bom</t>
        </is>
      </c>
      <c r="P128" t="inlineStr">
        <is>
          <t>A100057</t>
        </is>
      </c>
      <c r="Q128" s="2" t="inlineStr">
        <is>
          <t>LT250</t>
        </is>
      </c>
    </row>
    <row r="129">
      <c r="B129">
        <f>IF(AND(H129="C30",I129="B18",L129="Coating_Standard"),"Y","N")</f>
        <v/>
      </c>
      <c r="C129" t="inlineStr">
        <is>
          <t>Price_BOM_L_Case_174</t>
        </is>
      </c>
      <c r="D129">
        <f>IF(B129="Y",C129,"")</f>
        <v/>
      </c>
      <c r="E129" t="inlineStr">
        <is>
          <t>:25957-LC:25957-LCV:25957-LF:</t>
        </is>
      </c>
      <c r="F129" s="2" t="inlineStr">
        <is>
          <t>Cast Iron, ASTM-A48,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4" t="inlineStr">
        <is>
          <t>:B18:</t>
        </is>
      </c>
      <c r="J129" s="2" t="inlineStr">
        <is>
          <t>125# ANSI Flange</t>
        </is>
      </c>
      <c r="K129" s="2" t="inlineStr">
        <is>
          <t>:X3:X4:</t>
        </is>
      </c>
      <c r="L129" s="2" t="inlineStr">
        <is>
          <t>Coating_Special</t>
        </is>
      </c>
      <c r="M129" s="2" t="inlineStr">
        <is>
          <t>175psig</t>
        </is>
      </c>
      <c r="N129" s="1" t="inlineStr">
        <is>
          <t>RTF</t>
        </is>
      </c>
      <c r="O129" s="2" t="inlineStr">
        <is>
          <t>Coating bom</t>
        </is>
      </c>
      <c r="P129" t="inlineStr">
        <is>
          <t>A100057</t>
        </is>
      </c>
      <c r="Q129" s="2" t="inlineStr">
        <is>
          <t>LT250</t>
        </is>
      </c>
    </row>
    <row r="130">
      <c r="B130">
        <f>IF(AND(H130="C30",I130="B18",L130="Coating_Standard"),"Y","N")</f>
        <v/>
      </c>
      <c r="C130" t="inlineStr">
        <is>
          <t>Price_BOM_L_Case_175</t>
        </is>
      </c>
      <c r="D130">
        <f>IF(B130="Y",C130,"")</f>
        <v/>
      </c>
      <c r="E130" t="inlineStr">
        <is>
          <t>:25957-LC:25957-LCV:25957-LF:</t>
        </is>
      </c>
      <c r="F130" s="2" t="inlineStr">
        <is>
          <t>Cast Iron, ASTM-A48,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4" t="inlineStr">
        <is>
          <t>:C30:</t>
        </is>
      </c>
      <c r="J130" s="2" t="inlineStr">
        <is>
          <t>125# ANSI Flange</t>
        </is>
      </c>
      <c r="K130" s="2" t="inlineStr">
        <is>
          <t>:X3:X4:</t>
        </is>
      </c>
      <c r="L130" s="2" t="inlineStr">
        <is>
          <t>Coating_Special</t>
        </is>
      </c>
      <c r="M130" s="2" t="inlineStr">
        <is>
          <t>175psig</t>
        </is>
      </c>
      <c r="N130" s="1" t="inlineStr">
        <is>
          <t>RTF</t>
        </is>
      </c>
      <c r="O130" s="2" t="inlineStr">
        <is>
          <t>Coating bom</t>
        </is>
      </c>
      <c r="P130" t="inlineStr">
        <is>
          <t>A100057</t>
        </is>
      </c>
      <c r="Q130" s="2" t="inlineStr">
        <is>
          <t>LT250</t>
        </is>
      </c>
    </row>
    <row r="131">
      <c r="B131">
        <f>IF(AND(H131="C30",I131="B18",L131="Coating_Standard"),"Y","N")</f>
        <v/>
      </c>
      <c r="C131" t="inlineStr">
        <is>
          <t>Price_BOM_L_Case_178</t>
        </is>
      </c>
      <c r="D131">
        <f>IF(B131="Y",C131,"")</f>
        <v/>
      </c>
      <c r="E131" t="inlineStr">
        <is>
          <t>:25123-LC:25123-LCV:25123-LF:</t>
        </is>
      </c>
      <c r="F131" s="2" t="inlineStr">
        <is>
          <t>Cast Iron, ASTM-A48,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4" t="inlineStr">
        <is>
          <t>:M4:B18:X:</t>
        </is>
      </c>
      <c r="J131" s="2" t="inlineStr">
        <is>
          <t>125# ANSI Flange</t>
        </is>
      </c>
      <c r="K131" s="2" t="inlineStr">
        <is>
          <t>:X3:XA:</t>
        </is>
      </c>
      <c r="L131" s="2" t="inlineStr">
        <is>
          <t>Coating_Standard</t>
        </is>
      </c>
      <c r="M131" s="2" t="inlineStr">
        <is>
          <t>175psig</t>
        </is>
      </c>
      <c r="N131" t="n">
        <v>96699248</v>
      </c>
      <c r="O131" t="inlineStr">
        <is>
          <t>CASE,L,25123,175#,CI</t>
        </is>
      </c>
      <c r="P131" t="inlineStr">
        <is>
          <t>A100057</t>
        </is>
      </c>
      <c r="Q131" s="2" t="inlineStr">
        <is>
          <t>LT027</t>
        </is>
      </c>
      <c r="R131" t="n">
        <v>0</v>
      </c>
    </row>
    <row r="132">
      <c r="B132">
        <f>IF(AND(H132="C30",I132="B18",L132="Coating_Standard"),"Y","N")</f>
        <v/>
      </c>
      <c r="C132" t="inlineStr">
        <is>
          <t>Price_BOM_L_Case_179</t>
        </is>
      </c>
      <c r="D132">
        <f>IF(B132="Y",C132,"")</f>
        <v/>
      </c>
      <c r="E132" t="inlineStr">
        <is>
          <t>:25123-LC:25123-LCV:25123-LF:</t>
        </is>
      </c>
      <c r="F132" s="2" t="inlineStr">
        <is>
          <t>Ductile Iron, ASTM-A536-65</t>
        </is>
      </c>
      <c r="G132" t="inlineStr">
        <is>
          <t>CaseMatl_Ductile_Iron_ASTM-A536-65</t>
        </is>
      </c>
      <c r="H132" s="2" t="inlineStr">
        <is>
          <t>J</t>
        </is>
      </c>
      <c r="I132" s="4" t="inlineStr">
        <is>
          <t>:M4:B18:X:</t>
        </is>
      </c>
      <c r="J132" s="2" t="inlineStr">
        <is>
          <t>250# ANSI Flange</t>
        </is>
      </c>
      <c r="K132" s="2" t="inlineStr">
        <is>
          <t>:X3:XA:</t>
        </is>
      </c>
      <c r="L132" s="2" t="inlineStr">
        <is>
          <t>Coating_Standard</t>
        </is>
      </c>
      <c r="M132" s="2" t="inlineStr">
        <is>
          <t>250psig</t>
        </is>
      </c>
      <c r="N132" t="n">
        <v>96699249</v>
      </c>
      <c r="O132" t="inlineStr">
        <is>
          <t>CASE,L,25123,250#,DI</t>
        </is>
      </c>
      <c r="P132" t="inlineStr">
        <is>
          <t>A100070</t>
        </is>
      </c>
      <c r="Q132" s="2" t="inlineStr">
        <is>
          <t>LT034</t>
        </is>
      </c>
      <c r="R132" t="n">
        <v>126</v>
      </c>
    </row>
    <row r="133">
      <c r="B133">
        <f>IF(AND(H133="C30",I133="B18",L133="Coating_Standard"),"Y","N")</f>
        <v/>
      </c>
      <c r="C133" t="inlineStr">
        <is>
          <t>Price_BOM_L_Case_180</t>
        </is>
      </c>
      <c r="D133">
        <f>IF(B133="Y",C133,"")</f>
        <v/>
      </c>
      <c r="E133" t="inlineStr">
        <is>
          <t>:25123-LC:25123-LCV:25123-LF:</t>
        </is>
      </c>
      <c r="F133" s="2" t="inlineStr">
        <is>
          <t>Cast Iron, ASTM-A48,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4" t="inlineStr">
        <is>
          <t>:B18:</t>
        </is>
      </c>
      <c r="J133" s="2" t="inlineStr">
        <is>
          <t>125# ANSI Flange</t>
        </is>
      </c>
      <c r="K133" s="2" t="inlineStr">
        <is>
          <t>:X3:XA:</t>
        </is>
      </c>
      <c r="L133" s="2" t="inlineStr">
        <is>
          <t>Coating_Scotchkote134_interior</t>
        </is>
      </c>
      <c r="M133" s="2" t="inlineStr">
        <is>
          <t>175psig</t>
        </is>
      </c>
      <c r="N133" s="1" t="inlineStr">
        <is>
          <t>RTF</t>
        </is>
      </c>
      <c r="O133" s="2" t="inlineStr">
        <is>
          <t>Coating bom</t>
        </is>
      </c>
      <c r="P133" t="inlineStr">
        <is>
          <t>A100057</t>
        </is>
      </c>
      <c r="Q133" s="2" t="inlineStr">
        <is>
          <t>LT250</t>
        </is>
      </c>
    </row>
    <row r="134">
      <c r="B134">
        <f>IF(AND(H134="C30",I134="B18",L134="Coating_Standard"),"Y","N")</f>
        <v/>
      </c>
      <c r="C134" t="inlineStr">
        <is>
          <t>Price_BOM_L_Case_181</t>
        </is>
      </c>
      <c r="D134">
        <f>IF(B134="Y",C134,"")</f>
        <v/>
      </c>
      <c r="E134" t="inlineStr">
        <is>
          <t>:25123-LC:25123-LCV:25123-LF:</t>
        </is>
      </c>
      <c r="F134" s="2" t="inlineStr">
        <is>
          <t>Cast Iron, ASTM-A48,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4" t="inlineStr">
        <is>
          <t>:B18:</t>
        </is>
      </c>
      <c r="J134" s="2" t="inlineStr">
        <is>
          <t>125# ANSI Flange</t>
        </is>
      </c>
      <c r="K134" s="2" t="inlineStr">
        <is>
          <t>:X3:XA:</t>
        </is>
      </c>
      <c r="L134" s="2" t="inlineStr">
        <is>
          <t>Coating_Scotchkote134_interior_exterior</t>
        </is>
      </c>
      <c r="M134" s="2" t="inlineStr">
        <is>
          <t>175psig</t>
        </is>
      </c>
      <c r="N134" s="1" t="inlineStr">
        <is>
          <t>RTF</t>
        </is>
      </c>
      <c r="O134" s="2" t="inlineStr">
        <is>
          <t>Coating bom</t>
        </is>
      </c>
      <c r="P134" t="inlineStr">
        <is>
          <t>A100057</t>
        </is>
      </c>
      <c r="Q134" s="2" t="inlineStr">
        <is>
          <t>LT250</t>
        </is>
      </c>
    </row>
    <row r="135">
      <c r="B135">
        <f>IF(AND(H135="C30",I135="B18",L135="Coating_Standard"),"Y","N")</f>
        <v/>
      </c>
      <c r="C135" t="inlineStr">
        <is>
          <t>Price_BOM_L_Case_182</t>
        </is>
      </c>
      <c r="D135">
        <f>IF(B135="Y",C135,"")</f>
        <v/>
      </c>
      <c r="E135" t="inlineStr">
        <is>
          <t>:25123-LC:25123-LCV:25123-LF:</t>
        </is>
      </c>
      <c r="F135" s="2" t="inlineStr">
        <is>
          <t>Cast Iron, ASTM-A48,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4" t="inlineStr">
        <is>
          <t>:B18:</t>
        </is>
      </c>
      <c r="J135" s="2" t="inlineStr">
        <is>
          <t>125# ANSI Flange</t>
        </is>
      </c>
      <c r="K135" s="2" t="inlineStr">
        <is>
          <t>:X3:XA:</t>
        </is>
      </c>
      <c r="L135" s="2" t="inlineStr">
        <is>
          <t>Coating_Scotchkote134_interior_exterior_IncludeImpeller</t>
        </is>
      </c>
      <c r="M135" s="2" t="inlineStr">
        <is>
          <t>175psig</t>
        </is>
      </c>
      <c r="N135" s="1" t="inlineStr">
        <is>
          <t>RTF</t>
        </is>
      </c>
      <c r="O135" s="2" t="inlineStr">
        <is>
          <t>Coating bom</t>
        </is>
      </c>
      <c r="P135" t="inlineStr">
        <is>
          <t>A100057</t>
        </is>
      </c>
      <c r="Q135" s="2" t="inlineStr">
        <is>
          <t>LT250</t>
        </is>
      </c>
    </row>
    <row r="136">
      <c r="B136">
        <f>IF(AND(H136="C30",I136="B18",L136="Coating_Standard"),"Y","N")</f>
        <v/>
      </c>
      <c r="C136" t="inlineStr">
        <is>
          <t>Price_BOM_L_Case_183</t>
        </is>
      </c>
      <c r="D136">
        <f>IF(B136="Y",C136,"")</f>
        <v/>
      </c>
      <c r="E136" t="inlineStr">
        <is>
          <t>:25123-LC:25123-LCV:25123-LF:</t>
        </is>
      </c>
      <c r="F136" s="2" t="inlineStr">
        <is>
          <t>Cast Iron, ASTM-A48,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4" t="inlineStr">
        <is>
          <t>:B18:</t>
        </is>
      </c>
      <c r="J136" s="2" t="inlineStr">
        <is>
          <t>125# ANSI Flange</t>
        </is>
      </c>
      <c r="K136" s="2" t="inlineStr">
        <is>
          <t>:X3:XA:</t>
        </is>
      </c>
      <c r="L136" s="2" t="inlineStr">
        <is>
          <t>Coating_Scotchkote134_interior_IncludeImpeller</t>
        </is>
      </c>
      <c r="M136" s="2" t="inlineStr">
        <is>
          <t>175psig</t>
        </is>
      </c>
      <c r="N136" s="1" t="inlineStr">
        <is>
          <t>RTF</t>
        </is>
      </c>
      <c r="O136" s="2" t="inlineStr">
        <is>
          <t>Coating bom</t>
        </is>
      </c>
      <c r="P136" t="inlineStr">
        <is>
          <t>A100057</t>
        </is>
      </c>
      <c r="Q136" s="2" t="inlineStr">
        <is>
          <t>LT250</t>
        </is>
      </c>
    </row>
    <row r="137">
      <c r="B137">
        <f>IF(AND(H137="C30",I137="B18",L137="Coating_Standard"),"Y","N")</f>
        <v/>
      </c>
      <c r="C137" t="inlineStr">
        <is>
          <t>Price_BOM_L_Case_184</t>
        </is>
      </c>
      <c r="D137">
        <f>IF(B137="Y",C137,"")</f>
        <v/>
      </c>
      <c r="E137" t="inlineStr">
        <is>
          <t>:25123-LC:25123-LCV:25123-LF:</t>
        </is>
      </c>
      <c r="F137" s="2" t="inlineStr">
        <is>
          <t>Cast Iron, ASTM-A48,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4" t="inlineStr">
        <is>
          <t>:B18:</t>
        </is>
      </c>
      <c r="J137" s="2" t="inlineStr">
        <is>
          <t>125# ANSI Flange</t>
        </is>
      </c>
      <c r="K137" s="2" t="inlineStr">
        <is>
          <t>:X3:XA:</t>
        </is>
      </c>
      <c r="L137" s="2" t="inlineStr">
        <is>
          <t>Coating_Special</t>
        </is>
      </c>
      <c r="M137" s="2" t="inlineStr">
        <is>
          <t>175psig</t>
        </is>
      </c>
      <c r="N137" s="1" t="inlineStr">
        <is>
          <t>RTF</t>
        </is>
      </c>
      <c r="O137" s="2" t="inlineStr">
        <is>
          <t>Coating bom</t>
        </is>
      </c>
      <c r="P137" t="inlineStr">
        <is>
          <t>A100057</t>
        </is>
      </c>
      <c r="Q137" s="2" t="inlineStr">
        <is>
          <t>LT250</t>
        </is>
      </c>
    </row>
    <row r="138">
      <c r="B138">
        <f>IF(AND(H138="C30",I138="B18",L138="Coating_Standard"),"Y","N")</f>
        <v/>
      </c>
      <c r="C138" t="inlineStr">
        <is>
          <t>Price_BOM_L_Case_188</t>
        </is>
      </c>
      <c r="D138">
        <f>IF(B138="Y",C138,"")</f>
        <v/>
      </c>
      <c r="E138" t="inlineStr">
        <is>
          <t>:25123-LC:25123-LCV:25123-LF:</t>
        </is>
      </c>
      <c r="F138" s="2" t="inlineStr">
        <is>
          <t>Cast Iron, ASTM-A48,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4" t="inlineStr">
        <is>
          <t>:X:</t>
        </is>
      </c>
      <c r="J138" s="2" t="inlineStr">
        <is>
          <t>125# ANSI Flange</t>
        </is>
      </c>
      <c r="K138" s="2" t="inlineStr">
        <is>
          <t>:X3:XA:</t>
        </is>
      </c>
      <c r="L138" s="2" t="inlineStr">
        <is>
          <t>Coating_Scotchkote134_interior</t>
        </is>
      </c>
      <c r="M138" s="2" t="inlineStr">
        <is>
          <t>175psig</t>
        </is>
      </c>
      <c r="N138" s="1" t="inlineStr">
        <is>
          <t>RTF</t>
        </is>
      </c>
      <c r="O138" s="2" t="inlineStr">
        <is>
          <t>Coating bom</t>
        </is>
      </c>
      <c r="P138" t="inlineStr">
        <is>
          <t>A100057</t>
        </is>
      </c>
      <c r="Q138" s="2" t="inlineStr">
        <is>
          <t>LT250</t>
        </is>
      </c>
    </row>
    <row r="139">
      <c r="B139">
        <f>IF(AND(H139="C30",I139="B18",L139="Coating_Standard"),"Y","N")</f>
        <v/>
      </c>
      <c r="C139" t="inlineStr">
        <is>
          <t>Price_BOM_L_Case_189</t>
        </is>
      </c>
      <c r="D139">
        <f>IF(B139="Y",C139,"")</f>
        <v/>
      </c>
      <c r="E139" t="inlineStr">
        <is>
          <t>:25123-LC:25123-LCV:25123-LF:</t>
        </is>
      </c>
      <c r="F139" s="2" t="inlineStr">
        <is>
          <t>Cast Iron, ASTM-A48,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4" t="inlineStr">
        <is>
          <t>:X:</t>
        </is>
      </c>
      <c r="J139" s="2" t="inlineStr">
        <is>
          <t>125# ANSI Flange</t>
        </is>
      </c>
      <c r="K139" s="2" t="inlineStr">
        <is>
          <t>:X3:XA:</t>
        </is>
      </c>
      <c r="L139" s="2" t="inlineStr">
        <is>
          <t>Coating_Scotchkote134_interior_exterior</t>
        </is>
      </c>
      <c r="M139" s="2" t="inlineStr">
        <is>
          <t>175psig</t>
        </is>
      </c>
      <c r="N139" s="1" t="inlineStr">
        <is>
          <t>RTF</t>
        </is>
      </c>
      <c r="O139" s="2" t="inlineStr">
        <is>
          <t>Coating bom</t>
        </is>
      </c>
      <c r="P139" t="inlineStr">
        <is>
          <t>A100057</t>
        </is>
      </c>
      <c r="Q139" s="2" t="inlineStr">
        <is>
          <t>LT250</t>
        </is>
      </c>
    </row>
    <row r="140">
      <c r="B140">
        <f>IF(AND(H140="C30",I140="B18",L140="Coating_Standard"),"Y","N")</f>
        <v/>
      </c>
      <c r="C140" t="inlineStr">
        <is>
          <t>Price_BOM_L_Case_190</t>
        </is>
      </c>
      <c r="D140">
        <f>IF(B140="Y",C140,"")</f>
        <v/>
      </c>
      <c r="E140" t="inlineStr">
        <is>
          <t>:25123-LC:25123-LCV:25123-LF:</t>
        </is>
      </c>
      <c r="F140" s="2" t="inlineStr">
        <is>
          <t>Cast Iron, ASTM-A48,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4" t="inlineStr">
        <is>
          <t>:X:</t>
        </is>
      </c>
      <c r="J140" s="2" t="inlineStr">
        <is>
          <t>125# ANSI Flange</t>
        </is>
      </c>
      <c r="K140" s="2" t="inlineStr">
        <is>
          <t>:X3:XA:</t>
        </is>
      </c>
      <c r="L140" s="2" t="inlineStr">
        <is>
          <t>Coating_Scotchkote134_interior_exterior_IncludeImpeller</t>
        </is>
      </c>
      <c r="M140" s="2" t="inlineStr">
        <is>
          <t>175psig</t>
        </is>
      </c>
      <c r="N140" s="1" t="inlineStr">
        <is>
          <t>RTF</t>
        </is>
      </c>
      <c r="O140" s="2" t="inlineStr">
        <is>
          <t>Coating bom</t>
        </is>
      </c>
      <c r="P140" t="inlineStr">
        <is>
          <t>A100057</t>
        </is>
      </c>
      <c r="Q140" s="2" t="inlineStr">
        <is>
          <t>LT250</t>
        </is>
      </c>
    </row>
    <row r="141">
      <c r="B141">
        <f>IF(AND(H141="C30",I141="B18",L141="Coating_Standard"),"Y","N")</f>
        <v/>
      </c>
      <c r="C141" t="inlineStr">
        <is>
          <t>Price_BOM_L_Case_191</t>
        </is>
      </c>
      <c r="D141">
        <f>IF(B141="Y",C141,"")</f>
        <v/>
      </c>
      <c r="E141" t="inlineStr">
        <is>
          <t>:25123-LC:25123-LCV:25123-LF:</t>
        </is>
      </c>
      <c r="F141" s="2" t="inlineStr">
        <is>
          <t>Cast Iron, ASTM-A48,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4" t="inlineStr">
        <is>
          <t>:X:</t>
        </is>
      </c>
      <c r="J141" s="2" t="inlineStr">
        <is>
          <t>125# ANSI Flange</t>
        </is>
      </c>
      <c r="K141" s="2" t="inlineStr">
        <is>
          <t>:X3:XA:</t>
        </is>
      </c>
      <c r="L141" s="2" t="inlineStr">
        <is>
          <t>Coating_Scotchkote134_interior_IncludeImpeller</t>
        </is>
      </c>
      <c r="M141" s="2" t="inlineStr">
        <is>
          <t>175psig</t>
        </is>
      </c>
      <c r="N141" s="1" t="inlineStr">
        <is>
          <t>RTF</t>
        </is>
      </c>
      <c r="O141" s="2" t="inlineStr">
        <is>
          <t>Coating bom</t>
        </is>
      </c>
      <c r="P141" t="inlineStr">
        <is>
          <t>A100057</t>
        </is>
      </c>
      <c r="Q141" s="2" t="inlineStr">
        <is>
          <t>LT250</t>
        </is>
      </c>
    </row>
    <row r="142">
      <c r="B142">
        <f>IF(AND(H142="C30",I142="B18",L142="Coating_Standard"),"Y","N")</f>
        <v/>
      </c>
      <c r="C142" t="inlineStr">
        <is>
          <t>Price_BOM_L_Case_192</t>
        </is>
      </c>
      <c r="D142">
        <f>IF(B142="Y",C142,"")</f>
        <v/>
      </c>
      <c r="E142" t="inlineStr">
        <is>
          <t>:25123-LC:25123-LCV:25123-LF:</t>
        </is>
      </c>
      <c r="F142" s="2" t="inlineStr">
        <is>
          <t>Cast Iron, ASTM-A48,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4" t="inlineStr">
        <is>
          <t>:X:</t>
        </is>
      </c>
      <c r="J142" s="2" t="inlineStr">
        <is>
          <t>125# ANSI Flange</t>
        </is>
      </c>
      <c r="K142" s="2" t="inlineStr">
        <is>
          <t>:X3:XA:</t>
        </is>
      </c>
      <c r="L142" s="2" t="inlineStr">
        <is>
          <t>Coating_Special</t>
        </is>
      </c>
      <c r="M142" s="2" t="inlineStr">
        <is>
          <t>175psig</t>
        </is>
      </c>
      <c r="N142" s="1" t="inlineStr">
        <is>
          <t>RTF</t>
        </is>
      </c>
      <c r="O142" s="2" t="inlineStr">
        <is>
          <t>Coating bom</t>
        </is>
      </c>
      <c r="P142" t="inlineStr">
        <is>
          <t>A100057</t>
        </is>
      </c>
      <c r="Q142" s="2" t="inlineStr">
        <is>
          <t>LT250</t>
        </is>
      </c>
    </row>
    <row r="143">
      <c r="B143">
        <f>IF(AND(H143="C30",I143="B18",L143="Coating_Standard"),"Y","N")</f>
        <v/>
      </c>
      <c r="C143" t="inlineStr">
        <is>
          <t>Price_BOM_L_Case_194</t>
        </is>
      </c>
      <c r="D143">
        <f>IF(B143="Y",C143,"")</f>
        <v/>
      </c>
      <c r="E143" t="inlineStr">
        <is>
          <t>:30501-LC:30501-LCV:30507-LC:30507-LCV:</t>
        </is>
      </c>
      <c r="F143" s="2" t="inlineStr">
        <is>
          <t>Cast Iron, ASTM-A48,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4" t="inlineStr">
        <is>
          <t>:NA:</t>
        </is>
      </c>
      <c r="J143" s="2" t="inlineStr">
        <is>
          <t>NPS</t>
        </is>
      </c>
      <c r="K143" s="2" t="inlineStr">
        <is>
          <t>:X0:X3:</t>
        </is>
      </c>
      <c r="L143" s="2" t="inlineStr">
        <is>
          <t>Coating_Standard</t>
        </is>
      </c>
      <c r="M143" s="2" t="inlineStr">
        <is>
          <t>175psig</t>
        </is>
      </c>
      <c r="N143" t="n">
        <v>96699250</v>
      </c>
      <c r="O143" t="inlineStr">
        <is>
          <t>CASE,L,30501,175#,CI</t>
        </is>
      </c>
      <c r="P143" t="inlineStr">
        <is>
          <t>A100057</t>
        </is>
      </c>
      <c r="Q143" s="2" t="inlineStr">
        <is>
          <t>LT027</t>
        </is>
      </c>
      <c r="R143" t="n">
        <v>0</v>
      </c>
    </row>
    <row r="144">
      <c r="B144">
        <f>IF(AND(H144="C30",I144="B18",L144="Coating_Standard"),"Y","N")</f>
        <v/>
      </c>
      <c r="C144" t="inlineStr">
        <is>
          <t>Price_BOM_L_Case_195</t>
        </is>
      </c>
      <c r="D144">
        <f>IF(B144="Y",C144,"")</f>
        <v/>
      </c>
      <c r="E144" t="inlineStr">
        <is>
          <t>:30501-LC:30501-LCV:30507-LC:30507-LCV:</t>
        </is>
      </c>
      <c r="F144" s="2" t="inlineStr">
        <is>
          <t>Cast Iron, ASTM-A48,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4" t="inlineStr">
        <is>
          <t>:NA:</t>
        </is>
      </c>
      <c r="J144" s="2" t="inlineStr">
        <is>
          <t>NPS</t>
        </is>
      </c>
      <c r="K144" s="2" t="inlineStr">
        <is>
          <t>:X0:X3:</t>
        </is>
      </c>
      <c r="L144" s="2" t="inlineStr">
        <is>
          <t>Coating_Scotchkote134_interior</t>
        </is>
      </c>
      <c r="M144" s="2" t="inlineStr">
        <is>
          <t>175psig</t>
        </is>
      </c>
      <c r="N144" s="1" t="inlineStr">
        <is>
          <t>RTF</t>
        </is>
      </c>
      <c r="O144" s="2" t="inlineStr">
        <is>
          <t>Coating bom</t>
        </is>
      </c>
      <c r="P144" t="inlineStr">
        <is>
          <t>A100057</t>
        </is>
      </c>
      <c r="Q144" s="2" t="inlineStr">
        <is>
          <t>LT250</t>
        </is>
      </c>
    </row>
    <row r="145">
      <c r="B145">
        <f>IF(AND(H145="C30",I145="B18",L145="Coating_Standard"),"Y","N")</f>
        <v/>
      </c>
      <c r="C145" t="inlineStr">
        <is>
          <t>Price_BOM_L_Case_196</t>
        </is>
      </c>
      <c r="D145">
        <f>IF(B145="Y",C145,"")</f>
        <v/>
      </c>
      <c r="E145" t="inlineStr">
        <is>
          <t>:30501-LC:30501-LCV:30507-LC:30507-LCV:</t>
        </is>
      </c>
      <c r="F145" s="2" t="inlineStr">
        <is>
          <t>Cast Iron, ASTM-A48,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4" t="inlineStr">
        <is>
          <t>:NA:</t>
        </is>
      </c>
      <c r="J145" s="2" t="inlineStr">
        <is>
          <t>NPS</t>
        </is>
      </c>
      <c r="K145" s="2" t="inlineStr">
        <is>
          <t>:X0:X3:</t>
        </is>
      </c>
      <c r="L145" s="2" t="inlineStr">
        <is>
          <t>Coating_Scotchkote134_interior_exterior</t>
        </is>
      </c>
      <c r="M145" s="2" t="inlineStr">
        <is>
          <t>175psig</t>
        </is>
      </c>
      <c r="N145" s="1" t="inlineStr">
        <is>
          <t>RTF</t>
        </is>
      </c>
      <c r="O145" s="2" t="inlineStr">
        <is>
          <t>Coating bom</t>
        </is>
      </c>
      <c r="P145" t="inlineStr">
        <is>
          <t>A100057</t>
        </is>
      </c>
      <c r="Q145" s="2" t="inlineStr">
        <is>
          <t>LT250</t>
        </is>
      </c>
    </row>
    <row r="146">
      <c r="B146">
        <f>IF(AND(H146="C30",I146="B18",L146="Coating_Standard"),"Y","N")</f>
        <v/>
      </c>
      <c r="C146" t="inlineStr">
        <is>
          <t>Price_BOM_L_Case_197</t>
        </is>
      </c>
      <c r="D146">
        <f>IF(B146="Y",C146,"")</f>
        <v/>
      </c>
      <c r="E146" t="inlineStr">
        <is>
          <t>:30501-LC:30501-LCV:30507-LC:30507-LCV:</t>
        </is>
      </c>
      <c r="F146" s="2" t="inlineStr">
        <is>
          <t>Cast Iron, ASTM-A48,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4" t="inlineStr">
        <is>
          <t>:NA:</t>
        </is>
      </c>
      <c r="J146" s="2" t="inlineStr">
        <is>
          <t>NPS</t>
        </is>
      </c>
      <c r="K146" s="2" t="inlineStr">
        <is>
          <t>:X0:X3:</t>
        </is>
      </c>
      <c r="L146" s="2" t="inlineStr">
        <is>
          <t>Coating_Scotchkote134_interior_exterior_IncludeImpeller</t>
        </is>
      </c>
      <c r="M146" s="2" t="inlineStr">
        <is>
          <t>175psig</t>
        </is>
      </c>
      <c r="N146" s="1" t="inlineStr">
        <is>
          <t>RTF</t>
        </is>
      </c>
      <c r="O146" s="2" t="inlineStr">
        <is>
          <t>Coating bom</t>
        </is>
      </c>
      <c r="P146" t="inlineStr">
        <is>
          <t>A100057</t>
        </is>
      </c>
      <c r="Q146" s="2" t="inlineStr">
        <is>
          <t>LT250</t>
        </is>
      </c>
    </row>
    <row r="147">
      <c r="B147">
        <f>IF(AND(H147="C30",I147="B18",L147="Coating_Standard"),"Y","N")</f>
        <v/>
      </c>
      <c r="C147" t="inlineStr">
        <is>
          <t>Price_BOM_L_Case_198</t>
        </is>
      </c>
      <c r="D147">
        <f>IF(B147="Y",C147,"")</f>
        <v/>
      </c>
      <c r="E147" t="inlineStr">
        <is>
          <t>:30501-LC:30501-LCV:30507-LC:30507-LCV:</t>
        </is>
      </c>
      <c r="F147" s="2" t="inlineStr">
        <is>
          <t>Cast Iron, ASTM-A48,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4" t="inlineStr">
        <is>
          <t>:NA:</t>
        </is>
      </c>
      <c r="J147" s="2" t="inlineStr">
        <is>
          <t>NPS</t>
        </is>
      </c>
      <c r="K147" s="2" t="inlineStr">
        <is>
          <t>:X0:X3:</t>
        </is>
      </c>
      <c r="L147" s="2" t="inlineStr">
        <is>
          <t>Coating_Scotchkote134_interior_IncludeImpeller</t>
        </is>
      </c>
      <c r="M147" s="2" t="inlineStr">
        <is>
          <t>175psig</t>
        </is>
      </c>
      <c r="N147" s="1" t="inlineStr">
        <is>
          <t>RTF</t>
        </is>
      </c>
      <c r="O147" s="2" t="inlineStr">
        <is>
          <t>Coating bom</t>
        </is>
      </c>
      <c r="P147" t="inlineStr">
        <is>
          <t>A100057</t>
        </is>
      </c>
      <c r="Q147" s="2" t="inlineStr">
        <is>
          <t>LT250</t>
        </is>
      </c>
    </row>
    <row r="148">
      <c r="B148">
        <f>IF(AND(H148="C30",I148="B18",L148="Coating_Standard"),"Y","N")</f>
        <v/>
      </c>
      <c r="C148" t="inlineStr">
        <is>
          <t>Price_BOM_L_Case_199</t>
        </is>
      </c>
      <c r="D148">
        <f>IF(B148="Y",C148,"")</f>
        <v/>
      </c>
      <c r="E148" t="inlineStr">
        <is>
          <t>:30501-LC:30501-LCV:30507-LC:30507-LCV:</t>
        </is>
      </c>
      <c r="F148" s="2" t="inlineStr">
        <is>
          <t>Cast Iron, ASTM-A48,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4" t="inlineStr">
        <is>
          <t>:NA:</t>
        </is>
      </c>
      <c r="J148" s="2" t="inlineStr">
        <is>
          <t>NPS</t>
        </is>
      </c>
      <c r="K148" s="2" t="inlineStr">
        <is>
          <t>:X0:X3:</t>
        </is>
      </c>
      <c r="L148" s="2" t="inlineStr">
        <is>
          <t>Coating_Special</t>
        </is>
      </c>
      <c r="M148" s="2" t="inlineStr">
        <is>
          <t>175psig</t>
        </is>
      </c>
      <c r="N148" s="1" t="inlineStr">
        <is>
          <t>RTF</t>
        </is>
      </c>
      <c r="O148" s="2" t="inlineStr">
        <is>
          <t>Coating bom</t>
        </is>
      </c>
      <c r="P148" t="inlineStr">
        <is>
          <t>A100057</t>
        </is>
      </c>
      <c r="Q148" s="2" t="inlineStr">
        <is>
          <t>LT250</t>
        </is>
      </c>
    </row>
    <row r="149">
      <c r="B149">
        <f>IF(AND(H149="C30",I149="B18",L149="Coating_Standard"),"Y","N")</f>
        <v/>
      </c>
      <c r="C149" t="inlineStr">
        <is>
          <t>Price_BOM_L_Case_201</t>
        </is>
      </c>
      <c r="D149">
        <f>IF(B149="Y",C149,"")</f>
        <v/>
      </c>
      <c r="E149" t="inlineStr">
        <is>
          <t>:30707-LC:30707-LCV:30707-LF:</t>
        </is>
      </c>
      <c r="F149" s="2" t="inlineStr">
        <is>
          <t>Cast Iron, ASTM-A48,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4" t="inlineStr">
        <is>
          <t>:B18:</t>
        </is>
      </c>
      <c r="J149" s="2" t="inlineStr">
        <is>
          <t>125# ANSI Flange</t>
        </is>
      </c>
      <c r="K149" s="2" t="inlineStr">
        <is>
          <t>:X3:X4:</t>
        </is>
      </c>
      <c r="L149" s="2" t="inlineStr">
        <is>
          <t>Coating_Standard</t>
        </is>
      </c>
      <c r="M149" s="2" t="inlineStr">
        <is>
          <t>175psig</t>
        </is>
      </c>
      <c r="N149" s="2" t="n">
        <v>96699251</v>
      </c>
      <c r="O149" t="inlineStr">
        <is>
          <t>CASE,L,30707,175#,CI,BRZ WR</t>
        </is>
      </c>
      <c r="P149" t="inlineStr">
        <is>
          <t>A100057</t>
        </is>
      </c>
      <c r="Q149" s="2" t="inlineStr">
        <is>
          <t>LT027</t>
        </is>
      </c>
      <c r="R149" t="n">
        <v>0</v>
      </c>
    </row>
    <row r="150">
      <c r="B150">
        <f>IF(AND(H150="C30",I150="B18",L150="Coating_Standard"),"Y","N")</f>
        <v/>
      </c>
      <c r="C150" t="inlineStr">
        <is>
          <t>Price_BOM_L_Case_202</t>
        </is>
      </c>
      <c r="D150">
        <f>IF(B150="Y",C150,"")</f>
        <v/>
      </c>
      <c r="E150" t="inlineStr">
        <is>
          <t>:30707-LC:30707-LCV:30707-LF:</t>
        </is>
      </c>
      <c r="F150" s="2" t="inlineStr">
        <is>
          <t>Cast Iron, ASTM-A48,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4" t="inlineStr">
        <is>
          <t>:M4:B18:X:</t>
        </is>
      </c>
      <c r="J150" s="2" t="inlineStr">
        <is>
          <t>125# ANSI Flange</t>
        </is>
      </c>
      <c r="K150" s="2" t="inlineStr">
        <is>
          <t>:X3:X4:</t>
        </is>
      </c>
      <c r="L150" s="2" t="inlineStr">
        <is>
          <t>Coating_Standard</t>
        </is>
      </c>
      <c r="M150" s="2" t="inlineStr">
        <is>
          <t>175psig</t>
        </is>
      </c>
      <c r="N150" s="2" t="n">
        <v>96699487</v>
      </c>
      <c r="P150" t="inlineStr">
        <is>
          <t>A100057</t>
        </is>
      </c>
      <c r="Q150" s="2" t="inlineStr">
        <is>
          <t>LT027</t>
        </is>
      </c>
      <c r="R150" t="n">
        <v>0</v>
      </c>
    </row>
    <row r="151">
      <c r="B151">
        <f>IF(AND(H151="C30",I151="B18",L151="Coating_Standard"),"Y","N")</f>
        <v/>
      </c>
      <c r="C151" t="inlineStr">
        <is>
          <t>Price_BOM_L_Case_203</t>
        </is>
      </c>
      <c r="D151">
        <f>IF(B151="Y",C151,"")</f>
        <v/>
      </c>
      <c r="E151" t="inlineStr">
        <is>
          <t>:30707-LC:30707-LCV:30707-LF:</t>
        </is>
      </c>
      <c r="F151" s="2" t="inlineStr">
        <is>
          <t>Ductile Iron, ASTM-A536-65</t>
        </is>
      </c>
      <c r="G151" t="inlineStr">
        <is>
          <t>CaseMatl_Ductile_Iron_ASTM-A536-65</t>
        </is>
      </c>
      <c r="H151" s="2" t="inlineStr">
        <is>
          <t>J</t>
        </is>
      </c>
      <c r="I151" t="inlineStr">
        <is>
          <t>:M4:B18:X:</t>
        </is>
      </c>
      <c r="J151" s="2" t="inlineStr">
        <is>
          <t>250# ANSI Flange</t>
        </is>
      </c>
      <c r="K151" s="2" t="inlineStr">
        <is>
          <t>:X3:X4:</t>
        </is>
      </c>
      <c r="L151" s="2" t="inlineStr">
        <is>
          <t>Coating_Standard</t>
        </is>
      </c>
      <c r="M151" s="2" t="inlineStr">
        <is>
          <t>250psig</t>
        </is>
      </c>
      <c r="N151" t="n">
        <v>96699252</v>
      </c>
      <c r="O151" t="inlineStr">
        <is>
          <t>CASE,L,30707,250#,DI</t>
        </is>
      </c>
      <c r="P151" t="inlineStr">
        <is>
          <t>A100072</t>
        </is>
      </c>
      <c r="Q151" s="2" t="inlineStr">
        <is>
          <t>LT034</t>
        </is>
      </c>
      <c r="R151" t="n">
        <v>126</v>
      </c>
    </row>
    <row r="152">
      <c r="B152">
        <f>IF(AND(H152="C30",I152="B18",L152="Coating_Standard"),"Y","N")</f>
        <v/>
      </c>
      <c r="C152" t="inlineStr">
        <is>
          <t>Price_BOM_L_Case_205</t>
        </is>
      </c>
      <c r="D152">
        <f>IF(B152="Y",C152,"")</f>
        <v/>
      </c>
      <c r="E152" t="inlineStr">
        <is>
          <t>:30707-LC:30707-LCV:30707-LF:</t>
        </is>
      </c>
      <c r="F152" s="2" t="inlineStr">
        <is>
          <t>Cast Iron, ASTM-A48,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4" t="inlineStr">
        <is>
          <t>:M4:B18:X:</t>
        </is>
      </c>
      <c r="J152" s="2" t="inlineStr">
        <is>
          <t>125# ANSI Flange</t>
        </is>
      </c>
      <c r="K152" s="2" t="inlineStr">
        <is>
          <t>:X3:X4:</t>
        </is>
      </c>
      <c r="L152" s="2" t="inlineStr">
        <is>
          <t>Coating_Scotchkote134_interior</t>
        </is>
      </c>
      <c r="M152" s="2" t="inlineStr">
        <is>
          <t>175psig</t>
        </is>
      </c>
      <c r="N152" s="1" t="n">
        <v>98430319</v>
      </c>
      <c r="O152" s="2" t="inlineStr">
        <is>
          <t>CASE,L,30707,175#,CI COATED</t>
        </is>
      </c>
      <c r="P152" t="inlineStr">
        <is>
          <t>A100057</t>
        </is>
      </c>
      <c r="Q152" s="2" t="inlineStr">
        <is>
          <t>LT250</t>
        </is>
      </c>
    </row>
    <row r="153">
      <c r="B153">
        <f>IF(AND(H153="C30",I153="B18",L153="Coating_Standard"),"Y","N")</f>
        <v/>
      </c>
      <c r="C153" t="inlineStr">
        <is>
          <t>Price_BOM_L_Case_207</t>
        </is>
      </c>
      <c r="D153">
        <f>IF(B153="Y",C153,"")</f>
        <v/>
      </c>
      <c r="E153" t="inlineStr">
        <is>
          <t>:30707-LC:30707-LCV:30707-LF:</t>
        </is>
      </c>
      <c r="F153" s="2" t="inlineStr">
        <is>
          <t>Cast Iron, ASTM-A48,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4" t="inlineStr">
        <is>
          <t>:M4:B18:X:</t>
        </is>
      </c>
      <c r="J153" s="2" t="inlineStr">
        <is>
          <t>125# ANSI Flange</t>
        </is>
      </c>
      <c r="K153" s="2" t="inlineStr">
        <is>
          <t>:X3:X4:</t>
        </is>
      </c>
      <c r="L153" s="2" t="inlineStr">
        <is>
          <t>Coating_Scotchkote134_interior_exterior</t>
        </is>
      </c>
      <c r="M153" s="2" t="inlineStr">
        <is>
          <t>175psig</t>
        </is>
      </c>
      <c r="N153" s="1" t="n">
        <v>98430319</v>
      </c>
      <c r="O153" s="2" t="inlineStr">
        <is>
          <t>CASE,L,30707,175#,CI COATED</t>
        </is>
      </c>
      <c r="P153" t="inlineStr">
        <is>
          <t>A100057</t>
        </is>
      </c>
      <c r="Q153" s="2" t="inlineStr">
        <is>
          <t>LT250</t>
        </is>
      </c>
    </row>
    <row r="154">
      <c r="B154">
        <f>IF(AND(H154="C30",I154="B18",L154="Coating_Standard"),"Y","N")</f>
        <v/>
      </c>
      <c r="C154" t="inlineStr">
        <is>
          <t>Price_BOM_L_Case_209</t>
        </is>
      </c>
      <c r="D154">
        <f>IF(B154="Y",C154,"")</f>
        <v/>
      </c>
      <c r="E154" t="inlineStr">
        <is>
          <t>:30707-LC:30707-LCV:30707-LF:</t>
        </is>
      </c>
      <c r="F154" s="2" t="inlineStr">
        <is>
          <t>Cast Iron, ASTM-A48,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4" t="inlineStr">
        <is>
          <t>:M4:B18:X:</t>
        </is>
      </c>
      <c r="J154" s="2" t="inlineStr">
        <is>
          <t>125# ANSI Flange</t>
        </is>
      </c>
      <c r="K154" s="2" t="inlineStr">
        <is>
          <t>:X3:X4:</t>
        </is>
      </c>
      <c r="L154" s="2" t="inlineStr">
        <is>
          <t>Coating_Scotchkote134_interior_exterior_IncludeImpeller</t>
        </is>
      </c>
      <c r="M154" s="2" t="inlineStr">
        <is>
          <t>175psig</t>
        </is>
      </c>
      <c r="N154" s="1" t="n">
        <v>98430319</v>
      </c>
      <c r="O154" s="2" t="inlineStr">
        <is>
          <t>CASE,L,30707,175#,CI COATED</t>
        </is>
      </c>
      <c r="P154" t="inlineStr">
        <is>
          <t>A100057</t>
        </is>
      </c>
      <c r="Q154" s="2" t="inlineStr">
        <is>
          <t>LT250</t>
        </is>
      </c>
    </row>
    <row r="155">
      <c r="B155">
        <f>IF(AND(H155="C30",I155="B18",L155="Coating_Standard"),"Y","N")</f>
        <v/>
      </c>
      <c r="C155" t="inlineStr">
        <is>
          <t>Price_BOM_L_Case_211</t>
        </is>
      </c>
      <c r="D155">
        <f>IF(B155="Y",C155,"")</f>
        <v/>
      </c>
      <c r="E155" t="inlineStr">
        <is>
          <t>:30707-LC:30707-LCV:30707-LF:</t>
        </is>
      </c>
      <c r="F155" s="2" t="inlineStr">
        <is>
          <t>Cast Iron, ASTM-A48,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4" t="inlineStr">
        <is>
          <t>:M4:B18:X:</t>
        </is>
      </c>
      <c r="J155" s="2" t="inlineStr">
        <is>
          <t>125# ANSI Flange</t>
        </is>
      </c>
      <c r="K155" s="2" t="inlineStr">
        <is>
          <t>:X3:X4:</t>
        </is>
      </c>
      <c r="L155" s="2" t="inlineStr">
        <is>
          <t>Coating_Scotchkote134_interior_IncludeImpeller</t>
        </is>
      </c>
      <c r="M155" s="2" t="inlineStr">
        <is>
          <t>175psig</t>
        </is>
      </c>
      <c r="N155" s="1" t="n">
        <v>98430319</v>
      </c>
      <c r="O155" s="2" t="inlineStr">
        <is>
          <t>CASE,L,30707,175#,CI COATED</t>
        </is>
      </c>
      <c r="P155" t="inlineStr">
        <is>
          <t>A100057</t>
        </is>
      </c>
      <c r="Q155" s="2" t="inlineStr">
        <is>
          <t>LT250</t>
        </is>
      </c>
    </row>
    <row r="156">
      <c r="B156">
        <f>IF(AND(H156="C30",I156="B18",L156="Coating_Standard"),"Y","N")</f>
        <v/>
      </c>
      <c r="C156" t="inlineStr">
        <is>
          <t>Price_BOM_L_Case_212</t>
        </is>
      </c>
      <c r="D156">
        <f>IF(B156="Y",C156,"")</f>
        <v/>
      </c>
      <c r="E156" t="inlineStr">
        <is>
          <t>:30707-LC:30707-LCV:30707-LF:</t>
        </is>
      </c>
      <c r="F156" s="2" t="inlineStr">
        <is>
          <t>Cast Iron, ASTM-A48,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4" t="inlineStr">
        <is>
          <t>:B18:</t>
        </is>
      </c>
      <c r="J156" s="2" t="inlineStr">
        <is>
          <t>125# ANSI Flange</t>
        </is>
      </c>
      <c r="K156" s="2" t="inlineStr">
        <is>
          <t>:X3:X4:</t>
        </is>
      </c>
      <c r="L156" s="2" t="inlineStr">
        <is>
          <t>Coating_Special</t>
        </is>
      </c>
      <c r="M156" s="2" t="inlineStr">
        <is>
          <t>175psig</t>
        </is>
      </c>
      <c r="N156" s="1" t="inlineStr">
        <is>
          <t>RTF</t>
        </is>
      </c>
      <c r="O156" s="2" t="inlineStr">
        <is>
          <t>Coating bom</t>
        </is>
      </c>
      <c r="P156" t="inlineStr">
        <is>
          <t>A100057</t>
        </is>
      </c>
      <c r="Q156" s="2" t="inlineStr">
        <is>
          <t>LT250</t>
        </is>
      </c>
    </row>
    <row r="157">
      <c r="B157">
        <f>IF(AND(H157="C30",I157="B18",L157="Coating_Standard"),"Y","N")</f>
        <v/>
      </c>
      <c r="C157" t="inlineStr">
        <is>
          <t>Price_BOM_L_Case_213</t>
        </is>
      </c>
      <c r="D157">
        <f>IF(B157="Y",C157,"")</f>
        <v/>
      </c>
      <c r="E157" t="inlineStr">
        <is>
          <t>:30707-LC:30707-LCV:30707-LF:</t>
        </is>
      </c>
      <c r="F157" s="2" t="inlineStr">
        <is>
          <t>Cast Iron, ASTM-A48,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4" t="inlineStr">
        <is>
          <t>:C30:</t>
        </is>
      </c>
      <c r="J157" s="2" t="inlineStr">
        <is>
          <t>125# ANSI Flange</t>
        </is>
      </c>
      <c r="K157" s="2" t="inlineStr">
        <is>
          <t>:X3:X4:</t>
        </is>
      </c>
      <c r="L157" s="2" t="inlineStr">
        <is>
          <t>Coating_Special</t>
        </is>
      </c>
      <c r="M157" s="2" t="inlineStr">
        <is>
          <t>175psig</t>
        </is>
      </c>
      <c r="N157" s="1" t="inlineStr">
        <is>
          <t>RTF</t>
        </is>
      </c>
      <c r="O157" s="2" t="inlineStr">
        <is>
          <t>Coating bom</t>
        </is>
      </c>
      <c r="P157" t="inlineStr">
        <is>
          <t>A100057</t>
        </is>
      </c>
      <c r="Q157" s="2" t="inlineStr">
        <is>
          <t>LT250</t>
        </is>
      </c>
    </row>
    <row r="158">
      <c r="B158">
        <f>IF(AND(H158="C30",I158="B18",L158="Coating_Standard"),"Y","N")</f>
        <v/>
      </c>
      <c r="C158" t="inlineStr">
        <is>
          <t>Price_BOM_L_Case_216</t>
        </is>
      </c>
      <c r="D158">
        <f>IF(B158="Y",C158,"")</f>
        <v/>
      </c>
      <c r="E158" t="inlineStr">
        <is>
          <t>:30957-LC:30957-LCV:30957-LF:</t>
        </is>
      </c>
      <c r="F158" s="2" t="inlineStr">
        <is>
          <t>Cast Iron, ASTM-A48,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4" t="inlineStr">
        <is>
          <t>:B18:</t>
        </is>
      </c>
      <c r="J158" s="2" t="inlineStr">
        <is>
          <t>125# ANSI Flange</t>
        </is>
      </c>
      <c r="K158" s="2" t="inlineStr">
        <is>
          <t>:X3:XA:</t>
        </is>
      </c>
      <c r="L158" s="2" t="inlineStr">
        <is>
          <t>Coating_Standard</t>
        </is>
      </c>
      <c r="M158" s="2" t="inlineStr">
        <is>
          <t>175psig</t>
        </is>
      </c>
      <c r="N158" s="2" t="n">
        <v>96699253</v>
      </c>
      <c r="O158" t="inlineStr">
        <is>
          <t>CASE,L,30957,175#,CI,BRZ WR</t>
        </is>
      </c>
      <c r="P158" t="inlineStr">
        <is>
          <t>A100057</t>
        </is>
      </c>
      <c r="Q158" s="2" t="inlineStr">
        <is>
          <t>LT027</t>
        </is>
      </c>
      <c r="R158" t="n">
        <v>0</v>
      </c>
    </row>
    <row r="159">
      <c r="B159">
        <f>IF(AND(H159="C30",I159="B18",L159="Coating_Standard"),"Y","N")</f>
        <v/>
      </c>
      <c r="C159" t="inlineStr">
        <is>
          <t>Price_BOM_L_Case_217</t>
        </is>
      </c>
      <c r="D159">
        <f>IF(B159="Y",C159,"")</f>
        <v/>
      </c>
      <c r="E159" t="inlineStr">
        <is>
          <t>:30957-LC:30957-LCV:30957-LF:</t>
        </is>
      </c>
      <c r="F159" s="2" t="inlineStr">
        <is>
          <t>Cast Iron, ASTM-A48,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4" t="inlineStr">
        <is>
          <t>:M4:B18:X:</t>
        </is>
      </c>
      <c r="J159" s="2" t="inlineStr">
        <is>
          <t>125# ANSI Flange</t>
        </is>
      </c>
      <c r="K159" s="2" t="inlineStr">
        <is>
          <t>:X3:XA:</t>
        </is>
      </c>
      <c r="L159" s="2" t="inlineStr">
        <is>
          <t>Coating_Standard</t>
        </is>
      </c>
      <c r="M159" s="2" t="inlineStr">
        <is>
          <t>175psig</t>
        </is>
      </c>
      <c r="N159" s="2" t="n">
        <v>96865693</v>
      </c>
      <c r="P159" t="inlineStr">
        <is>
          <t>A100057</t>
        </is>
      </c>
      <c r="Q159" s="2" t="inlineStr">
        <is>
          <t>LT027</t>
        </is>
      </c>
      <c r="R159" t="n">
        <v>0</v>
      </c>
    </row>
    <row r="160">
      <c r="B160">
        <f>IF(AND(H160="C30",I160="B18",L160="Coating_Standard"),"Y","N")</f>
        <v/>
      </c>
      <c r="C160" t="inlineStr">
        <is>
          <t>Price_BOM_L_Case_218</t>
        </is>
      </c>
      <c r="D160">
        <f>IF(B160="Y",C160,"")</f>
        <v/>
      </c>
      <c r="E160" t="inlineStr">
        <is>
          <t>:30957-LC:30957-LCV:30957-LF:</t>
        </is>
      </c>
      <c r="F160" s="2" t="inlineStr">
        <is>
          <t>Ductile Iron, ASTM-A536-65</t>
        </is>
      </c>
      <c r="G160" t="inlineStr">
        <is>
          <t>CaseMatl_Ductile_Iron_ASTM-A536-65</t>
        </is>
      </c>
      <c r="H160" s="2" t="inlineStr">
        <is>
          <t>J</t>
        </is>
      </c>
      <c r="I160" t="inlineStr">
        <is>
          <t>:M4:B18:X:</t>
        </is>
      </c>
      <c r="J160" s="2" t="inlineStr">
        <is>
          <t>250# ANSI Flange</t>
        </is>
      </c>
      <c r="K160" s="2" t="inlineStr">
        <is>
          <t>:X3:XA:</t>
        </is>
      </c>
      <c r="L160" s="2" t="inlineStr">
        <is>
          <t>Coating_Standard</t>
        </is>
      </c>
      <c r="M160" s="2" t="inlineStr">
        <is>
          <t>250psig</t>
        </is>
      </c>
      <c r="N160" t="n">
        <v>96699254</v>
      </c>
      <c r="O160" t="inlineStr">
        <is>
          <t>CASE,L,30957,250#,DI</t>
        </is>
      </c>
      <c r="P160" t="inlineStr">
        <is>
          <t>A100073</t>
        </is>
      </c>
      <c r="Q160" s="2" t="inlineStr">
        <is>
          <t>LT034</t>
        </is>
      </c>
      <c r="R160" t="n">
        <v>126</v>
      </c>
    </row>
    <row r="161">
      <c r="B161">
        <f>IF(AND(H161="C30",I161="B18",L161="Coating_Standard"),"Y","N")</f>
        <v/>
      </c>
      <c r="C161" t="inlineStr">
        <is>
          <t>Price_BOM_L_Case_219</t>
        </is>
      </c>
      <c r="D161">
        <f>IF(B161="Y",C161,"")</f>
        <v/>
      </c>
      <c r="E161" t="inlineStr">
        <is>
          <t>:30957-LC:30957-LCV:30957-LF:</t>
        </is>
      </c>
      <c r="F161" s="2" t="inlineStr">
        <is>
          <t>Cast Iron, ASTM-A48,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4" t="inlineStr">
        <is>
          <t>:M4:B18:X:</t>
        </is>
      </c>
      <c r="J161" s="2" t="inlineStr">
        <is>
          <t>125# ANSI Flange</t>
        </is>
      </c>
      <c r="K161" s="2" t="inlineStr">
        <is>
          <t>:X3:XA:</t>
        </is>
      </c>
      <c r="L161" s="2" t="inlineStr">
        <is>
          <t>Coating_Scotchkote134_interior</t>
        </is>
      </c>
      <c r="M161" s="2" t="inlineStr">
        <is>
          <t>175psig</t>
        </is>
      </c>
      <c r="N161" s="1" t="n">
        <v>98430287</v>
      </c>
      <c r="O161" s="2" t="inlineStr">
        <is>
          <t>Coating bom</t>
        </is>
      </c>
      <c r="P161" t="inlineStr">
        <is>
          <t>A100057</t>
        </is>
      </c>
      <c r="Q161" s="2" t="inlineStr">
        <is>
          <t>LT250</t>
        </is>
      </c>
    </row>
    <row r="162">
      <c r="B162">
        <f>IF(AND(H162="C30",I162="B18",L162="Coating_Standard"),"Y","N")</f>
        <v/>
      </c>
      <c r="C162" t="inlineStr">
        <is>
          <t>Price_BOM_L_Case_221</t>
        </is>
      </c>
      <c r="D162">
        <f>IF(B162="Y",C162,"")</f>
        <v/>
      </c>
      <c r="E162" t="inlineStr">
        <is>
          <t>:30957-LC:30957-LCV:30957-LF:</t>
        </is>
      </c>
      <c r="F162" s="2" t="inlineStr">
        <is>
          <t>Cast Iron, ASTM-A48,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4" t="inlineStr">
        <is>
          <t>:M4:B18:X:</t>
        </is>
      </c>
      <c r="J162" s="2" t="inlineStr">
        <is>
          <t>125# ANSI Flange</t>
        </is>
      </c>
      <c r="K162" s="2" t="inlineStr">
        <is>
          <t>:X3:XA:</t>
        </is>
      </c>
      <c r="L162" s="2" t="inlineStr">
        <is>
          <t>Coating_Scotchkote134_interior_exterior</t>
        </is>
      </c>
      <c r="M162" s="2" t="inlineStr">
        <is>
          <t>175psig</t>
        </is>
      </c>
      <c r="N162" s="1" t="n">
        <v>98430287</v>
      </c>
      <c r="O162" s="2" t="inlineStr">
        <is>
          <t>Coating bom</t>
        </is>
      </c>
      <c r="P162" t="inlineStr">
        <is>
          <t>A100057</t>
        </is>
      </c>
      <c r="Q162" s="2" t="inlineStr">
        <is>
          <t>LT250</t>
        </is>
      </c>
    </row>
    <row r="163">
      <c r="B163">
        <f>IF(AND(H163="C30",I163="B18",L163="Coating_Standard"),"Y","N")</f>
        <v/>
      </c>
      <c r="C163" t="inlineStr">
        <is>
          <t>Price_BOM_L_Case_223</t>
        </is>
      </c>
      <c r="D163">
        <f>IF(B163="Y",C163,"")</f>
        <v/>
      </c>
      <c r="E163" t="inlineStr">
        <is>
          <t>:30957-LC:30957-LCV:30957-LF:</t>
        </is>
      </c>
      <c r="F163" s="2" t="inlineStr">
        <is>
          <t>Cast Iron, ASTM-A48,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4" t="inlineStr">
        <is>
          <t>:M4:B18:X:</t>
        </is>
      </c>
      <c r="J163" s="2" t="inlineStr">
        <is>
          <t>125# ANSI Flange</t>
        </is>
      </c>
      <c r="K163" s="2" t="inlineStr">
        <is>
          <t>:X3:XA:</t>
        </is>
      </c>
      <c r="L163" s="2" t="inlineStr">
        <is>
          <t>Coating_Scotchkote134_interior_exterior_IncludeImpeller</t>
        </is>
      </c>
      <c r="M163" s="2" t="inlineStr">
        <is>
          <t>175psig</t>
        </is>
      </c>
      <c r="N163" s="1" t="n">
        <v>98430287</v>
      </c>
      <c r="O163" s="2" t="inlineStr">
        <is>
          <t>Coating bom</t>
        </is>
      </c>
      <c r="P163" t="inlineStr">
        <is>
          <t>A100057</t>
        </is>
      </c>
      <c r="Q163" s="2" t="inlineStr">
        <is>
          <t>LT250</t>
        </is>
      </c>
    </row>
    <row r="164">
      <c r="B164">
        <f>IF(AND(H164="C30",I164="B18",L164="Coating_Standard"),"Y","N")</f>
        <v/>
      </c>
      <c r="C164" t="inlineStr">
        <is>
          <t>Price_BOM_L_Case_225</t>
        </is>
      </c>
      <c r="D164">
        <f>IF(B164="Y",C164,"")</f>
        <v/>
      </c>
      <c r="E164" t="inlineStr">
        <is>
          <t>:30957-LC:30957-LCV:30957-LF:</t>
        </is>
      </c>
      <c r="F164" s="2" t="inlineStr">
        <is>
          <t>Cast Iron, ASTM-A48,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4" t="inlineStr">
        <is>
          <t>:M4:B18:X:</t>
        </is>
      </c>
      <c r="J164" s="2" t="inlineStr">
        <is>
          <t>125# ANSI Flange</t>
        </is>
      </c>
      <c r="K164" s="2" t="inlineStr">
        <is>
          <t>:X3:XA:</t>
        </is>
      </c>
      <c r="L164" s="2" t="inlineStr">
        <is>
          <t>Coating_Scotchkote134_interior_IncludeImpeller</t>
        </is>
      </c>
      <c r="M164" s="2" t="inlineStr">
        <is>
          <t>175psig</t>
        </is>
      </c>
      <c r="N164" s="1" t="n">
        <v>98430287</v>
      </c>
      <c r="O164" s="2" t="inlineStr">
        <is>
          <t>Coating bom</t>
        </is>
      </c>
      <c r="P164" t="inlineStr">
        <is>
          <t>A100057</t>
        </is>
      </c>
      <c r="Q164" s="2" t="inlineStr">
        <is>
          <t>LT250</t>
        </is>
      </c>
    </row>
    <row r="165">
      <c r="B165">
        <f>IF(AND(H165="C30",I165="B18",L165="Coating_Standard"),"Y","N")</f>
        <v/>
      </c>
      <c r="C165" t="inlineStr">
        <is>
          <t>Price_BOM_L_Case_227</t>
        </is>
      </c>
      <c r="D165">
        <f>IF(B165="Y",C165,"")</f>
        <v/>
      </c>
      <c r="E165" t="inlineStr">
        <is>
          <t>:30957-LC:30957-LCV:30957-LF:</t>
        </is>
      </c>
      <c r="F165" s="2" t="inlineStr">
        <is>
          <t>Cast Iron, ASTM-A48,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4" t="inlineStr">
        <is>
          <t>:B18:</t>
        </is>
      </c>
      <c r="J165" s="2" t="inlineStr">
        <is>
          <t>125# ANSI Flange</t>
        </is>
      </c>
      <c r="K165" s="2" t="inlineStr">
        <is>
          <t>:X3:XA:</t>
        </is>
      </c>
      <c r="L165" s="2" t="inlineStr">
        <is>
          <t>Coating_Special</t>
        </is>
      </c>
      <c r="M165" s="2" t="inlineStr">
        <is>
          <t>175psig</t>
        </is>
      </c>
      <c r="N165" s="1" t="inlineStr">
        <is>
          <t>RTF</t>
        </is>
      </c>
      <c r="O165" s="2" t="inlineStr">
        <is>
          <t>Coating bom</t>
        </is>
      </c>
      <c r="P165" t="inlineStr">
        <is>
          <t>A100057</t>
        </is>
      </c>
      <c r="Q165" s="2" t="inlineStr">
        <is>
          <t>LT250</t>
        </is>
      </c>
    </row>
    <row r="166">
      <c r="B166">
        <f>IF(AND(H166="C30",I166="B18",L166="Coating_Standard"),"Y","N")</f>
        <v/>
      </c>
      <c r="C166" t="inlineStr">
        <is>
          <t>Price_BOM_L_Case_228</t>
        </is>
      </c>
      <c r="D166">
        <f>IF(B166="Y",C166,"")</f>
        <v/>
      </c>
      <c r="E166" t="inlineStr">
        <is>
          <t>:30957-LC:30957-LCV:30957-LF:</t>
        </is>
      </c>
      <c r="F166" s="2" t="inlineStr">
        <is>
          <t>Cast Iron, ASTM-A48,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4" t="inlineStr">
        <is>
          <t>:C30:</t>
        </is>
      </c>
      <c r="J166" s="2" t="inlineStr">
        <is>
          <t>125# ANSI Flange</t>
        </is>
      </c>
      <c r="K166" s="2" t="inlineStr">
        <is>
          <t>:X3:XA:</t>
        </is>
      </c>
      <c r="L166" s="2" t="inlineStr">
        <is>
          <t>Coating_Special</t>
        </is>
      </c>
      <c r="M166" s="2" t="inlineStr">
        <is>
          <t>175psig</t>
        </is>
      </c>
      <c r="N166" s="1" t="inlineStr">
        <is>
          <t>RTF</t>
        </is>
      </c>
      <c r="O166" s="2" t="inlineStr">
        <is>
          <t>Coating bom</t>
        </is>
      </c>
      <c r="P166" t="inlineStr">
        <is>
          <t>A100057</t>
        </is>
      </c>
      <c r="Q166" s="2" t="inlineStr">
        <is>
          <t>LT250</t>
        </is>
      </c>
    </row>
    <row r="167">
      <c r="B167">
        <f>IF(AND(H167="C30",I167="B18",L167="Coating_Standard"),"Y","N")</f>
        <v/>
      </c>
      <c r="C167" t="inlineStr">
        <is>
          <t>Price_BOM_L_Case_232</t>
        </is>
      </c>
      <c r="D167">
        <f>IF(B167="Y",C167,"")</f>
        <v/>
      </c>
      <c r="E167" t="inlineStr">
        <is>
          <t>:30121-LC:30121-LCV:30121-LF:30127-LC:30127-LCV:30127-LF:</t>
        </is>
      </c>
      <c r="F167" s="2" t="inlineStr">
        <is>
          <t>Cast Iron, ASTM-A48, CL 30</t>
        </is>
      </c>
      <c r="G167" t="inlineStr">
        <is>
          <t>CaseMatl_Cast_Iron_ASTM-A48_CL30</t>
        </is>
      </c>
      <c r="H167" s="2" t="inlineStr">
        <is>
          <t>C30</t>
        </is>
      </c>
      <c r="I167" t="inlineStr">
        <is>
          <t>:M4:B18:X:</t>
        </is>
      </c>
      <c r="J167" s="2" t="inlineStr">
        <is>
          <t>125# ANSI Flange</t>
        </is>
      </c>
      <c r="K167" s="2" t="inlineStr">
        <is>
          <t>:XA:</t>
        </is>
      </c>
      <c r="L167" s="2" t="inlineStr">
        <is>
          <t>Coating_Standard</t>
        </is>
      </c>
      <c r="M167" s="2" t="inlineStr">
        <is>
          <t>175psig</t>
        </is>
      </c>
      <c r="N167" t="n">
        <v>96699255</v>
      </c>
      <c r="O167" t="inlineStr">
        <is>
          <t>CASE,L,3012,175#,CI</t>
        </is>
      </c>
      <c r="P167" t="inlineStr">
        <is>
          <t>A100057</t>
        </is>
      </c>
      <c r="Q167" s="2" t="inlineStr">
        <is>
          <t>LT027</t>
        </is>
      </c>
      <c r="R167" t="n">
        <v>0</v>
      </c>
    </row>
    <row r="168">
      <c r="B168">
        <f>IF(AND(H168="C30",I168="B18",L168="Coating_Standard"),"Y","N")</f>
        <v/>
      </c>
      <c r="C168" t="inlineStr">
        <is>
          <t>Price_BOM_L_Case_233</t>
        </is>
      </c>
      <c r="D168">
        <f>IF(B168="Y",C168,"")</f>
        <v/>
      </c>
      <c r="E168" t="inlineStr">
        <is>
          <t>:30121-LC:30121-LCV:30121-LF:30127-LC:30127-LCV:30127-LF:</t>
        </is>
      </c>
      <c r="F168" s="2" t="inlineStr">
        <is>
          <t>Ductile Iron, ASTM-A536-65</t>
        </is>
      </c>
      <c r="G168" t="inlineStr">
        <is>
          <t>CaseMatl_Ductile_Iron_ASTM-A536-65</t>
        </is>
      </c>
      <c r="H168" s="2" t="inlineStr">
        <is>
          <t>J</t>
        </is>
      </c>
      <c r="I168" t="inlineStr">
        <is>
          <t>:M4:B18:X:</t>
        </is>
      </c>
      <c r="J168" s="2" t="inlineStr">
        <is>
          <t>250# ANSI Flange</t>
        </is>
      </c>
      <c r="K168" s="2" t="inlineStr">
        <is>
          <t>:XA:</t>
        </is>
      </c>
      <c r="L168" s="2" t="inlineStr">
        <is>
          <t>Coating_Standard</t>
        </is>
      </c>
      <c r="M168" s="2" t="inlineStr">
        <is>
          <t>250psig</t>
        </is>
      </c>
      <c r="N168" s="2" t="n">
        <v>96699256</v>
      </c>
      <c r="O168" t="inlineStr">
        <is>
          <t>CASE,L,3012,250#,DI</t>
        </is>
      </c>
      <c r="P168" t="inlineStr">
        <is>
          <t>A100074</t>
        </is>
      </c>
      <c r="Q168" s="2" t="inlineStr">
        <is>
          <t>LT034</t>
        </is>
      </c>
      <c r="R168" t="n">
        <v>126</v>
      </c>
    </row>
    <row r="169">
      <c r="B169">
        <f>IF(AND(H169="C30",I169="B18",L169="Coating_Standard"),"Y","N")</f>
        <v/>
      </c>
      <c r="C169" t="inlineStr">
        <is>
          <t>Price_BOM_L_Case_234</t>
        </is>
      </c>
      <c r="D169">
        <f>IF(B169="Y",C169,"")</f>
        <v/>
      </c>
      <c r="E169" t="inlineStr">
        <is>
          <t>:30121-LC:30121-LCV:30121-LF:30127-LC:30127-LCV:30127-LF:</t>
        </is>
      </c>
      <c r="F169" s="2" t="inlineStr">
        <is>
          <t>Cast Iron, ASTM-A48, CL 30</t>
        </is>
      </c>
      <c r="G169" t="inlineStr">
        <is>
          <t>CaseMatl_Cast_Iron_ASTM-A48_CL30</t>
        </is>
      </c>
      <c r="H169" s="2" t="inlineStr">
        <is>
          <t>C30</t>
        </is>
      </c>
      <c r="I169" t="inlineStr">
        <is>
          <t>:M4:B18:X:</t>
        </is>
      </c>
      <c r="J169" s="2" t="inlineStr">
        <is>
          <t>125# ANSI Flange</t>
        </is>
      </c>
      <c r="K169" s="2" t="inlineStr">
        <is>
          <t>:XA:</t>
        </is>
      </c>
      <c r="L169" s="2" t="inlineStr">
        <is>
          <t>Coating_Scotchkote134_interior</t>
        </is>
      </c>
      <c r="M169" s="2" t="inlineStr">
        <is>
          <t>175psig</t>
        </is>
      </c>
      <c r="N169" s="1" t="n">
        <v>98449394</v>
      </c>
      <c r="O169" s="2" t="inlineStr">
        <is>
          <t>Coating bom</t>
        </is>
      </c>
      <c r="P169" t="inlineStr">
        <is>
          <t>A100057</t>
        </is>
      </c>
      <c r="Q169" s="2" t="inlineStr">
        <is>
          <t>LT250</t>
        </is>
      </c>
    </row>
    <row r="170">
      <c r="B170">
        <f>IF(AND(H170="C30",I170="B18",L170="Coating_Standard"),"Y","N")</f>
        <v/>
      </c>
      <c r="C170" t="inlineStr">
        <is>
          <t>Price_BOM_L_Case_235</t>
        </is>
      </c>
      <c r="D170">
        <f>IF(B170="Y",C170,"")</f>
        <v/>
      </c>
      <c r="E170" t="inlineStr">
        <is>
          <t>:30121-LC:30121-LCV:30121-LF:30127-LC:30127-LCV:30127-LF:</t>
        </is>
      </c>
      <c r="F170" s="2" t="inlineStr">
        <is>
          <t>Cast Iron, ASTM-A48, CL 30</t>
        </is>
      </c>
      <c r="G170" t="inlineStr">
        <is>
          <t>CaseMatl_Cast_Iron_ASTM-A48_CL30</t>
        </is>
      </c>
      <c r="H170" s="2" t="inlineStr">
        <is>
          <t>C30</t>
        </is>
      </c>
      <c r="I170" t="inlineStr">
        <is>
          <t>:M4:B18:X:</t>
        </is>
      </c>
      <c r="J170" s="2" t="inlineStr">
        <is>
          <t>125# ANSI Flange</t>
        </is>
      </c>
      <c r="K170" s="2" t="inlineStr">
        <is>
          <t>:XA:</t>
        </is>
      </c>
      <c r="L170" s="2" t="inlineStr">
        <is>
          <t>Coating_Scotchkote134_interior_exterior</t>
        </is>
      </c>
      <c r="M170" s="2" t="inlineStr">
        <is>
          <t>175psig</t>
        </is>
      </c>
      <c r="N170" s="1" t="n">
        <v>98449394</v>
      </c>
      <c r="O170" s="2" t="inlineStr">
        <is>
          <t>Coating bom</t>
        </is>
      </c>
      <c r="P170" t="inlineStr">
        <is>
          <t>A100057</t>
        </is>
      </c>
      <c r="Q170" s="2" t="inlineStr">
        <is>
          <t>LT250</t>
        </is>
      </c>
    </row>
    <row r="171">
      <c r="B171">
        <f>IF(AND(H171="C30",I171="B18",L171="Coating_Standard"),"Y","N")</f>
        <v/>
      </c>
      <c r="C171" t="inlineStr">
        <is>
          <t>Price_BOM_L_Case_236</t>
        </is>
      </c>
      <c r="D171">
        <f>IF(B171="Y",C171,"")</f>
        <v/>
      </c>
      <c r="E171" t="inlineStr">
        <is>
          <t>:30121-LC:30121-LCV:30121-LF:30127-LC:30127-LCV:30127-LF:</t>
        </is>
      </c>
      <c r="F171" s="2" t="inlineStr">
        <is>
          <t>Cast Iron, ASTM-A48, CL 30</t>
        </is>
      </c>
      <c r="G171" t="inlineStr">
        <is>
          <t>CaseMatl_Cast_Iron_ASTM-A48_CL30</t>
        </is>
      </c>
      <c r="H171" s="2" t="inlineStr">
        <is>
          <t>C30</t>
        </is>
      </c>
      <c r="I171" t="inlineStr">
        <is>
          <t>:M4:B18:X:</t>
        </is>
      </c>
      <c r="J171" s="2" t="inlineStr">
        <is>
          <t>125# ANSI Flange</t>
        </is>
      </c>
      <c r="K171" s="2" t="inlineStr">
        <is>
          <t>:XA:</t>
        </is>
      </c>
      <c r="L171" s="2" t="inlineStr">
        <is>
          <t>Coating_Scotchkote134_interior_exterior_IncludeImpeller</t>
        </is>
      </c>
      <c r="M171" s="2" t="inlineStr">
        <is>
          <t>175psig</t>
        </is>
      </c>
      <c r="N171" s="1" t="n">
        <v>98449394</v>
      </c>
      <c r="O171" s="2" t="inlineStr">
        <is>
          <t>Coating bom</t>
        </is>
      </c>
      <c r="P171" t="inlineStr">
        <is>
          <t>A100057</t>
        </is>
      </c>
      <c r="Q171" s="2" t="inlineStr">
        <is>
          <t>LT250</t>
        </is>
      </c>
    </row>
    <row r="172">
      <c r="B172">
        <f>IF(AND(H172="C30",I172="B18",L172="Coating_Standard"),"Y","N")</f>
        <v/>
      </c>
      <c r="C172" t="inlineStr">
        <is>
          <t>Price_BOM_L_Case_237</t>
        </is>
      </c>
      <c r="D172">
        <f>IF(B172="Y",C172,"")</f>
        <v/>
      </c>
      <c r="E172" t="inlineStr">
        <is>
          <t>:30121-LC:30121-LCV:30121-LF:30127-LC:30127-LCV:30127-LF:</t>
        </is>
      </c>
      <c r="F172" s="2" t="inlineStr">
        <is>
          <t>Cast Iron, ASTM-A48, CL 30</t>
        </is>
      </c>
      <c r="G172" t="inlineStr">
        <is>
          <t>CaseMatl_Cast_Iron_ASTM-A48_CL30</t>
        </is>
      </c>
      <c r="H172" s="2" t="inlineStr">
        <is>
          <t>C30</t>
        </is>
      </c>
      <c r="I172" t="inlineStr">
        <is>
          <t>:M4:B18:X:</t>
        </is>
      </c>
      <c r="J172" s="2" t="inlineStr">
        <is>
          <t>125# ANSI Flange</t>
        </is>
      </c>
      <c r="K172" s="2" t="inlineStr">
        <is>
          <t>:XA:</t>
        </is>
      </c>
      <c r="L172" s="2" t="inlineStr">
        <is>
          <t>Coating_Scotchkote134_interior_IncludeImpeller</t>
        </is>
      </c>
      <c r="M172" s="2" t="inlineStr">
        <is>
          <t>175psig</t>
        </is>
      </c>
      <c r="N172" s="1" t="n">
        <v>98449394</v>
      </c>
      <c r="O172" s="2" t="inlineStr">
        <is>
          <t>Coating bom</t>
        </is>
      </c>
      <c r="P172" t="inlineStr">
        <is>
          <t>A100057</t>
        </is>
      </c>
      <c r="Q172" s="2" t="inlineStr">
        <is>
          <t>LT250</t>
        </is>
      </c>
    </row>
    <row r="173">
      <c r="B173">
        <f>IF(AND(H173="C30",I173="B18",L173="Coating_Standard"),"Y","N")</f>
        <v/>
      </c>
      <c r="C173" t="inlineStr">
        <is>
          <t>Price_BOM_L_Case_238</t>
        </is>
      </c>
      <c r="D173">
        <f>IF(B173="Y",C173,"")</f>
        <v/>
      </c>
      <c r="E173" t="inlineStr">
        <is>
          <t>:30121-LC:30121-LCV:30121-LF:30127-LC:30127-LCV:30127-LF:</t>
        </is>
      </c>
      <c r="F173" s="2" t="inlineStr">
        <is>
          <t>Cast Iron, ASTM-A48, CL 30</t>
        </is>
      </c>
      <c r="G173" t="inlineStr">
        <is>
          <t>CaseMatl_Cast_Iron_ASTM-A48_CL30</t>
        </is>
      </c>
      <c r="H173" s="2" t="inlineStr">
        <is>
          <t>C30</t>
        </is>
      </c>
      <c r="I173" t="inlineStr">
        <is>
          <t>:B18:</t>
        </is>
      </c>
      <c r="J173" s="2" t="inlineStr">
        <is>
          <t>125# ANSI Flange</t>
        </is>
      </c>
      <c r="K173" s="2" t="inlineStr">
        <is>
          <t>:XA:</t>
        </is>
      </c>
      <c r="L173" s="2" t="inlineStr">
        <is>
          <t>Coating_Special</t>
        </is>
      </c>
      <c r="M173" s="2" t="inlineStr">
        <is>
          <t>175psig</t>
        </is>
      </c>
      <c r="N173" s="14" t="inlineStr">
        <is>
          <t>RTF</t>
        </is>
      </c>
      <c r="O173" s="2" t="inlineStr">
        <is>
          <t>Coating bom</t>
        </is>
      </c>
      <c r="P173" t="inlineStr">
        <is>
          <t>A100057</t>
        </is>
      </c>
      <c r="Q173" s="2" t="inlineStr">
        <is>
          <t>LT250</t>
        </is>
      </c>
    </row>
    <row r="174">
      <c r="B174">
        <f>IF(AND(H174="C30",I174="B18",L174="Coating_Standard"),"Y","N")</f>
        <v/>
      </c>
      <c r="C174" s="4" t="inlineStr">
        <is>
          <t>Price_BOM_L_Case_239</t>
        </is>
      </c>
      <c r="D174">
        <f>IF(B174="Y",C174,"")</f>
        <v/>
      </c>
      <c r="E174" t="inlineStr">
        <is>
          <t>:30121-LC:30121-LCV:30121-LF:30127-LC:30127-LCV:30127-LF:</t>
        </is>
      </c>
      <c r="F174" s="2" t="inlineStr">
        <is>
          <t>Ductile Iron, ASTM-A536-65</t>
        </is>
      </c>
      <c r="G174" t="inlineStr">
        <is>
          <t>CaseMatl_Ductile_Iron_ASTM-A536-65</t>
        </is>
      </c>
      <c r="H174" s="2" t="inlineStr">
        <is>
          <t>J</t>
        </is>
      </c>
      <c r="I174" t="inlineStr">
        <is>
          <t>:M4:B18:X:</t>
        </is>
      </c>
      <c r="J174" s="2" t="inlineStr">
        <is>
          <t>250# ANSI Flange</t>
        </is>
      </c>
      <c r="K174" s="2" t="inlineStr">
        <is>
          <t>:XA:</t>
        </is>
      </c>
      <c r="L174" s="2" t="inlineStr">
        <is>
          <t>Coating_Scotchkote134_interior_exterior_IncludeImpeller</t>
        </is>
      </c>
      <c r="M174" s="2" t="inlineStr">
        <is>
          <t>250psig</t>
        </is>
      </c>
      <c r="N174" s="1" t="inlineStr">
        <is>
          <t>RTF</t>
        </is>
      </c>
      <c r="O174" s="2" t="inlineStr">
        <is>
          <t>Coating bom</t>
        </is>
      </c>
      <c r="P174" t="inlineStr">
        <is>
          <t>A100074</t>
        </is>
      </c>
      <c r="Q174" s="2" t="inlineStr">
        <is>
          <t>LT034</t>
        </is>
      </c>
    </row>
    <row r="175">
      <c r="B175">
        <f>IF(AND(H175="C30",I175="B18",L175="Coating_Standard"),"Y","N")</f>
        <v/>
      </c>
      <c r="C175" t="inlineStr">
        <is>
          <t>Price_BOM_L_Case_242</t>
        </is>
      </c>
      <c r="D175">
        <f>IF(B175="Y",C175,"")</f>
        <v/>
      </c>
      <c r="E175" t="inlineStr">
        <is>
          <t>:30157-LC:30157-LCV:30157-LF:</t>
        </is>
      </c>
      <c r="F175" s="2" t="inlineStr">
        <is>
          <t>Cast Iron, ASTM-A48, CL 30</t>
        </is>
      </c>
      <c r="G175" t="inlineStr">
        <is>
          <t>CaseMatl_Cast_Iron_ASTM-A48_CL30</t>
        </is>
      </c>
      <c r="H175" s="2" t="inlineStr">
        <is>
          <t>C30</t>
        </is>
      </c>
      <c r="I175" t="inlineStr">
        <is>
          <t>:M4:B18:X:</t>
        </is>
      </c>
      <c r="J175" s="2" t="inlineStr">
        <is>
          <t>125# ANSI Flange</t>
        </is>
      </c>
      <c r="K175" s="2" t="inlineStr">
        <is>
          <t>:XA:</t>
        </is>
      </c>
      <c r="L175" s="2" t="inlineStr">
        <is>
          <t>Coating_Standard</t>
        </is>
      </c>
      <c r="M175" s="2" t="inlineStr">
        <is>
          <t>175psig</t>
        </is>
      </c>
      <c r="N175" t="n">
        <v>96699257</v>
      </c>
      <c r="O175" t="inlineStr">
        <is>
          <t>CASE,L,30157,175#,CI</t>
        </is>
      </c>
      <c r="P175" t="inlineStr">
        <is>
          <t>A100057</t>
        </is>
      </c>
      <c r="Q175" s="2" t="inlineStr">
        <is>
          <t>LT027</t>
        </is>
      </c>
      <c r="R175" t="n">
        <v>0</v>
      </c>
    </row>
    <row r="176">
      <c r="B176">
        <f>IF(AND(H176="C30",I176="B18",L176="Coating_Standard"),"Y","N")</f>
        <v/>
      </c>
      <c r="C176" t="inlineStr">
        <is>
          <t>Price_BOM_L_Case_243</t>
        </is>
      </c>
      <c r="D176">
        <f>IF(B176="Y",C176,"")</f>
        <v/>
      </c>
      <c r="E176" t="inlineStr">
        <is>
          <t>:30157-LC:30157-LCV:30157-LF:</t>
        </is>
      </c>
      <c r="F176" s="2" t="inlineStr">
        <is>
          <t>Ductile Iron, ASTM-A536-65</t>
        </is>
      </c>
      <c r="G176" t="inlineStr">
        <is>
          <t>CaseMatl_Ductile_Iron_ASTM-A536-65</t>
        </is>
      </c>
      <c r="H176" s="2" t="inlineStr">
        <is>
          <t>J</t>
        </is>
      </c>
      <c r="I176" t="inlineStr">
        <is>
          <t>:M4:B18:X:</t>
        </is>
      </c>
      <c r="J176" s="2" t="inlineStr">
        <is>
          <t>250# ANSI Flange</t>
        </is>
      </c>
      <c r="K176" s="2" t="inlineStr">
        <is>
          <t>:XA:</t>
        </is>
      </c>
      <c r="L176" s="2" t="inlineStr">
        <is>
          <t>Coating_Standard</t>
        </is>
      </c>
      <c r="M176" s="2" t="inlineStr">
        <is>
          <t>250psig</t>
        </is>
      </c>
      <c r="N176" t="n">
        <v>96699258</v>
      </c>
      <c r="O176" t="inlineStr">
        <is>
          <t>CASE,L,30157,250#,DI</t>
        </is>
      </c>
      <c r="P176" t="inlineStr">
        <is>
          <t>A100075</t>
        </is>
      </c>
      <c r="Q176" s="2" t="inlineStr">
        <is>
          <t>LT034</t>
        </is>
      </c>
      <c r="R176" t="n">
        <v>126</v>
      </c>
    </row>
    <row r="177">
      <c r="B177">
        <f>IF(AND(H177="C30",I177="B18",L177="Coating_Standard"),"Y","N")</f>
        <v/>
      </c>
      <c r="C177" t="inlineStr">
        <is>
          <t>Price_BOM_L_Case_245</t>
        </is>
      </c>
      <c r="D177">
        <f>IF(B177="Y",C177,"")</f>
        <v/>
      </c>
      <c r="E177" t="inlineStr">
        <is>
          <t>:30157-LC:30157-LCV:30157-LF:</t>
        </is>
      </c>
      <c r="F177" s="2" t="inlineStr">
        <is>
          <t>Cast Iron, ASTM-A48, CL 30</t>
        </is>
      </c>
      <c r="G177" t="inlineStr">
        <is>
          <t>CaseMatl_Cast_Iron_ASTM-A48_CL30</t>
        </is>
      </c>
      <c r="H177" s="2" t="inlineStr">
        <is>
          <t>C30</t>
        </is>
      </c>
      <c r="I177" t="inlineStr">
        <is>
          <t>:B18:</t>
        </is>
      </c>
      <c r="J177" s="2" t="inlineStr">
        <is>
          <t>125# ANSI Flange</t>
        </is>
      </c>
      <c r="K177" s="2" t="inlineStr">
        <is>
          <t>:XA:</t>
        </is>
      </c>
      <c r="L177" s="2" t="inlineStr">
        <is>
          <t>Coating_Scotchkote134_interior</t>
        </is>
      </c>
      <c r="M177" s="2" t="inlineStr">
        <is>
          <t>175psig</t>
        </is>
      </c>
      <c r="N177" s="1" t="inlineStr">
        <is>
          <t>RTF</t>
        </is>
      </c>
      <c r="O177" s="2" t="inlineStr">
        <is>
          <t>Coating bom</t>
        </is>
      </c>
      <c r="P177" t="inlineStr">
        <is>
          <t>A100057</t>
        </is>
      </c>
      <c r="Q177" s="2" t="inlineStr">
        <is>
          <t>LT250</t>
        </is>
      </c>
    </row>
    <row r="178">
      <c r="B178">
        <f>IF(AND(H178="C30",I178="B18",L178="Coating_Standard"),"Y","N")</f>
        <v/>
      </c>
      <c r="C178" t="inlineStr">
        <is>
          <t>Price_BOM_L_Case_246</t>
        </is>
      </c>
      <c r="D178">
        <f>IF(B178="Y",C178,"")</f>
        <v/>
      </c>
      <c r="E178" t="inlineStr">
        <is>
          <t>:30157-LC:30157-LCV:30157-LF:</t>
        </is>
      </c>
      <c r="F178" s="2" t="inlineStr">
        <is>
          <t>Cast Iron, ASTM-A48, CL 30</t>
        </is>
      </c>
      <c r="G178" t="inlineStr">
        <is>
          <t>CaseMatl_Cast_Iron_ASTM-A48_CL30</t>
        </is>
      </c>
      <c r="H178" s="2" t="inlineStr">
        <is>
          <t>C30</t>
        </is>
      </c>
      <c r="I178" t="inlineStr">
        <is>
          <t>:B18:</t>
        </is>
      </c>
      <c r="J178" s="2" t="inlineStr">
        <is>
          <t>125# ANSI Flange</t>
        </is>
      </c>
      <c r="K178" s="2" t="inlineStr">
        <is>
          <t>:XA:</t>
        </is>
      </c>
      <c r="L178" s="2" t="inlineStr">
        <is>
          <t>Coating_Scotchkote134_interior_exterior</t>
        </is>
      </c>
      <c r="M178" s="2" t="inlineStr">
        <is>
          <t>175psig</t>
        </is>
      </c>
      <c r="N178" s="1" t="inlineStr">
        <is>
          <t>RTF</t>
        </is>
      </c>
      <c r="O178" s="2" t="inlineStr">
        <is>
          <t>Coating bom</t>
        </is>
      </c>
      <c r="P178" t="inlineStr">
        <is>
          <t>A100057</t>
        </is>
      </c>
      <c r="Q178" s="2" t="inlineStr">
        <is>
          <t>LT250</t>
        </is>
      </c>
    </row>
    <row r="179">
      <c r="B179">
        <f>IF(AND(H179="C30",I179="B18",L179="Coating_Standard"),"Y","N")</f>
        <v/>
      </c>
      <c r="C179" t="inlineStr">
        <is>
          <t>Price_BOM_L_Case_247</t>
        </is>
      </c>
      <c r="D179">
        <f>IF(B179="Y",C179,"")</f>
        <v/>
      </c>
      <c r="E179" t="inlineStr">
        <is>
          <t>:30157-LC:30157-LCV:30157-LF:</t>
        </is>
      </c>
      <c r="F179" s="2" t="inlineStr">
        <is>
          <t>Cast Iron, ASTM-A48, CL 30</t>
        </is>
      </c>
      <c r="G179" t="inlineStr">
        <is>
          <t>CaseMatl_Cast_Iron_ASTM-A48_CL30</t>
        </is>
      </c>
      <c r="H179" s="2" t="inlineStr">
        <is>
          <t>C30</t>
        </is>
      </c>
      <c r="I179" t="inlineStr">
        <is>
          <t>:B18:</t>
        </is>
      </c>
      <c r="J179" s="2" t="inlineStr">
        <is>
          <t>125# ANSI Flange</t>
        </is>
      </c>
      <c r="K179" s="2" t="inlineStr">
        <is>
          <t>:XA:</t>
        </is>
      </c>
      <c r="L179" s="2" t="inlineStr">
        <is>
          <t>Coating_Scotchkote134_interior_exterior_IncludeImpeller</t>
        </is>
      </c>
      <c r="M179" s="2" t="inlineStr">
        <is>
          <t>175psig</t>
        </is>
      </c>
      <c r="N179" s="1" t="inlineStr">
        <is>
          <t>RTF</t>
        </is>
      </c>
      <c r="O179" s="2" t="inlineStr">
        <is>
          <t>Coating bom</t>
        </is>
      </c>
      <c r="P179" t="inlineStr">
        <is>
          <t>A100057</t>
        </is>
      </c>
      <c r="Q179" s="2" t="inlineStr">
        <is>
          <t>LT250</t>
        </is>
      </c>
    </row>
    <row r="180">
      <c r="B180">
        <f>IF(AND(H180="C30",I180="B18",L180="Coating_Standard"),"Y","N")</f>
        <v/>
      </c>
      <c r="C180" t="inlineStr">
        <is>
          <t>Price_BOM_L_Case_248</t>
        </is>
      </c>
      <c r="D180">
        <f>IF(B180="Y",C180,"")</f>
        <v/>
      </c>
      <c r="E180" t="inlineStr">
        <is>
          <t>:30157-LC:30157-LCV:30157-LF:</t>
        </is>
      </c>
      <c r="F180" s="2" t="inlineStr">
        <is>
          <t>Cast Iron, ASTM-A48, CL 30</t>
        </is>
      </c>
      <c r="G180" t="inlineStr">
        <is>
          <t>CaseMatl_Cast_Iron_ASTM-A48_CL30</t>
        </is>
      </c>
      <c r="H180" s="2" t="inlineStr">
        <is>
          <t>C30</t>
        </is>
      </c>
      <c r="I180" t="inlineStr">
        <is>
          <t>:B18:</t>
        </is>
      </c>
      <c r="J180" s="2" t="inlineStr">
        <is>
          <t>125# ANSI Flange</t>
        </is>
      </c>
      <c r="K180" s="2" t="inlineStr">
        <is>
          <t>:XA:</t>
        </is>
      </c>
      <c r="L180" s="2" t="inlineStr">
        <is>
          <t>Coating_Scotchkote134_interior_IncludeImpeller</t>
        </is>
      </c>
      <c r="M180" s="2" t="inlineStr">
        <is>
          <t>175psig</t>
        </is>
      </c>
      <c r="N180" s="1" t="inlineStr">
        <is>
          <t>RTF</t>
        </is>
      </c>
      <c r="O180" s="2" t="inlineStr">
        <is>
          <t>Coating bom</t>
        </is>
      </c>
      <c r="P180" t="inlineStr">
        <is>
          <t>A100057</t>
        </is>
      </c>
      <c r="Q180" s="2" t="inlineStr">
        <is>
          <t>LT250</t>
        </is>
      </c>
    </row>
    <row r="181">
      <c r="B181">
        <f>IF(AND(H181="C30",I181="B18",L181="Coating_Standard"),"Y","N")</f>
        <v/>
      </c>
      <c r="C181" t="inlineStr">
        <is>
          <t>Price_BOM_L_Case_249</t>
        </is>
      </c>
      <c r="D181">
        <f>IF(B181="Y",C181,"")</f>
        <v/>
      </c>
      <c r="E181" t="inlineStr">
        <is>
          <t>:30157-LC:30157-LCV:30157-LF:</t>
        </is>
      </c>
      <c r="F181" s="2" t="inlineStr">
        <is>
          <t>Cast Iron, ASTM-A48, CL 30</t>
        </is>
      </c>
      <c r="G181" t="inlineStr">
        <is>
          <t>CaseMatl_Cast_Iron_ASTM-A48_CL30</t>
        </is>
      </c>
      <c r="H181" s="2" t="inlineStr">
        <is>
          <t>C30</t>
        </is>
      </c>
      <c r="I181" t="inlineStr">
        <is>
          <t>:B18:</t>
        </is>
      </c>
      <c r="J181" s="2" t="inlineStr">
        <is>
          <t>125# ANSI Flange</t>
        </is>
      </c>
      <c r="K181" s="2" t="inlineStr">
        <is>
          <t>:XA:</t>
        </is>
      </c>
      <c r="L181" s="2" t="inlineStr">
        <is>
          <t>Coating_Special</t>
        </is>
      </c>
      <c r="M181" s="2" t="inlineStr">
        <is>
          <t>175psig</t>
        </is>
      </c>
      <c r="N181" s="1" t="inlineStr">
        <is>
          <t>RTF</t>
        </is>
      </c>
      <c r="O181" s="2" t="inlineStr">
        <is>
          <t>Coating bom</t>
        </is>
      </c>
      <c r="P181" t="inlineStr">
        <is>
          <t>A100057</t>
        </is>
      </c>
      <c r="Q181" s="2" t="inlineStr">
        <is>
          <t>LT250</t>
        </is>
      </c>
    </row>
    <row r="182">
      <c r="B182">
        <f>IF(AND(H182="C30",I182="B18",L182="Coating_Standard"),"Y","N")</f>
        <v/>
      </c>
      <c r="C182" t="inlineStr">
        <is>
          <t>Price_BOM_L_Case_251</t>
        </is>
      </c>
      <c r="D182">
        <f>IF(B182="Y",C182,"")</f>
        <v/>
      </c>
      <c r="E182" t="inlineStr">
        <is>
          <t>:40707-LC:40707-LCV:40707-LF:</t>
        </is>
      </c>
      <c r="F182" s="2" t="inlineStr">
        <is>
          <t>Cast Iron, ASTM-A48,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4" t="inlineStr">
        <is>
          <t>:B18:</t>
        </is>
      </c>
      <c r="J182" s="2" t="inlineStr">
        <is>
          <t>125# ANSI Flange</t>
        </is>
      </c>
      <c r="K182" s="2" t="inlineStr">
        <is>
          <t>:X3:X4:</t>
        </is>
      </c>
      <c r="L182" s="2" t="inlineStr">
        <is>
          <t>Coating_Standard</t>
        </is>
      </c>
      <c r="M182" s="2" t="inlineStr">
        <is>
          <t>175psig</t>
        </is>
      </c>
      <c r="N182" t="n">
        <v>96699259</v>
      </c>
      <c r="O182" t="inlineStr">
        <is>
          <t>CASE,L,40707,175#,CI,BRZ WR</t>
        </is>
      </c>
      <c r="P182" t="inlineStr">
        <is>
          <t>A100057</t>
        </is>
      </c>
      <c r="Q182" s="2" t="inlineStr">
        <is>
          <t>LT027</t>
        </is>
      </c>
      <c r="R182" t="n">
        <v>0</v>
      </c>
    </row>
    <row r="183">
      <c r="B183">
        <f>IF(AND(H183="C30",I183="B18",L183="Coating_Standard"),"Y","N")</f>
        <v/>
      </c>
      <c r="C183" t="inlineStr">
        <is>
          <t>Price_BOM_L_Case_252</t>
        </is>
      </c>
      <c r="D183">
        <f>IF(B183="Y",C183,"")</f>
        <v/>
      </c>
      <c r="E183" t="inlineStr">
        <is>
          <t>:40707-LC:40707-LCV:40707-LF:</t>
        </is>
      </c>
      <c r="F183" s="2" t="inlineStr">
        <is>
          <t>Cast Iron, ASTM-A48,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4" t="inlineStr">
        <is>
          <t>:M4:B18:X:</t>
        </is>
      </c>
      <c r="J183" s="2" t="inlineStr">
        <is>
          <t>125# ANSI Flange</t>
        </is>
      </c>
      <c r="K183" s="2" t="inlineStr">
        <is>
          <t>:X3:X4:</t>
        </is>
      </c>
      <c r="L183" s="2" t="inlineStr">
        <is>
          <t>Coating_Standard</t>
        </is>
      </c>
      <c r="M183" s="2" t="inlineStr">
        <is>
          <t>175psig</t>
        </is>
      </c>
      <c r="N183" s="2" t="n">
        <v>96778103</v>
      </c>
      <c r="P183" t="inlineStr">
        <is>
          <t>A100057</t>
        </is>
      </c>
      <c r="Q183" s="2" t="inlineStr">
        <is>
          <t>LT027</t>
        </is>
      </c>
      <c r="R183" t="n">
        <v>0</v>
      </c>
    </row>
    <row r="184">
      <c r="B184">
        <f>IF(AND(H184="C30",I184="B18",L184="Coating_Standard"),"Y","N")</f>
        <v/>
      </c>
      <c r="C184" t="inlineStr">
        <is>
          <t>Price_BOM_L_Case_253</t>
        </is>
      </c>
      <c r="D184">
        <f>IF(B184="Y",C184,"")</f>
        <v/>
      </c>
      <c r="E184" t="inlineStr">
        <is>
          <t>:40707-LC:40707-LCV:40707-LF:</t>
        </is>
      </c>
      <c r="F184" s="2" t="inlineStr">
        <is>
          <t>Ductile Iron, ASTM-A536-65</t>
        </is>
      </c>
      <c r="G184" t="inlineStr">
        <is>
          <t>CaseMatl_Ductile_Iron_ASTM-A536-65</t>
        </is>
      </c>
      <c r="H184" s="2" t="inlineStr">
        <is>
          <t>J</t>
        </is>
      </c>
      <c r="I184" t="inlineStr">
        <is>
          <t>:M4:B18:X:</t>
        </is>
      </c>
      <c r="J184" s="2" t="inlineStr">
        <is>
          <t>250# ANSI Flange</t>
        </is>
      </c>
      <c r="K184" s="2" t="inlineStr">
        <is>
          <t>:X3:X4:</t>
        </is>
      </c>
      <c r="L184" s="2" t="inlineStr">
        <is>
          <t>Coating_Standard</t>
        </is>
      </c>
      <c r="M184" s="2" t="inlineStr">
        <is>
          <t>250psig</t>
        </is>
      </c>
      <c r="N184" t="n">
        <v>96699260</v>
      </c>
      <c r="O184" t="inlineStr">
        <is>
          <t>CASE,L,40707,250#,DI</t>
        </is>
      </c>
      <c r="P184" t="inlineStr">
        <is>
          <t>A100076</t>
        </is>
      </c>
      <c r="Q184" s="2" t="inlineStr">
        <is>
          <t>LT034</t>
        </is>
      </c>
      <c r="R184" t="n">
        <v>126</v>
      </c>
    </row>
    <row r="185">
      <c r="B185">
        <f>IF(AND(H185="C30",I185="B18",L185="Coating_Standard"),"Y","N")</f>
        <v/>
      </c>
      <c r="C185" t="inlineStr">
        <is>
          <t>Price_BOM_L_Case_254</t>
        </is>
      </c>
      <c r="D185">
        <f>IF(B185="Y",C185,"")</f>
        <v/>
      </c>
      <c r="E185" t="inlineStr">
        <is>
          <t>:40707-LC:40707-LCV:40707-LF:</t>
        </is>
      </c>
      <c r="F185" s="2" t="inlineStr">
        <is>
          <t>Cast Iron, ASTM-A48, CL 30</t>
        </is>
      </c>
      <c r="G185" t="inlineStr">
        <is>
          <t>CaseMatl_Cast_Iron_ASTM-A48_CL30</t>
        </is>
      </c>
      <c r="H185" s="2" t="inlineStr">
        <is>
          <t>C30</t>
        </is>
      </c>
      <c r="I185" t="inlineStr">
        <is>
          <t>:M4:B18:X:</t>
        </is>
      </c>
      <c r="J185" s="2" t="inlineStr">
        <is>
          <t>125# ANSI Flange</t>
        </is>
      </c>
      <c r="K185" s="2" t="inlineStr">
        <is>
          <t>:X3:X4:</t>
        </is>
      </c>
      <c r="L185" s="2" t="inlineStr">
        <is>
          <t>Coating_Scotchkote134_interior</t>
        </is>
      </c>
      <c r="M185" s="2" t="inlineStr">
        <is>
          <t>175psig</t>
        </is>
      </c>
      <c r="N185" s="1" t="n">
        <v>98449369</v>
      </c>
      <c r="O185" s="2" t="inlineStr">
        <is>
          <t>Coating bom</t>
        </is>
      </c>
      <c r="P185" t="inlineStr">
        <is>
          <t>A100057</t>
        </is>
      </c>
      <c r="Q185" s="2" t="inlineStr">
        <is>
          <t>LT250</t>
        </is>
      </c>
    </row>
    <row r="186">
      <c r="B186">
        <f>IF(AND(H186="C30",I186="B18",L186="Coating_Standard"),"Y","N")</f>
        <v/>
      </c>
      <c r="C186" t="inlineStr">
        <is>
          <t>Price_BOM_L_Case_256</t>
        </is>
      </c>
      <c r="D186">
        <f>IF(B186="Y",C186,"")</f>
        <v/>
      </c>
      <c r="E186" t="inlineStr">
        <is>
          <t>:40707-LC:40707-LCV:40707-LF:</t>
        </is>
      </c>
      <c r="F186" s="2" t="inlineStr">
        <is>
          <t>Cast Iron, ASTM-A48, CL 30</t>
        </is>
      </c>
      <c r="G186" t="inlineStr">
        <is>
          <t>CaseMatl_Cast_Iron_ASTM-A48_CL30</t>
        </is>
      </c>
      <c r="H186" s="2" t="inlineStr">
        <is>
          <t>C30</t>
        </is>
      </c>
      <c r="I186" t="inlineStr">
        <is>
          <t>:M4:B18:X:</t>
        </is>
      </c>
      <c r="J186" s="2" t="inlineStr">
        <is>
          <t>125# ANSI Flange</t>
        </is>
      </c>
      <c r="K186" s="2" t="inlineStr">
        <is>
          <t>:X3:X4:</t>
        </is>
      </c>
      <c r="L186" s="2" t="inlineStr">
        <is>
          <t>Coating_Scotchkote134_interior_exterior</t>
        </is>
      </c>
      <c r="M186" s="2" t="inlineStr">
        <is>
          <t>175psig</t>
        </is>
      </c>
      <c r="N186" s="1" t="n">
        <v>98449369</v>
      </c>
      <c r="O186" s="2" t="inlineStr">
        <is>
          <t>Coating bom</t>
        </is>
      </c>
      <c r="P186" t="inlineStr">
        <is>
          <t>A100057</t>
        </is>
      </c>
      <c r="Q186" s="2" t="inlineStr">
        <is>
          <t>LT250</t>
        </is>
      </c>
    </row>
    <row r="187">
      <c r="B187">
        <f>IF(AND(H187="C30",I187="B18",L187="Coating_Standard"),"Y","N")</f>
        <v/>
      </c>
      <c r="C187" t="inlineStr">
        <is>
          <t>Price_BOM_L_Case_258</t>
        </is>
      </c>
      <c r="D187">
        <f>IF(B187="Y",C187,"")</f>
        <v/>
      </c>
      <c r="E187" t="inlineStr">
        <is>
          <t>:40707-LC:40707-LCV:40707-LF:</t>
        </is>
      </c>
      <c r="F187" s="2" t="inlineStr">
        <is>
          <t>Cast Iron, ASTM-A48, CL 30</t>
        </is>
      </c>
      <c r="G187" t="inlineStr">
        <is>
          <t>CaseMatl_Cast_Iron_ASTM-A48_CL30</t>
        </is>
      </c>
      <c r="H187" s="2" t="inlineStr">
        <is>
          <t>C30</t>
        </is>
      </c>
      <c r="I187" t="inlineStr">
        <is>
          <t>:M4:B18:X:</t>
        </is>
      </c>
      <c r="J187" s="2" t="inlineStr">
        <is>
          <t>125# ANSI Flange</t>
        </is>
      </c>
      <c r="K187" s="2" t="inlineStr">
        <is>
          <t>:X3:X4:</t>
        </is>
      </c>
      <c r="L187" s="2" t="inlineStr">
        <is>
          <t>Coating_Scotchkote134_interior_exterior_IncludeImpeller</t>
        </is>
      </c>
      <c r="M187" s="2" t="inlineStr">
        <is>
          <t>175psig</t>
        </is>
      </c>
      <c r="N187" s="1" t="n">
        <v>98449369</v>
      </c>
      <c r="O187" s="2" t="inlineStr">
        <is>
          <t>Coating bom</t>
        </is>
      </c>
      <c r="P187" t="inlineStr">
        <is>
          <t>A100057</t>
        </is>
      </c>
      <c r="Q187" s="2" t="inlineStr">
        <is>
          <t>LT250</t>
        </is>
      </c>
    </row>
    <row r="188">
      <c r="B188">
        <f>IF(AND(H188="C30",I188="B18",L188="Coating_Standard"),"Y","N")</f>
        <v/>
      </c>
      <c r="C188" t="inlineStr">
        <is>
          <t>Price_BOM_L_Case_260</t>
        </is>
      </c>
      <c r="D188">
        <f>IF(B188="Y",C188,"")</f>
        <v/>
      </c>
      <c r="E188" t="inlineStr">
        <is>
          <t>:40707-LC:40707-LCV:40707-LF:</t>
        </is>
      </c>
      <c r="F188" s="2" t="inlineStr">
        <is>
          <t>Cast Iron, ASTM-A48, CL 30</t>
        </is>
      </c>
      <c r="G188" t="inlineStr">
        <is>
          <t>CaseMatl_Cast_Iron_ASTM-A48_CL30</t>
        </is>
      </c>
      <c r="H188" s="2" t="inlineStr">
        <is>
          <t>C30</t>
        </is>
      </c>
      <c r="I188" t="inlineStr">
        <is>
          <t>:M4:B18:X:</t>
        </is>
      </c>
      <c r="J188" s="2" t="inlineStr">
        <is>
          <t>125# ANSI Flange</t>
        </is>
      </c>
      <c r="K188" s="2" t="inlineStr">
        <is>
          <t>:X3:X4:</t>
        </is>
      </c>
      <c r="L188" s="2" t="inlineStr">
        <is>
          <t>Coating_Scotchkote134_interior_IncludeImpeller</t>
        </is>
      </c>
      <c r="M188" s="2" t="inlineStr">
        <is>
          <t>175psig</t>
        </is>
      </c>
      <c r="N188" s="1" t="n">
        <v>98449369</v>
      </c>
      <c r="O188" s="2" t="inlineStr">
        <is>
          <t>Coating bom</t>
        </is>
      </c>
      <c r="P188" t="inlineStr">
        <is>
          <t>A100057</t>
        </is>
      </c>
      <c r="Q188" s="2" t="inlineStr">
        <is>
          <t>LT250</t>
        </is>
      </c>
    </row>
    <row r="189">
      <c r="B189">
        <f>IF(AND(H189="C30",I189="B18",L189="Coating_Standard"),"Y","N")</f>
        <v/>
      </c>
      <c r="C189" t="inlineStr">
        <is>
          <t>Price_BOM_L_Case_262</t>
        </is>
      </c>
      <c r="D189">
        <f>IF(B189="Y",C189,"")</f>
        <v/>
      </c>
      <c r="E189" t="inlineStr">
        <is>
          <t>:40707-LC:40707-LCV:40707-LF:</t>
        </is>
      </c>
      <c r="F189" s="2" t="inlineStr">
        <is>
          <t>Cast Iron, ASTM-A48, CL 30</t>
        </is>
      </c>
      <c r="G189" t="inlineStr">
        <is>
          <t>CaseMatl_Cast_Iron_ASTM-A48_CL30</t>
        </is>
      </c>
      <c r="H189" s="2" t="inlineStr">
        <is>
          <t>C30</t>
        </is>
      </c>
      <c r="I189" t="inlineStr">
        <is>
          <t>:B18:</t>
        </is>
      </c>
      <c r="J189" s="2" t="inlineStr">
        <is>
          <t>125# ANSI Flange</t>
        </is>
      </c>
      <c r="K189" s="2" t="inlineStr">
        <is>
          <t>:X3:X4:</t>
        </is>
      </c>
      <c r="L189" s="2" t="inlineStr">
        <is>
          <t>Coating_Special</t>
        </is>
      </c>
      <c r="M189" s="2" t="inlineStr">
        <is>
          <t>175psig</t>
        </is>
      </c>
      <c r="N189" s="1" t="inlineStr">
        <is>
          <t>RTF</t>
        </is>
      </c>
      <c r="O189" s="2" t="inlineStr">
        <is>
          <t>Coating bom</t>
        </is>
      </c>
      <c r="P189" t="inlineStr">
        <is>
          <t>A100057</t>
        </is>
      </c>
      <c r="Q189" s="2" t="inlineStr">
        <is>
          <t>LT250</t>
        </is>
      </c>
    </row>
    <row r="190">
      <c r="B190">
        <f>IF(AND(H190="C30",I190="B18",L190="Coating_Standard"),"Y","N")</f>
        <v/>
      </c>
      <c r="C190" t="inlineStr">
        <is>
          <t>Price_BOM_L_Case_263</t>
        </is>
      </c>
      <c r="D190">
        <f>IF(B190="Y",C190,"")</f>
        <v/>
      </c>
      <c r="E190" t="inlineStr">
        <is>
          <t>:40707-LC:40707-LCV:40707-LF:</t>
        </is>
      </c>
      <c r="F190" s="2" t="inlineStr">
        <is>
          <t>Cast Iron, ASTM-A48,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4" t="inlineStr">
        <is>
          <t>:X:</t>
        </is>
      </c>
      <c r="J190" s="2" t="inlineStr">
        <is>
          <t>125# ANSI Flange</t>
        </is>
      </c>
      <c r="K190" s="2" t="inlineStr">
        <is>
          <t>:X3:X4:</t>
        </is>
      </c>
      <c r="L190" s="2" t="inlineStr">
        <is>
          <t>Coating_Special</t>
        </is>
      </c>
      <c r="M190" s="2" t="inlineStr">
        <is>
          <t>175psig</t>
        </is>
      </c>
      <c r="N190" s="1" t="inlineStr">
        <is>
          <t>RTF</t>
        </is>
      </c>
      <c r="O190" s="2" t="inlineStr">
        <is>
          <t>Coating bom</t>
        </is>
      </c>
      <c r="P190" t="inlineStr">
        <is>
          <t>A100057</t>
        </is>
      </c>
      <c r="Q190" s="2" t="inlineStr">
        <is>
          <t>LT250</t>
        </is>
      </c>
    </row>
    <row r="191">
      <c r="B191">
        <f>IF(AND(H191="C30",I191="B18",L191="Coating_Standard"),"Y","N")</f>
        <v/>
      </c>
      <c r="C191" t="inlineStr">
        <is>
          <t>Price_BOM_L_Case_266</t>
        </is>
      </c>
      <c r="D191">
        <f>IF(B191="Y",C191,"")</f>
        <v/>
      </c>
      <c r="E191" t="inlineStr">
        <is>
          <t>:40957-LC:40957-LCV:40957-LF:40959-LC:40959-LCV:40959-LF:</t>
        </is>
      </c>
      <c r="F191" s="2" t="inlineStr">
        <is>
          <t>Cast Iron, ASTM-A48,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4" t="inlineStr">
        <is>
          <t>:B18:</t>
        </is>
      </c>
      <c r="J191" s="2" t="inlineStr">
        <is>
          <t>125# ANSI Flange</t>
        </is>
      </c>
      <c r="K191" s="2" t="inlineStr">
        <is>
          <t>:X3:X4:XA</t>
        </is>
      </c>
      <c r="L191" s="2" t="inlineStr">
        <is>
          <t>Coating_Standard</t>
        </is>
      </c>
      <c r="M191" s="2" t="inlineStr">
        <is>
          <t>175psig</t>
        </is>
      </c>
      <c r="N191" t="n">
        <v>96699261</v>
      </c>
      <c r="O191" t="inlineStr">
        <is>
          <t>CASE,L,4095,175#,CI,BRZ WR</t>
        </is>
      </c>
      <c r="P191" t="inlineStr">
        <is>
          <t>A100057</t>
        </is>
      </c>
      <c r="Q191" s="2" t="inlineStr">
        <is>
          <t>LT027</t>
        </is>
      </c>
      <c r="R191" t="n">
        <v>0</v>
      </c>
    </row>
    <row r="192">
      <c r="B192">
        <f>IF(AND(H192="C30",I192="B18",L192="Coating_Standard"),"Y","N")</f>
        <v/>
      </c>
      <c r="C192" t="inlineStr">
        <is>
          <t>Price_BOM_L_Case_267</t>
        </is>
      </c>
      <c r="D192">
        <f>IF(B192="Y",C192,"")</f>
        <v/>
      </c>
      <c r="E192" t="inlineStr">
        <is>
          <t>:40957-LC:40957-LCV:40957-LF:40959-LC:40959-LCV:40959-LF:</t>
        </is>
      </c>
      <c r="F192" s="2" t="inlineStr">
        <is>
          <t>Cast Iron, ASTM-A48,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4" t="inlineStr">
        <is>
          <t>:M4:B18:X:</t>
        </is>
      </c>
      <c r="J192" s="2" t="inlineStr">
        <is>
          <t>125# ANSI Flange</t>
        </is>
      </c>
      <c r="K192" s="2" t="inlineStr">
        <is>
          <t>:X3:X4:XA</t>
        </is>
      </c>
      <c r="L192" s="2" t="inlineStr">
        <is>
          <t>Coating_Standard</t>
        </is>
      </c>
      <c r="M192" s="2" t="inlineStr">
        <is>
          <t>175psig</t>
        </is>
      </c>
      <c r="N192" s="2" t="n">
        <v>96865694</v>
      </c>
      <c r="P192" t="inlineStr">
        <is>
          <t>A100057</t>
        </is>
      </c>
      <c r="Q192" s="2" t="inlineStr">
        <is>
          <t>LT027</t>
        </is>
      </c>
      <c r="R192" t="n">
        <v>0</v>
      </c>
    </row>
    <row r="193">
      <c r="B193">
        <f>IF(AND(H193="C30",I193="B18",L193="Coating_Standard"),"Y","N")</f>
        <v/>
      </c>
      <c r="C193" t="inlineStr">
        <is>
          <t>Price_BOM_L_Case_269</t>
        </is>
      </c>
      <c r="D193">
        <f>IF(B193="Y",C193,"")</f>
        <v/>
      </c>
      <c r="E193" t="inlineStr">
        <is>
          <t>:40957-LC:40957-LCV:40957-LF:40959-LC:40959-LCV:40959-LF:</t>
        </is>
      </c>
      <c r="F193" s="2" t="inlineStr">
        <is>
          <t>Cast Iron, ASTM-A48,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4" t="inlineStr">
        <is>
          <t>:M4:B18:X:</t>
        </is>
      </c>
      <c r="J193" s="2" t="inlineStr">
        <is>
          <t>125# ANSI Flange</t>
        </is>
      </c>
      <c r="K193" s="2" t="inlineStr">
        <is>
          <t>:X3:X4:XA</t>
        </is>
      </c>
      <c r="L193" s="2" t="inlineStr">
        <is>
          <t>Coating_Scotchkote134_interior</t>
        </is>
      </c>
      <c r="M193" s="2" t="inlineStr">
        <is>
          <t>175psig</t>
        </is>
      </c>
      <c r="N193" s="1" t="n">
        <v>96759591</v>
      </c>
      <c r="O193" s="2" t="inlineStr">
        <is>
          <t>Coating bom</t>
        </is>
      </c>
      <c r="P193" t="inlineStr">
        <is>
          <t>A100057</t>
        </is>
      </c>
      <c r="Q193" s="2" t="inlineStr">
        <is>
          <t>LT250</t>
        </is>
      </c>
    </row>
    <row r="194">
      <c r="B194">
        <f>IF(AND(H194="C30",I194="B18",L194="Coating_Standard"),"Y","N")</f>
        <v/>
      </c>
      <c r="C194" t="inlineStr">
        <is>
          <t>Price_BOM_L_Case_271</t>
        </is>
      </c>
      <c r="D194">
        <f>IF(B194="Y",C194,"")</f>
        <v/>
      </c>
      <c r="E194" t="inlineStr">
        <is>
          <t>:40957-LC:40957-LCV:40957-LF:40959-LC:40959-LCV:40959-LF:</t>
        </is>
      </c>
      <c r="F194" s="2" t="inlineStr">
        <is>
          <t>Cast Iron, ASTM-A48,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4" t="inlineStr">
        <is>
          <t>:M4:B18:X:</t>
        </is>
      </c>
      <c r="J194" s="2" t="inlineStr">
        <is>
          <t>125# ANSI Flange</t>
        </is>
      </c>
      <c r="K194" s="2" t="inlineStr">
        <is>
          <t>:X3:X4:XA</t>
        </is>
      </c>
      <c r="L194" s="2" t="inlineStr">
        <is>
          <t>Coating_Scotchkote134_interior_exterior</t>
        </is>
      </c>
      <c r="M194" s="2" t="inlineStr">
        <is>
          <t>175psig</t>
        </is>
      </c>
      <c r="N194" s="1" t="n">
        <v>96759591</v>
      </c>
      <c r="O194" s="2" t="inlineStr">
        <is>
          <t>Coating bom</t>
        </is>
      </c>
      <c r="P194" t="inlineStr">
        <is>
          <t>A100057</t>
        </is>
      </c>
      <c r="Q194" s="2" t="inlineStr">
        <is>
          <t>LT250</t>
        </is>
      </c>
    </row>
    <row r="195">
      <c r="B195">
        <f>IF(AND(H195="C30",I195="B18",L195="Coating_Standard"),"Y","N")</f>
        <v/>
      </c>
      <c r="C195" t="inlineStr">
        <is>
          <t>Price_BOM_L_Case_273</t>
        </is>
      </c>
      <c r="D195">
        <f>IF(B195="Y",C195,"")</f>
        <v/>
      </c>
      <c r="E195" t="inlineStr">
        <is>
          <t>:40957-LC:40957-LCV:40957-LF:40959-LC:40959-LCV:40959-LF:</t>
        </is>
      </c>
      <c r="F195" s="2" t="inlineStr">
        <is>
          <t>Cast Iron, ASTM-A48,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4" t="inlineStr">
        <is>
          <t>:M4:B18:X:</t>
        </is>
      </c>
      <c r="J195" s="2" t="inlineStr">
        <is>
          <t>125# ANSI Flange</t>
        </is>
      </c>
      <c r="K195" s="2" t="inlineStr">
        <is>
          <t>:X3:X4:XA</t>
        </is>
      </c>
      <c r="L195" s="2" t="inlineStr">
        <is>
          <t>Coating_Scotchkote134_interior_exterior_IncludeImpeller</t>
        </is>
      </c>
      <c r="M195" s="2" t="inlineStr">
        <is>
          <t>175psig</t>
        </is>
      </c>
      <c r="N195" s="1" t="n">
        <v>96759591</v>
      </c>
      <c r="O195" s="2" t="inlineStr">
        <is>
          <t>Coating bom</t>
        </is>
      </c>
      <c r="P195" t="inlineStr">
        <is>
          <t>A100057</t>
        </is>
      </c>
      <c r="Q195" s="2" t="inlineStr">
        <is>
          <t>LT250</t>
        </is>
      </c>
    </row>
    <row r="196">
      <c r="B196">
        <f>IF(AND(H196="C30",I196="B18",L196="Coating_Standard"),"Y","N")</f>
        <v/>
      </c>
      <c r="C196" t="inlineStr">
        <is>
          <t>Price_BOM_L_Case_275</t>
        </is>
      </c>
      <c r="D196">
        <f>IF(B196="Y",C196,"")</f>
        <v/>
      </c>
      <c r="E196" t="inlineStr">
        <is>
          <t>:40957-LC:40957-LCV:40957-LF:40959-LC:40959-LCV:40959-LF:</t>
        </is>
      </c>
      <c r="F196" s="2" t="inlineStr">
        <is>
          <t>Cast Iron, ASTM-A48,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4" t="inlineStr">
        <is>
          <t>:M4:B18:X:</t>
        </is>
      </c>
      <c r="J196" s="2" t="inlineStr">
        <is>
          <t>125# ANSI Flange</t>
        </is>
      </c>
      <c r="K196" s="2" t="inlineStr">
        <is>
          <t>:X3:X4:XA</t>
        </is>
      </c>
      <c r="L196" s="2" t="inlineStr">
        <is>
          <t>Coating_Scotchkote134_interior_IncludeImpeller</t>
        </is>
      </c>
      <c r="M196" s="2" t="inlineStr">
        <is>
          <t>175psig</t>
        </is>
      </c>
      <c r="N196" s="1" t="n">
        <v>96759591</v>
      </c>
      <c r="O196" s="2" t="inlineStr">
        <is>
          <t>Coating bom</t>
        </is>
      </c>
      <c r="P196" t="inlineStr">
        <is>
          <t>A100057</t>
        </is>
      </c>
      <c r="Q196" s="2" t="inlineStr">
        <is>
          <t>LT250</t>
        </is>
      </c>
    </row>
    <row r="197">
      <c r="B197">
        <f>IF(AND(H197="C30",I197="B18",L197="Coating_Standard"),"Y","N")</f>
        <v/>
      </c>
      <c r="C197" t="inlineStr">
        <is>
          <t>Price_BOM_L_Case_277</t>
        </is>
      </c>
      <c r="D197">
        <f>IF(B197="Y",C197,"")</f>
        <v/>
      </c>
      <c r="E197" t="inlineStr">
        <is>
          <t>:40957-LC:40957-LCV:40957-LF:40959-LC:40959-LCV:40959-LF:</t>
        </is>
      </c>
      <c r="F197" s="2" t="inlineStr">
        <is>
          <t>Cast Iron, ASTM-A48,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4" t="inlineStr">
        <is>
          <t>:B18:</t>
        </is>
      </c>
      <c r="J197" s="2" t="inlineStr">
        <is>
          <t>125# ANSI Flange</t>
        </is>
      </c>
      <c r="K197" s="2" t="inlineStr">
        <is>
          <t>:X3:X4:XA</t>
        </is>
      </c>
      <c r="L197" s="2" t="inlineStr">
        <is>
          <t>Coating_Special</t>
        </is>
      </c>
      <c r="M197" s="2" t="inlineStr">
        <is>
          <t>175psig</t>
        </is>
      </c>
      <c r="N197" s="1" t="inlineStr">
        <is>
          <t>RTF</t>
        </is>
      </c>
      <c r="O197" s="2" t="inlineStr">
        <is>
          <t>Coating bom</t>
        </is>
      </c>
      <c r="P197" t="inlineStr">
        <is>
          <t>A100057</t>
        </is>
      </c>
      <c r="Q197" s="2" t="inlineStr">
        <is>
          <t>LT250</t>
        </is>
      </c>
    </row>
    <row r="198">
      <c r="B198">
        <f>IF(AND(H198="C30",I198="B18",L198="Coating_Standard"),"Y","N")</f>
        <v/>
      </c>
      <c r="C198" t="inlineStr">
        <is>
          <t>Price_BOM_L_Case_278</t>
        </is>
      </c>
      <c r="D198">
        <f>IF(B198="Y",C198,"")</f>
        <v/>
      </c>
      <c r="E198" t="inlineStr">
        <is>
          <t>:40957-LC:40957-LCV:40957-LF:40959-LC:40959-LCV:40959-LF:</t>
        </is>
      </c>
      <c r="F198" s="2" t="inlineStr">
        <is>
          <t>Cast Iron, ASTM-A48,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4" t="inlineStr">
        <is>
          <t>:C30:</t>
        </is>
      </c>
      <c r="J198" s="2" t="inlineStr">
        <is>
          <t>125# ANSI Flange</t>
        </is>
      </c>
      <c r="K198" s="2" t="inlineStr">
        <is>
          <t>:X3:X4:XA</t>
        </is>
      </c>
      <c r="L198" s="2" t="inlineStr">
        <is>
          <t>Coating_Special</t>
        </is>
      </c>
      <c r="M198" s="2" t="inlineStr">
        <is>
          <t>175psig</t>
        </is>
      </c>
      <c r="N198" s="1" t="inlineStr">
        <is>
          <t>RTF</t>
        </is>
      </c>
      <c r="O198" s="2" t="inlineStr">
        <is>
          <t>Coating bom</t>
        </is>
      </c>
      <c r="P198" t="inlineStr">
        <is>
          <t>A100057</t>
        </is>
      </c>
      <c r="Q198" s="2" t="inlineStr">
        <is>
          <t>LT250</t>
        </is>
      </c>
    </row>
    <row r="199">
      <c r="B199">
        <f>IF(AND(H199="C30",I199="B18",L199="Coating_Standard"),"Y","N")</f>
        <v/>
      </c>
      <c r="C199" t="inlineStr">
        <is>
          <t>Price_BOM_L_Case_283</t>
        </is>
      </c>
      <c r="D199">
        <f>IF(B199="Y",C199,"")</f>
        <v/>
      </c>
      <c r="E199" t="inlineStr">
        <is>
          <t>:40129-LC:40129-LCV:40129-LF:4012A-LC:4012A-LCV:4012A-LF:</t>
        </is>
      </c>
      <c r="F199" s="2" t="inlineStr">
        <is>
          <t>Cast Iron, ASTM-A48,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4" t="inlineStr">
        <is>
          <t>:M4:B18:X:</t>
        </is>
      </c>
      <c r="J199" s="2" t="inlineStr">
        <is>
          <t>125# ANSI Flange</t>
        </is>
      </c>
      <c r="K199" s="2" t="inlineStr">
        <is>
          <t>:XA:</t>
        </is>
      </c>
      <c r="L199" s="2" t="inlineStr">
        <is>
          <t>Coating_Standard</t>
        </is>
      </c>
      <c r="M199" s="2" t="inlineStr">
        <is>
          <t>175psig</t>
        </is>
      </c>
      <c r="N199" s="2" t="n">
        <v>96699263</v>
      </c>
      <c r="O199" t="inlineStr">
        <is>
          <t>CASE,L,4012,175#,CI</t>
        </is>
      </c>
      <c r="P199" t="inlineStr">
        <is>
          <t>A100057</t>
        </is>
      </c>
      <c r="Q199" s="2" t="inlineStr">
        <is>
          <t>LT027</t>
        </is>
      </c>
      <c r="R199" t="n">
        <v>0</v>
      </c>
    </row>
    <row r="200">
      <c r="B200">
        <f>IF(AND(H200="C30",I200="B18",L200="Coating_Standard"),"Y","N")</f>
        <v/>
      </c>
      <c r="C200" t="inlineStr">
        <is>
          <t>Price_BOM_L_Case_284</t>
        </is>
      </c>
      <c r="D200">
        <f>IF(B200="Y",C200,"")</f>
        <v/>
      </c>
      <c r="E200" t="inlineStr">
        <is>
          <t>:40129-LC:40129-LCV:40129-LF:4012A-LC:4012A-LCV:4012A-LF:</t>
        </is>
      </c>
      <c r="F200" s="2" t="inlineStr">
        <is>
          <t>Ductile Iron, ASTM-A536-65</t>
        </is>
      </c>
      <c r="G200" t="inlineStr">
        <is>
          <t>CaseMatl_Ductile_Iron_ASTM-A536-65</t>
        </is>
      </c>
      <c r="H200" s="2" t="inlineStr">
        <is>
          <t>J</t>
        </is>
      </c>
      <c r="I200" s="4" t="inlineStr">
        <is>
          <t>:M4:B18:X:</t>
        </is>
      </c>
      <c r="J200" s="2" t="inlineStr">
        <is>
          <t>250# ANSI Flange</t>
        </is>
      </c>
      <c r="K200" s="2" t="inlineStr">
        <is>
          <t>:XA:</t>
        </is>
      </c>
      <c r="L200" s="2" t="inlineStr">
        <is>
          <t>Coating_Standard</t>
        </is>
      </c>
      <c r="M200" s="2" t="inlineStr">
        <is>
          <t>250psig</t>
        </is>
      </c>
      <c r="N200" t="n">
        <v>96699264</v>
      </c>
      <c r="O200" t="inlineStr">
        <is>
          <t>CASE,L,4012,250#,DI</t>
        </is>
      </c>
      <c r="P200" t="inlineStr">
        <is>
          <t>A100078</t>
        </is>
      </c>
      <c r="Q200" s="2" t="inlineStr">
        <is>
          <t>LT034</t>
        </is>
      </c>
      <c r="R200" t="n">
        <v>126</v>
      </c>
    </row>
    <row r="201">
      <c r="B201">
        <f>IF(AND(H201="C30",I201="B18",L201="Coating_Standard"),"Y","N")</f>
        <v/>
      </c>
      <c r="C201" t="inlineStr">
        <is>
          <t>Price_BOM_L_Case_285</t>
        </is>
      </c>
      <c r="D201">
        <f>IF(B201="Y",C201,"")</f>
        <v/>
      </c>
      <c r="E201" t="inlineStr">
        <is>
          <t>:40129-LC:40129-LCV:40129-LF:4012A-LC:4012A-LCV:4012A-LF:</t>
        </is>
      </c>
      <c r="F201" s="2" t="inlineStr">
        <is>
          <t>Cast Iron, ASTM-A48,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4" t="inlineStr">
        <is>
          <t>:M4:B18:X:</t>
        </is>
      </c>
      <c r="J201" s="2" t="inlineStr">
        <is>
          <t>125# ANSI Flange</t>
        </is>
      </c>
      <c r="K201" s="2" t="inlineStr">
        <is>
          <t>:XA:</t>
        </is>
      </c>
      <c r="L201" s="2" t="inlineStr">
        <is>
          <t>Coating_Scotchkote134_interior</t>
        </is>
      </c>
      <c r="M201" s="2" t="inlineStr">
        <is>
          <t>175psig</t>
        </is>
      </c>
      <c r="N201" s="1" t="n">
        <v>98096659</v>
      </c>
      <c r="O201" s="2" t="inlineStr">
        <is>
          <t>Coating bom</t>
        </is>
      </c>
      <c r="P201" t="inlineStr">
        <is>
          <t>A100057</t>
        </is>
      </c>
      <c r="Q201" s="2" t="inlineStr">
        <is>
          <t>LT250</t>
        </is>
      </c>
    </row>
    <row r="202">
      <c r="B202">
        <f>IF(AND(H202="C30",I202="B18",L202="Coating_Standard"),"Y","N")</f>
        <v/>
      </c>
      <c r="C202" t="inlineStr">
        <is>
          <t>Price_BOM_L_Case_286</t>
        </is>
      </c>
      <c r="D202">
        <f>IF(B202="Y",C202,"")</f>
        <v/>
      </c>
      <c r="E202" t="inlineStr">
        <is>
          <t>:40129-LC:40129-LCV:40129-LF:4012A-LC:4012A-LCV:4012A-LF:</t>
        </is>
      </c>
      <c r="F202" s="2" t="inlineStr">
        <is>
          <t>Cast Iron, ASTM-A48,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4" t="inlineStr">
        <is>
          <t>:M4:B18:X:</t>
        </is>
      </c>
      <c r="J202" s="2" t="inlineStr">
        <is>
          <t>125# ANSI Flange</t>
        </is>
      </c>
      <c r="K202" s="2" t="inlineStr">
        <is>
          <t>:XA:</t>
        </is>
      </c>
      <c r="L202" s="2" t="inlineStr">
        <is>
          <t>Coating_Scotchkote134_interior_exterior</t>
        </is>
      </c>
      <c r="M202" s="2" t="inlineStr">
        <is>
          <t>175psig</t>
        </is>
      </c>
      <c r="N202" s="1" t="n">
        <v>98096659</v>
      </c>
      <c r="O202" s="2" t="inlineStr">
        <is>
          <t>Coating bom</t>
        </is>
      </c>
      <c r="P202" t="inlineStr">
        <is>
          <t>A100057</t>
        </is>
      </c>
      <c r="Q202" s="2" t="inlineStr">
        <is>
          <t>LT250</t>
        </is>
      </c>
    </row>
    <row r="203">
      <c r="B203">
        <f>IF(AND(H203="C30",I203="B18",L203="Coating_Standard"),"Y","N")</f>
        <v/>
      </c>
      <c r="C203" t="inlineStr">
        <is>
          <t>Price_BOM_L_Case_287</t>
        </is>
      </c>
      <c r="D203">
        <f>IF(B203="Y",C203,"")</f>
        <v/>
      </c>
      <c r="E203" t="inlineStr">
        <is>
          <t>:40129-LC:40129-LCV:40129-LF:4012A-LC:4012A-LCV:4012A-LF:</t>
        </is>
      </c>
      <c r="F203" s="2" t="inlineStr">
        <is>
          <t>Cast Iron, ASTM-A48,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4" t="inlineStr">
        <is>
          <t>:M4:B18:X:</t>
        </is>
      </c>
      <c r="J203" s="2" t="inlineStr">
        <is>
          <t>125# ANSI Flange</t>
        </is>
      </c>
      <c r="K203" s="2" t="inlineStr">
        <is>
          <t>:XA:</t>
        </is>
      </c>
      <c r="L203" s="2" t="inlineStr">
        <is>
          <t>Coating_Scotchkote134_interior_exterior_IncludeImpeller</t>
        </is>
      </c>
      <c r="M203" s="2" t="inlineStr">
        <is>
          <t>175psig</t>
        </is>
      </c>
      <c r="N203" s="1" t="n">
        <v>98096659</v>
      </c>
      <c r="O203" s="2" t="inlineStr">
        <is>
          <t>Coating bom</t>
        </is>
      </c>
      <c r="P203" t="inlineStr">
        <is>
          <t>A100057</t>
        </is>
      </c>
      <c r="Q203" s="2" t="inlineStr">
        <is>
          <t>LT250</t>
        </is>
      </c>
    </row>
    <row r="204">
      <c r="B204">
        <f>IF(AND(H204="C30",I204="B18",L204="Coating_Standard"),"Y","N")</f>
        <v/>
      </c>
      <c r="C204" t="inlineStr">
        <is>
          <t>Price_BOM_L_Case_288</t>
        </is>
      </c>
      <c r="D204">
        <f>IF(B204="Y",C204,"")</f>
        <v/>
      </c>
      <c r="E204" t="inlineStr">
        <is>
          <t>:40129-LC:40129-LCV:40129-LF:4012A-LC:4012A-LCV:4012A-LF:</t>
        </is>
      </c>
      <c r="F204" s="2" t="inlineStr">
        <is>
          <t>Cast Iron, ASTM-A48,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4" t="inlineStr">
        <is>
          <t>:M4:B18:X:</t>
        </is>
      </c>
      <c r="J204" s="2" t="inlineStr">
        <is>
          <t>125# ANSI Flange</t>
        </is>
      </c>
      <c r="K204" s="2" t="inlineStr">
        <is>
          <t>:XA:</t>
        </is>
      </c>
      <c r="L204" s="2" t="inlineStr">
        <is>
          <t>Coating_Scotchkote134_interior_IncludeImpeller</t>
        </is>
      </c>
      <c r="M204" s="2" t="inlineStr">
        <is>
          <t>175psig</t>
        </is>
      </c>
      <c r="N204" s="1" t="n">
        <v>98096659</v>
      </c>
      <c r="O204" s="2" t="inlineStr">
        <is>
          <t>Coating bom</t>
        </is>
      </c>
      <c r="P204" t="inlineStr">
        <is>
          <t>A100057</t>
        </is>
      </c>
      <c r="Q204" s="2" t="inlineStr">
        <is>
          <t>LT250</t>
        </is>
      </c>
    </row>
    <row r="205">
      <c r="B205">
        <f>IF(AND(H205="C30",I205="B18",L205="Coating_Standard"),"Y","N")</f>
        <v/>
      </c>
      <c r="C205" t="inlineStr">
        <is>
          <t>Price_BOM_L_Case_289</t>
        </is>
      </c>
      <c r="D205">
        <f>IF(B205="Y",C205,"")</f>
        <v/>
      </c>
      <c r="E205" t="inlineStr">
        <is>
          <t>:40129-LC:40129-LCV:40129-LF:4012A-LC:4012A-LCV:4012A-LF:</t>
        </is>
      </c>
      <c r="F205" s="2" t="inlineStr">
        <is>
          <t>Cast Iron, ASTM-A48,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4" t="inlineStr">
        <is>
          <t>:B18:</t>
        </is>
      </c>
      <c r="J205" s="2" t="inlineStr">
        <is>
          <t>125# ANSI Flange</t>
        </is>
      </c>
      <c r="K205" s="2" t="inlineStr">
        <is>
          <t>:XA:</t>
        </is>
      </c>
      <c r="L205" s="2" t="inlineStr">
        <is>
          <t>Coating_Special</t>
        </is>
      </c>
      <c r="M205" s="2" t="inlineStr">
        <is>
          <t>175psig</t>
        </is>
      </c>
      <c r="N205" s="1" t="inlineStr">
        <is>
          <t>RTF</t>
        </is>
      </c>
      <c r="O205" s="2" t="inlineStr">
        <is>
          <t>Coating bom</t>
        </is>
      </c>
      <c r="P205" t="inlineStr">
        <is>
          <t>A100057</t>
        </is>
      </c>
      <c r="Q205" s="2" t="inlineStr">
        <is>
          <t>LT250</t>
        </is>
      </c>
    </row>
    <row r="206">
      <c r="B206">
        <f>IF(AND(H206="C30",I206="B18",L206="Coating_Standard"),"Y","N")</f>
        <v/>
      </c>
      <c r="C206" t="inlineStr">
        <is>
          <t>Price_BOM_L_Case_297</t>
        </is>
      </c>
      <c r="D206">
        <f>IF(B206="Y",C206,"")</f>
        <v/>
      </c>
      <c r="E206" t="inlineStr">
        <is>
          <t>:40129-LC:40129-LCV:40129-LF:4012A-LC:4012A-LCV:4012A-LF:</t>
        </is>
      </c>
      <c r="F206" s="2" t="inlineStr">
        <is>
          <t>Cast Iron, ASTM-A48,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4" t="inlineStr">
        <is>
          <t>:X:</t>
        </is>
      </c>
      <c r="J206" s="2" t="inlineStr">
        <is>
          <t>125# ANSI Flange</t>
        </is>
      </c>
      <c r="K206" s="2" t="inlineStr">
        <is>
          <t>:XA:</t>
        </is>
      </c>
      <c r="L206" s="2" t="inlineStr">
        <is>
          <t>Coating_Special</t>
        </is>
      </c>
      <c r="M206" s="2" t="inlineStr">
        <is>
          <t>175psig</t>
        </is>
      </c>
      <c r="N206" s="1" t="inlineStr">
        <is>
          <t>RTF</t>
        </is>
      </c>
      <c r="O206" s="2" t="inlineStr">
        <is>
          <t>Coating bom</t>
        </is>
      </c>
      <c r="P206" t="inlineStr">
        <is>
          <t>A100057</t>
        </is>
      </c>
      <c r="Q206" s="2" t="inlineStr">
        <is>
          <t>LT250</t>
        </is>
      </c>
    </row>
    <row r="207">
      <c r="B207">
        <f>IF(AND(H207="C30",I207="B18",L207="Coating_Standard"),"Y","N")</f>
        <v/>
      </c>
      <c r="C207" t="inlineStr">
        <is>
          <t>Price_BOM_L_Case_299</t>
        </is>
      </c>
      <c r="D207">
        <f>IF(B207="Y",C207,"")</f>
        <v/>
      </c>
      <c r="E207" t="inlineStr">
        <is>
          <t>:40157-LC:40157-LCV:40157-LF:</t>
        </is>
      </c>
      <c r="F207" s="2" t="inlineStr">
        <is>
          <t>Cast Iron, ASTM-A48,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4" t="inlineStr">
        <is>
          <t>:M4:B18:X:</t>
        </is>
      </c>
      <c r="J207" s="2" t="inlineStr">
        <is>
          <t>125# ANSI Flange</t>
        </is>
      </c>
      <c r="K207" s="2" t="inlineStr">
        <is>
          <t>:XA:</t>
        </is>
      </c>
      <c r="L207" s="2" t="inlineStr">
        <is>
          <t>Coating_Standard</t>
        </is>
      </c>
      <c r="M207" s="2" t="inlineStr">
        <is>
          <t>175psig</t>
        </is>
      </c>
      <c r="N207" t="n">
        <v>96699265</v>
      </c>
      <c r="O207" t="inlineStr">
        <is>
          <t>CASE,L,40157,175#,CI</t>
        </is>
      </c>
      <c r="P207" t="inlineStr">
        <is>
          <t>A100057</t>
        </is>
      </c>
      <c r="Q207" s="2" t="inlineStr">
        <is>
          <t>LT027</t>
        </is>
      </c>
      <c r="R207" t="n">
        <v>0</v>
      </c>
    </row>
    <row r="208">
      <c r="B208">
        <f>IF(AND(H208="C30",I208="B18",L208="Coating_Standard"),"Y","N")</f>
        <v/>
      </c>
      <c r="C208" t="inlineStr">
        <is>
          <t>Price_BOM_L_Case_300</t>
        </is>
      </c>
      <c r="D208">
        <f>IF(B208="Y",C208,"")</f>
        <v/>
      </c>
      <c r="E208" t="inlineStr">
        <is>
          <t>:40157-LC:40157-LCV:40157-LF:</t>
        </is>
      </c>
      <c r="F208" s="2" t="inlineStr">
        <is>
          <t>Ductile Iron, ASTM-A536-65</t>
        </is>
      </c>
      <c r="G208" t="inlineStr">
        <is>
          <t>CaseMatl_Ductile_Iron_ASTM-A536-65</t>
        </is>
      </c>
      <c r="H208" s="2" t="inlineStr">
        <is>
          <t>J</t>
        </is>
      </c>
      <c r="I208" s="4" t="inlineStr">
        <is>
          <t>:M4:B18:X:</t>
        </is>
      </c>
      <c r="J208" s="2" t="inlineStr">
        <is>
          <t>250# ANSI Flange</t>
        </is>
      </c>
      <c r="K208" s="2" t="inlineStr">
        <is>
          <t>:XA:</t>
        </is>
      </c>
      <c r="L208" s="2" t="inlineStr">
        <is>
          <t>Coating_Standard</t>
        </is>
      </c>
      <c r="M208" s="2" t="inlineStr">
        <is>
          <t>250psig</t>
        </is>
      </c>
      <c r="N208" s="2" t="n">
        <v>96699266</v>
      </c>
      <c r="O208" t="inlineStr">
        <is>
          <t>CASE,L,40157,250#,DI</t>
        </is>
      </c>
      <c r="P208" t="inlineStr">
        <is>
          <t>A100079</t>
        </is>
      </c>
      <c r="Q208" s="2" t="inlineStr">
        <is>
          <t>LT034</t>
        </is>
      </c>
      <c r="R208" t="n">
        <v>126</v>
      </c>
    </row>
    <row r="209">
      <c r="B209">
        <f>IF(AND(H209="C30",I209="B18",L209="Coating_Standard"),"Y","N")</f>
        <v/>
      </c>
      <c r="C209" t="inlineStr">
        <is>
          <t>Price_BOM_L_Case_301</t>
        </is>
      </c>
      <c r="D209">
        <f>IF(B209="Y",C209,"")</f>
        <v/>
      </c>
      <c r="E209" t="inlineStr">
        <is>
          <t>:40157-LC:40157-LCV:40157-LF:</t>
        </is>
      </c>
      <c r="F209" s="2" t="inlineStr">
        <is>
          <t>Cast Iron, ASTM-A48,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4" t="inlineStr">
        <is>
          <t>:B18:</t>
        </is>
      </c>
      <c r="J209" s="2" t="inlineStr">
        <is>
          <t>125# ANSI Flange</t>
        </is>
      </c>
      <c r="K209" s="2" t="inlineStr">
        <is>
          <t>:XA:</t>
        </is>
      </c>
      <c r="L209" s="2" t="inlineStr">
        <is>
          <t>Coating_Scotchkote134_interior</t>
        </is>
      </c>
      <c r="M209" s="2" t="inlineStr">
        <is>
          <t>175psig</t>
        </is>
      </c>
      <c r="N209" s="1" t="inlineStr">
        <is>
          <t>RTF</t>
        </is>
      </c>
      <c r="O209" s="2" t="inlineStr">
        <is>
          <t>Coating bom</t>
        </is>
      </c>
      <c r="P209" t="inlineStr">
        <is>
          <t>A100057</t>
        </is>
      </c>
      <c r="Q209" s="2" t="inlineStr">
        <is>
          <t>LT250</t>
        </is>
      </c>
    </row>
    <row r="210">
      <c r="B210">
        <f>IF(AND(H210="C30",I210="B18",L210="Coating_Standard"),"Y","N")</f>
        <v/>
      </c>
      <c r="C210" t="inlineStr">
        <is>
          <t>Price_BOM_L_Case_302</t>
        </is>
      </c>
      <c r="D210">
        <f>IF(B210="Y",C210,"")</f>
        <v/>
      </c>
      <c r="E210" t="inlineStr">
        <is>
          <t>:40157-LC:40157-LCV:40157-LF:</t>
        </is>
      </c>
      <c r="F210" s="2" t="inlineStr">
        <is>
          <t>Cast Iron, ASTM-A48,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4" t="inlineStr">
        <is>
          <t>:B18:</t>
        </is>
      </c>
      <c r="J210" s="2" t="inlineStr">
        <is>
          <t>125# ANSI Flange</t>
        </is>
      </c>
      <c r="K210" s="2" t="inlineStr">
        <is>
          <t>:XA:</t>
        </is>
      </c>
      <c r="L210" s="2" t="inlineStr">
        <is>
          <t>Coating_Scotchkote134_interior_exterior</t>
        </is>
      </c>
      <c r="M210" s="2" t="inlineStr">
        <is>
          <t>175psig</t>
        </is>
      </c>
      <c r="N210" s="1" t="inlineStr">
        <is>
          <t>RTF</t>
        </is>
      </c>
      <c r="O210" s="2" t="inlineStr">
        <is>
          <t>Coating bom</t>
        </is>
      </c>
      <c r="P210" t="inlineStr">
        <is>
          <t>A100057</t>
        </is>
      </c>
      <c r="Q210" s="2" t="inlineStr">
        <is>
          <t>LT250</t>
        </is>
      </c>
    </row>
    <row r="211">
      <c r="B211">
        <f>IF(AND(H211="C30",I211="B18",L211="Coating_Standard"),"Y","N")</f>
        <v/>
      </c>
      <c r="C211" t="inlineStr">
        <is>
          <t>Price_BOM_L_Case_303</t>
        </is>
      </c>
      <c r="D211">
        <f>IF(B211="Y",C211,"")</f>
        <v/>
      </c>
      <c r="E211" t="inlineStr">
        <is>
          <t>:40157-LC:40157-LCV:40157-LF:</t>
        </is>
      </c>
      <c r="F211" s="2" t="inlineStr">
        <is>
          <t>Cast Iron, ASTM-A48,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4" t="inlineStr">
        <is>
          <t>:X:</t>
        </is>
      </c>
      <c r="J211" s="2" t="inlineStr">
        <is>
          <t>125# ANSI Flange</t>
        </is>
      </c>
      <c r="K211" s="2" t="inlineStr">
        <is>
          <t>:XA:</t>
        </is>
      </c>
      <c r="L211" s="2" t="inlineStr">
        <is>
          <t>Coating_Scotchkote134_interior_exterior</t>
        </is>
      </c>
      <c r="M211" s="2" t="inlineStr">
        <is>
          <t>175psig</t>
        </is>
      </c>
      <c r="N211" s="1" t="inlineStr">
        <is>
          <t>RTF</t>
        </is>
      </c>
      <c r="O211" s="2" t="inlineStr">
        <is>
          <t>Coating bom</t>
        </is>
      </c>
      <c r="P211" t="inlineStr">
        <is>
          <t>A100057</t>
        </is>
      </c>
      <c r="Q211" s="2" t="inlineStr">
        <is>
          <t>LT250</t>
        </is>
      </c>
    </row>
    <row r="212">
      <c r="B212">
        <f>IF(AND(H212="C30",I212="B18",L212="Coating_Standard"),"Y","N")</f>
        <v/>
      </c>
      <c r="C212" t="inlineStr">
        <is>
          <t>Price_BOM_L_Case_304</t>
        </is>
      </c>
      <c r="D212">
        <f>IF(B212="Y",C212,"")</f>
        <v/>
      </c>
      <c r="E212" t="inlineStr">
        <is>
          <t>:40157-LC:40157-LCV:40157-LF:</t>
        </is>
      </c>
      <c r="F212" s="2" t="inlineStr">
        <is>
          <t>Cast Iron, ASTM-A48,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4" t="inlineStr">
        <is>
          <t>:B18:</t>
        </is>
      </c>
      <c r="J212" s="2" t="inlineStr">
        <is>
          <t>125# ANSI Flange</t>
        </is>
      </c>
      <c r="K212" s="2" t="inlineStr">
        <is>
          <t>:XA:</t>
        </is>
      </c>
      <c r="L212" s="2" t="inlineStr">
        <is>
          <t>Coating_Scotchkote134_interior_exterior_IncludeImpeller</t>
        </is>
      </c>
      <c r="M212" s="2" t="inlineStr">
        <is>
          <t>175psig</t>
        </is>
      </c>
      <c r="N212" s="1" t="inlineStr">
        <is>
          <t>RTF</t>
        </is>
      </c>
      <c r="O212" s="2" t="inlineStr">
        <is>
          <t>Coating bom</t>
        </is>
      </c>
      <c r="P212" t="inlineStr">
        <is>
          <t>A100057</t>
        </is>
      </c>
      <c r="Q212" s="2" t="inlineStr">
        <is>
          <t>LT250</t>
        </is>
      </c>
    </row>
    <row r="213">
      <c r="B213">
        <f>IF(AND(H213="C30",I213="B18",L213="Coating_Standard"),"Y","N")</f>
        <v/>
      </c>
      <c r="C213" t="inlineStr">
        <is>
          <t>Price_BOM_L_Case_305</t>
        </is>
      </c>
      <c r="D213">
        <f>IF(B213="Y",C213,"")</f>
        <v/>
      </c>
      <c r="E213" t="inlineStr">
        <is>
          <t>:40157-LC:40157-LCV:40157-LF:</t>
        </is>
      </c>
      <c r="F213" s="2" t="inlineStr">
        <is>
          <t>Cast Iron, ASTM-A48,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4" t="inlineStr">
        <is>
          <t>:X:</t>
        </is>
      </c>
      <c r="J213" s="2" t="inlineStr">
        <is>
          <t>125# ANSI Flange</t>
        </is>
      </c>
      <c r="K213" s="2" t="inlineStr">
        <is>
          <t>:XA:</t>
        </is>
      </c>
      <c r="L213" s="2" t="inlineStr">
        <is>
          <t>Coating_Scotchkote134_interior_exterior_IncludeImpeller</t>
        </is>
      </c>
      <c r="M213" s="2" t="inlineStr">
        <is>
          <t>175psig</t>
        </is>
      </c>
      <c r="N213" s="1" t="inlineStr">
        <is>
          <t>RTF</t>
        </is>
      </c>
      <c r="O213" s="2" t="inlineStr">
        <is>
          <t>Coating bom</t>
        </is>
      </c>
      <c r="P213" t="inlineStr">
        <is>
          <t>A100057</t>
        </is>
      </c>
      <c r="Q213" s="2" t="inlineStr">
        <is>
          <t>LT250</t>
        </is>
      </c>
    </row>
    <row r="214">
      <c r="B214">
        <f>IF(AND(H214="C30",I214="B18",L214="Coating_Standard"),"Y","N")</f>
        <v/>
      </c>
      <c r="C214" t="inlineStr">
        <is>
          <t>Price_BOM_L_Case_306</t>
        </is>
      </c>
      <c r="D214">
        <f>IF(B214="Y",C214,"")</f>
        <v/>
      </c>
      <c r="E214" t="inlineStr">
        <is>
          <t>:40157-LC:40157-LCV:40157-LF:</t>
        </is>
      </c>
      <c r="F214" s="2" t="inlineStr">
        <is>
          <t>Cast Iron, ASTM-A48,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4" t="inlineStr">
        <is>
          <t>:B18:</t>
        </is>
      </c>
      <c r="J214" s="2" t="inlineStr">
        <is>
          <t>125# ANSI Flange</t>
        </is>
      </c>
      <c r="K214" s="2" t="inlineStr">
        <is>
          <t>:XA:</t>
        </is>
      </c>
      <c r="L214" s="2" t="inlineStr">
        <is>
          <t>Coating_Scotchkote134_interior_IncludeImpeller</t>
        </is>
      </c>
      <c r="M214" s="2" t="inlineStr">
        <is>
          <t>175psig</t>
        </is>
      </c>
      <c r="N214" s="1" t="inlineStr">
        <is>
          <t>RTF</t>
        </is>
      </c>
      <c r="O214" s="2" t="inlineStr">
        <is>
          <t>Coating bom</t>
        </is>
      </c>
      <c r="P214" t="inlineStr">
        <is>
          <t>A100057</t>
        </is>
      </c>
      <c r="Q214" s="2" t="inlineStr">
        <is>
          <t>LT250</t>
        </is>
      </c>
    </row>
    <row r="215">
      <c r="B215">
        <f>IF(AND(H215="C30",I215="B18",L215="Coating_Standard"),"Y","N")</f>
        <v/>
      </c>
      <c r="C215" t="inlineStr">
        <is>
          <t>Price_BOM_L_Case_307</t>
        </is>
      </c>
      <c r="D215">
        <f>IF(B215="Y",C215,"")</f>
        <v/>
      </c>
      <c r="E215" t="inlineStr">
        <is>
          <t>:40157-LC:40157-LCV:40157-LF:</t>
        </is>
      </c>
      <c r="F215" s="2" t="inlineStr">
        <is>
          <t>Cast Iron, ASTM-A48,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4" t="inlineStr">
        <is>
          <t>:X:</t>
        </is>
      </c>
      <c r="J215" s="2" t="inlineStr">
        <is>
          <t>125# ANSI Flange</t>
        </is>
      </c>
      <c r="K215" s="2" t="inlineStr">
        <is>
          <t>:XA:</t>
        </is>
      </c>
      <c r="L215" s="2" t="inlineStr">
        <is>
          <t>Coating_Scotchkote134_interior_IncludeImpeller</t>
        </is>
      </c>
      <c r="M215" s="2" t="inlineStr">
        <is>
          <t>175psig</t>
        </is>
      </c>
      <c r="N215" s="1" t="inlineStr">
        <is>
          <t>RTF</t>
        </is>
      </c>
      <c r="O215" s="2" t="inlineStr">
        <is>
          <t>Coating bom</t>
        </is>
      </c>
      <c r="P215" t="inlineStr">
        <is>
          <t>A100057</t>
        </is>
      </c>
      <c r="Q215" s="2" t="inlineStr">
        <is>
          <t>LT250</t>
        </is>
      </c>
    </row>
    <row r="216">
      <c r="B216">
        <f>IF(AND(H216="C30",I216="B18",L216="Coating_Standard"),"Y","N")</f>
        <v/>
      </c>
      <c r="C216" t="inlineStr">
        <is>
          <t>Price_BOM_L_Case_308</t>
        </is>
      </c>
      <c r="D216">
        <f>IF(B216="Y",C216,"")</f>
        <v/>
      </c>
      <c r="E216" t="inlineStr">
        <is>
          <t>:40157-LC:40157-LCV:40157-LF:</t>
        </is>
      </c>
      <c r="F216" s="2" t="inlineStr">
        <is>
          <t>Cast Iron, ASTM-A48,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4" t="inlineStr">
        <is>
          <t>:B18:</t>
        </is>
      </c>
      <c r="J216" s="2" t="inlineStr">
        <is>
          <t>125# ANSI Flange</t>
        </is>
      </c>
      <c r="K216" s="2" t="inlineStr">
        <is>
          <t>:XA:</t>
        </is>
      </c>
      <c r="L216" s="2" t="inlineStr">
        <is>
          <t>Coating_Special</t>
        </is>
      </c>
      <c r="M216" s="2" t="inlineStr">
        <is>
          <t>175psig</t>
        </is>
      </c>
      <c r="N216" s="1" t="inlineStr">
        <is>
          <t>RTF</t>
        </is>
      </c>
      <c r="O216" s="2" t="inlineStr">
        <is>
          <t>Coating bom</t>
        </is>
      </c>
      <c r="P216" t="inlineStr">
        <is>
          <t>A100057</t>
        </is>
      </c>
      <c r="Q216" s="2" t="inlineStr">
        <is>
          <t>LT250</t>
        </is>
      </c>
    </row>
    <row r="217">
      <c r="B217">
        <f>IF(AND(H217="C30",I217="B18",L217="Coating_Standard"),"Y","N")</f>
        <v/>
      </c>
      <c r="C217" t="inlineStr">
        <is>
          <t>Price_BOM_L_Case_309</t>
        </is>
      </c>
      <c r="D217">
        <f>IF(B217="Y",C217,"")</f>
        <v/>
      </c>
      <c r="E217" t="inlineStr">
        <is>
          <t>:40157-LC:40157-LCV:40157-LF:</t>
        </is>
      </c>
      <c r="F217" s="2" t="inlineStr">
        <is>
          <t>Cast Iron, ASTM-A48,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4" t="inlineStr">
        <is>
          <t>:X:</t>
        </is>
      </c>
      <c r="J217" s="2" t="inlineStr">
        <is>
          <t>125# ANSI Flange</t>
        </is>
      </c>
      <c r="K217" s="2" t="inlineStr">
        <is>
          <t>:XA:</t>
        </is>
      </c>
      <c r="L217" s="2" t="inlineStr">
        <is>
          <t>Coating_Special</t>
        </is>
      </c>
      <c r="M217" s="2" t="inlineStr">
        <is>
          <t>175psig</t>
        </is>
      </c>
      <c r="N217" s="1" t="inlineStr">
        <is>
          <t>RTF</t>
        </is>
      </c>
      <c r="O217" s="2" t="inlineStr">
        <is>
          <t>Coating bom</t>
        </is>
      </c>
      <c r="P217" t="inlineStr">
        <is>
          <t>A100057</t>
        </is>
      </c>
      <c r="Q217" s="2" t="inlineStr">
        <is>
          <t>LT250</t>
        </is>
      </c>
    </row>
    <row r="218">
      <c r="B218">
        <f>IF(AND(H218="C30",I218="B18",L218="Coating_Standard"),"Y","N")</f>
        <v/>
      </c>
      <c r="C218" t="inlineStr">
        <is>
          <t>Price_BOM_L_Case_312</t>
        </is>
      </c>
      <c r="D218">
        <f>IF(B218="Y",C218,"")</f>
        <v/>
      </c>
      <c r="E218" t="inlineStr">
        <is>
          <t>:40157-LC:40157-LCV:40157-LF:</t>
        </is>
      </c>
      <c r="F218" s="2" t="inlineStr">
        <is>
          <t>Cast Iron, ASTM-A48,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4" t="inlineStr">
        <is>
          <t>:M4:B18:X:</t>
        </is>
      </c>
      <c r="J218" s="2" t="inlineStr">
        <is>
          <t>125# ANSI Flange</t>
        </is>
      </c>
      <c r="K218" s="2" t="inlineStr">
        <is>
          <t>:X5:</t>
        </is>
      </c>
      <c r="L218" s="2" t="inlineStr">
        <is>
          <t>Coating_Standard</t>
        </is>
      </c>
      <c r="M218" s="2" t="inlineStr">
        <is>
          <t>175psig</t>
        </is>
      </c>
      <c r="N218" t="n">
        <v>98139438</v>
      </c>
      <c r="O218" t="inlineStr">
        <is>
          <t>CASE,L,40157,175#,CI</t>
        </is>
      </c>
      <c r="P218" t="inlineStr">
        <is>
          <t>A100057</t>
        </is>
      </c>
      <c r="Q218" s="2" t="inlineStr">
        <is>
          <t>LT027</t>
        </is>
      </c>
      <c r="R218" t="n">
        <v>0</v>
      </c>
    </row>
    <row r="219">
      <c r="B219">
        <f>IF(AND(H219="C30",I219="B18",L219="Coating_Standard"),"Y","N")</f>
        <v/>
      </c>
      <c r="C219" t="inlineStr">
        <is>
          <t>Price_BOM_L_Case_313</t>
        </is>
      </c>
      <c r="D219">
        <f>IF(B219="Y",C219,"")</f>
        <v/>
      </c>
      <c r="E219" t="inlineStr">
        <is>
          <t>:40157-LC:40157-LCV:40157-LF:</t>
        </is>
      </c>
      <c r="F219" s="2" t="inlineStr">
        <is>
          <t>Ductile Iron, ASTM-A536-65</t>
        </is>
      </c>
      <c r="G219" t="inlineStr">
        <is>
          <t>CaseMatl_Ductile_Iron_ASTM-A536-65</t>
        </is>
      </c>
      <c r="H219" s="2" t="inlineStr">
        <is>
          <t>J</t>
        </is>
      </c>
      <c r="I219" s="4" t="inlineStr">
        <is>
          <t>:B18:</t>
        </is>
      </c>
      <c r="J219" s="2" t="inlineStr">
        <is>
          <t>250# ANSI Flange</t>
        </is>
      </c>
      <c r="K219" s="2" t="inlineStr">
        <is>
          <t>:X5:</t>
        </is>
      </c>
      <c r="L219" s="2" t="inlineStr">
        <is>
          <t>Coating_Standard</t>
        </is>
      </c>
      <c r="M219" s="2" t="inlineStr">
        <is>
          <t>250psig</t>
        </is>
      </c>
      <c r="N219" s="1" t="inlineStr">
        <is>
          <t>RTF</t>
        </is>
      </c>
      <c r="O219" t="inlineStr">
        <is>
          <t>CASE,L,40157,250#,DI</t>
        </is>
      </c>
      <c r="P219" t="inlineStr">
        <is>
          <t>A100079</t>
        </is>
      </c>
      <c r="Q219" s="2" t="inlineStr">
        <is>
          <t>LT034</t>
        </is>
      </c>
      <c r="R219" t="n">
        <v>126</v>
      </c>
    </row>
    <row r="220">
      <c r="B220">
        <f>IF(AND(H220="C30",I220="B18",L220="Coating_Standard"),"Y","N")</f>
        <v/>
      </c>
      <c r="C220" t="inlineStr">
        <is>
          <t>Price_BOM_L_Case_314</t>
        </is>
      </c>
      <c r="D220">
        <f>IF(B220="Y",C220,"")</f>
        <v/>
      </c>
      <c r="E220" t="inlineStr">
        <is>
          <t>:40157-LC:40157-LCV:40157-LF:</t>
        </is>
      </c>
      <c r="F220" s="2" t="inlineStr">
        <is>
          <t>Cast Iron, ASTM-A48,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4" t="inlineStr">
        <is>
          <t>:B18:</t>
        </is>
      </c>
      <c r="J220" s="2" t="inlineStr">
        <is>
          <t>125# ANSI Flange</t>
        </is>
      </c>
      <c r="K220" s="2" t="inlineStr">
        <is>
          <t>:X5:</t>
        </is>
      </c>
      <c r="L220" s="2" t="inlineStr">
        <is>
          <t>Coating_Scotchkote134_interior</t>
        </is>
      </c>
      <c r="M220" s="2" t="inlineStr">
        <is>
          <t>175psig</t>
        </is>
      </c>
      <c r="N220" s="1" t="inlineStr">
        <is>
          <t>RTF</t>
        </is>
      </c>
      <c r="O220" s="2" t="inlineStr">
        <is>
          <t>Coating bom</t>
        </is>
      </c>
      <c r="P220" t="inlineStr">
        <is>
          <t>A100057</t>
        </is>
      </c>
      <c r="Q220" s="2" t="inlineStr">
        <is>
          <t>LT250</t>
        </is>
      </c>
    </row>
    <row r="221">
      <c r="B221">
        <f>IF(AND(H221="C30",I221="B18",L221="Coating_Standard"),"Y","N")</f>
        <v/>
      </c>
      <c r="C221" t="inlineStr">
        <is>
          <t>Price_BOM_L_Case_315</t>
        </is>
      </c>
      <c r="D221">
        <f>IF(B221="Y",C221,"")</f>
        <v/>
      </c>
      <c r="E221" t="inlineStr">
        <is>
          <t>:40157-LC:40157-LCV:40157-LF:</t>
        </is>
      </c>
      <c r="F221" s="2" t="inlineStr">
        <is>
          <t>Cast Iron, ASTM-A48,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4" t="inlineStr">
        <is>
          <t>:B18:</t>
        </is>
      </c>
      <c r="J221" s="2" t="inlineStr">
        <is>
          <t>125# ANSI Flange</t>
        </is>
      </c>
      <c r="K221" s="2" t="inlineStr">
        <is>
          <t>:X5:</t>
        </is>
      </c>
      <c r="L221" s="2" t="inlineStr">
        <is>
          <t>Coating_Scotchkote134_interior_exterior</t>
        </is>
      </c>
      <c r="M221" s="2" t="inlineStr">
        <is>
          <t>175psig</t>
        </is>
      </c>
      <c r="N221" s="1" t="inlineStr">
        <is>
          <t>RTF</t>
        </is>
      </c>
      <c r="O221" s="2" t="inlineStr">
        <is>
          <t>Coating bom</t>
        </is>
      </c>
      <c r="P221" t="inlineStr">
        <is>
          <t>A100057</t>
        </is>
      </c>
      <c r="Q221" s="2" t="inlineStr">
        <is>
          <t>LT250</t>
        </is>
      </c>
    </row>
    <row r="222">
      <c r="B222">
        <f>IF(AND(H222="C30",I222="B18",L222="Coating_Standard"),"Y","N")</f>
        <v/>
      </c>
      <c r="C222" t="inlineStr">
        <is>
          <t>Price_BOM_L_Case_316</t>
        </is>
      </c>
      <c r="D222">
        <f>IF(B222="Y",C222,"")</f>
        <v/>
      </c>
      <c r="E222" t="inlineStr">
        <is>
          <t>:40157-LC:40157-LCV:40157-LF:</t>
        </is>
      </c>
      <c r="F222" s="2" t="inlineStr">
        <is>
          <t>Cast Iron, ASTM-A48,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4" t="inlineStr">
        <is>
          <t>:B18:</t>
        </is>
      </c>
      <c r="J222" s="2" t="inlineStr">
        <is>
          <t>125# ANSI Flange</t>
        </is>
      </c>
      <c r="K222" s="2" t="inlineStr">
        <is>
          <t>:X5:</t>
        </is>
      </c>
      <c r="L222" s="2" t="inlineStr">
        <is>
          <t>Coating_Scotchkote134_interior_exterior_IncludeImpeller</t>
        </is>
      </c>
      <c r="M222" s="2" t="inlineStr">
        <is>
          <t>175psig</t>
        </is>
      </c>
      <c r="N222" s="1" t="inlineStr">
        <is>
          <t>RTF</t>
        </is>
      </c>
      <c r="O222" s="2" t="inlineStr">
        <is>
          <t>Coating bom</t>
        </is>
      </c>
      <c r="P222" t="inlineStr">
        <is>
          <t>A100057</t>
        </is>
      </c>
      <c r="Q222" s="2" t="inlineStr">
        <is>
          <t>LT250</t>
        </is>
      </c>
    </row>
    <row r="223">
      <c r="B223">
        <f>IF(AND(H223="C30",I223="B18",L223="Coating_Standard"),"Y","N")</f>
        <v/>
      </c>
      <c r="C223" t="inlineStr">
        <is>
          <t>Price_BOM_L_Case_317</t>
        </is>
      </c>
      <c r="D223">
        <f>IF(B223="Y",C223,"")</f>
        <v/>
      </c>
      <c r="E223" t="inlineStr">
        <is>
          <t>:40157-LC:40157-LCV:40157-LF:</t>
        </is>
      </c>
      <c r="F223" s="2" t="inlineStr">
        <is>
          <t>Cast Iron, ASTM-A48,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4" t="inlineStr">
        <is>
          <t>:B18:</t>
        </is>
      </c>
      <c r="J223" s="2" t="inlineStr">
        <is>
          <t>125# ANSI Flange</t>
        </is>
      </c>
      <c r="K223" s="2" t="inlineStr">
        <is>
          <t>:X5:</t>
        </is>
      </c>
      <c r="L223" s="2" t="inlineStr">
        <is>
          <t>Coating_Scotchkote134_interior_IncludeImpeller</t>
        </is>
      </c>
      <c r="M223" s="2" t="inlineStr">
        <is>
          <t>175psig</t>
        </is>
      </c>
      <c r="N223" s="1" t="inlineStr">
        <is>
          <t>RTF</t>
        </is>
      </c>
      <c r="O223" s="2" t="inlineStr">
        <is>
          <t>Coating bom</t>
        </is>
      </c>
      <c r="P223" t="inlineStr">
        <is>
          <t>A100057</t>
        </is>
      </c>
      <c r="Q223" s="2" t="inlineStr">
        <is>
          <t>LT250</t>
        </is>
      </c>
    </row>
    <row r="224">
      <c r="B224">
        <f>IF(AND(H224="C30",I224="B18",L224="Coating_Standard"),"Y","N")</f>
        <v/>
      </c>
      <c r="C224" t="inlineStr">
        <is>
          <t>Price_BOM_L_Case_318</t>
        </is>
      </c>
      <c r="D224">
        <f>IF(B224="Y",C224,"")</f>
        <v/>
      </c>
      <c r="E224" t="inlineStr">
        <is>
          <t>:40157-LC:40157-LCV:40157-LF:</t>
        </is>
      </c>
      <c r="F224" s="2" t="inlineStr">
        <is>
          <t>Cast Iron, ASTM-A48,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4" t="inlineStr">
        <is>
          <t>:B18:</t>
        </is>
      </c>
      <c r="J224" s="2" t="inlineStr">
        <is>
          <t>125# ANSI Flange</t>
        </is>
      </c>
      <c r="K224" s="2" t="inlineStr">
        <is>
          <t>:X5:</t>
        </is>
      </c>
      <c r="L224" s="2" t="inlineStr">
        <is>
          <t>Coating_Special</t>
        </is>
      </c>
      <c r="M224" s="2" t="inlineStr">
        <is>
          <t>175psig</t>
        </is>
      </c>
      <c r="N224" s="1" t="inlineStr">
        <is>
          <t>RTF</t>
        </is>
      </c>
      <c r="O224" s="2" t="inlineStr">
        <is>
          <t>Coating bom</t>
        </is>
      </c>
      <c r="P224" t="inlineStr">
        <is>
          <t>A100057</t>
        </is>
      </c>
      <c r="Q224" s="2" t="inlineStr">
        <is>
          <t>LT250</t>
        </is>
      </c>
    </row>
    <row r="225">
      <c r="B225">
        <f>IF(AND(H225="C30",I225="B18",L225="Coating_Standard"),"Y","N")</f>
        <v/>
      </c>
      <c r="C225" t="inlineStr">
        <is>
          <t>Price_BOM_L_Case_321</t>
        </is>
      </c>
      <c r="D225">
        <f>IF(B225="Y",C225,"")</f>
        <v/>
      </c>
      <c r="E225" t="inlineStr">
        <is>
          <t>:40157-LC:40157-LCV:40157-LF:</t>
        </is>
      </c>
      <c r="F225" s="2" t="inlineStr">
        <is>
          <t>Ductile Iron, ASTM-A536-65</t>
        </is>
      </c>
      <c r="G225" t="inlineStr">
        <is>
          <t>CaseMatl_Ductile_Iron_ASTM-A536-65</t>
        </is>
      </c>
      <c r="H225" s="2" t="inlineStr">
        <is>
          <t>J</t>
        </is>
      </c>
      <c r="I225" s="4" t="inlineStr">
        <is>
          <t>:X:</t>
        </is>
      </c>
      <c r="J225" s="2" t="inlineStr">
        <is>
          <t>250# ANSI Flange</t>
        </is>
      </c>
      <c r="K225" s="2" t="inlineStr">
        <is>
          <t>:X5:</t>
        </is>
      </c>
      <c r="L225" s="2" t="inlineStr">
        <is>
          <t>Coating_Standard</t>
        </is>
      </c>
      <c r="M225" s="2" t="inlineStr">
        <is>
          <t>250psig</t>
        </is>
      </c>
      <c r="N225" s="1" t="inlineStr">
        <is>
          <t>RTF</t>
        </is>
      </c>
      <c r="O225" t="inlineStr">
        <is>
          <t>CASE,L,40157,250#,DI</t>
        </is>
      </c>
      <c r="P225" t="inlineStr">
        <is>
          <t>A100079</t>
        </is>
      </c>
      <c r="Q225" s="2" t="inlineStr">
        <is>
          <t>LT034</t>
        </is>
      </c>
      <c r="R225" t="n">
        <v>126</v>
      </c>
    </row>
    <row r="226">
      <c r="B226">
        <f>IF(AND(H226="C30",I226="B18",L226="Coating_Standard"),"Y","N")</f>
        <v/>
      </c>
      <c r="C226" t="inlineStr">
        <is>
          <t>Price_BOM_L_Case_322</t>
        </is>
      </c>
      <c r="D226">
        <f>IF(B226="Y",C226,"")</f>
        <v/>
      </c>
      <c r="E226" t="inlineStr">
        <is>
          <t>:40157-LC:40157-LCV:40157-LF:</t>
        </is>
      </c>
      <c r="F226" s="2" t="inlineStr">
        <is>
          <t>Cast Iron, ASTM-A48,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4" t="inlineStr">
        <is>
          <t>:X:</t>
        </is>
      </c>
      <c r="J226" s="2" t="inlineStr">
        <is>
          <t>125# ANSI Flange</t>
        </is>
      </c>
      <c r="K226" s="2" t="inlineStr">
        <is>
          <t>:X5:</t>
        </is>
      </c>
      <c r="L226" s="2" t="inlineStr">
        <is>
          <t>Coating_Scotchkote134_interior</t>
        </is>
      </c>
      <c r="M226" s="2" t="inlineStr">
        <is>
          <t>175psig</t>
        </is>
      </c>
      <c r="N226" s="1" t="inlineStr">
        <is>
          <t>RTF</t>
        </is>
      </c>
      <c r="O226" s="2" t="inlineStr">
        <is>
          <t>Coating bom</t>
        </is>
      </c>
      <c r="P226" t="inlineStr">
        <is>
          <t>A100057</t>
        </is>
      </c>
      <c r="Q226" s="2" t="inlineStr">
        <is>
          <t>LT250</t>
        </is>
      </c>
    </row>
    <row r="227">
      <c r="B227">
        <f>IF(AND(H227="C30",I227="B18",L227="Coating_Standard"),"Y","N")</f>
        <v/>
      </c>
      <c r="C227" t="inlineStr">
        <is>
          <t>Price_BOM_L_Case_323</t>
        </is>
      </c>
      <c r="D227">
        <f>IF(B227="Y",C227,"")</f>
        <v/>
      </c>
      <c r="E227" t="inlineStr">
        <is>
          <t>:40157-LC:40157-LCV:40157-LF:</t>
        </is>
      </c>
      <c r="F227" s="2" t="inlineStr">
        <is>
          <t>Cast Iron, ASTM-A48,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4" t="inlineStr">
        <is>
          <t>:X:</t>
        </is>
      </c>
      <c r="J227" s="2" t="inlineStr">
        <is>
          <t>125# ANSI Flange</t>
        </is>
      </c>
      <c r="K227" s="2" t="inlineStr">
        <is>
          <t>:X5:</t>
        </is>
      </c>
      <c r="L227" s="2" t="inlineStr">
        <is>
          <t>Coating_Scotchkote134_interior_exterior</t>
        </is>
      </c>
      <c r="M227" s="2" t="inlineStr">
        <is>
          <t>175psig</t>
        </is>
      </c>
      <c r="N227" s="1" t="inlineStr">
        <is>
          <t>RTF</t>
        </is>
      </c>
      <c r="O227" s="2" t="inlineStr">
        <is>
          <t>Coating bom</t>
        </is>
      </c>
      <c r="P227" t="inlineStr">
        <is>
          <t>A100057</t>
        </is>
      </c>
      <c r="Q227" s="2" t="inlineStr">
        <is>
          <t>LT250</t>
        </is>
      </c>
    </row>
    <row r="228">
      <c r="B228">
        <f>IF(AND(H228="C30",I228="B18",L228="Coating_Standard"),"Y","N")</f>
        <v/>
      </c>
      <c r="C228" t="inlineStr">
        <is>
          <t>Price_BOM_L_Case_324</t>
        </is>
      </c>
      <c r="D228">
        <f>IF(B228="Y",C228,"")</f>
        <v/>
      </c>
      <c r="E228" t="inlineStr">
        <is>
          <t>:40157-LC:40157-LCV:40157-LF:</t>
        </is>
      </c>
      <c r="F228" s="2" t="inlineStr">
        <is>
          <t>Cast Iron, ASTM-A48,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4" t="inlineStr">
        <is>
          <t>:X:</t>
        </is>
      </c>
      <c r="J228" s="2" t="inlineStr">
        <is>
          <t>125# ANSI Flange</t>
        </is>
      </c>
      <c r="K228" s="2" t="inlineStr">
        <is>
          <t>:X5:</t>
        </is>
      </c>
      <c r="L228" s="2" t="inlineStr">
        <is>
          <t>Coating_Scotchkote134_interior_exterior_IncludeImpeller</t>
        </is>
      </c>
      <c r="M228" s="2" t="inlineStr">
        <is>
          <t>175psig</t>
        </is>
      </c>
      <c r="N228" s="1" t="inlineStr">
        <is>
          <t>RTF</t>
        </is>
      </c>
      <c r="O228" s="2" t="inlineStr">
        <is>
          <t>Coating bom</t>
        </is>
      </c>
      <c r="P228" t="inlineStr">
        <is>
          <t>A100057</t>
        </is>
      </c>
      <c r="Q228" s="2" t="inlineStr">
        <is>
          <t>LT250</t>
        </is>
      </c>
    </row>
    <row r="229">
      <c r="B229">
        <f>IF(AND(H229="C30",I229="B18",L229="Coating_Standard"),"Y","N")</f>
        <v/>
      </c>
      <c r="C229" t="inlineStr">
        <is>
          <t>Price_BOM_L_Case_325</t>
        </is>
      </c>
      <c r="D229">
        <f>IF(B229="Y",C229,"")</f>
        <v/>
      </c>
      <c r="E229" t="inlineStr">
        <is>
          <t>:40157-LC:40157-LCV:40157-LF:</t>
        </is>
      </c>
      <c r="F229" s="2" t="inlineStr">
        <is>
          <t>Cast Iron, ASTM-A48,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4" t="inlineStr">
        <is>
          <t>:X:</t>
        </is>
      </c>
      <c r="J229" s="2" t="inlineStr">
        <is>
          <t>125# ANSI Flange</t>
        </is>
      </c>
      <c r="K229" s="2" t="inlineStr">
        <is>
          <t>:X5:</t>
        </is>
      </c>
      <c r="L229" s="2" t="inlineStr">
        <is>
          <t>Coating_Scotchkote134_interior_IncludeImpeller</t>
        </is>
      </c>
      <c r="M229" s="2" t="inlineStr">
        <is>
          <t>175psig</t>
        </is>
      </c>
      <c r="N229" s="1" t="inlineStr">
        <is>
          <t>RTF</t>
        </is>
      </c>
      <c r="O229" s="2" t="inlineStr">
        <is>
          <t>Coating bom</t>
        </is>
      </c>
      <c r="P229" t="inlineStr">
        <is>
          <t>A100057</t>
        </is>
      </c>
      <c r="Q229" s="2" t="inlineStr">
        <is>
          <t>LT250</t>
        </is>
      </c>
    </row>
    <row r="230">
      <c r="B230">
        <f>IF(AND(H230="C30",I230="B18",L230="Coating_Standard"),"Y","N")</f>
        <v/>
      </c>
      <c r="C230" t="inlineStr">
        <is>
          <t>Price_BOM_L_Case_326</t>
        </is>
      </c>
      <c r="D230">
        <f>IF(B230="Y",C230,"")</f>
        <v/>
      </c>
      <c r="E230" t="inlineStr">
        <is>
          <t>:40157-LC:40157-LCV:40157-LF:</t>
        </is>
      </c>
      <c r="F230" s="2" t="inlineStr">
        <is>
          <t>Cast Iron, ASTM-A48,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4" t="inlineStr">
        <is>
          <t>:X:</t>
        </is>
      </c>
      <c r="J230" s="2" t="inlineStr">
        <is>
          <t>125# ANSI Flange</t>
        </is>
      </c>
      <c r="K230" s="2" t="inlineStr">
        <is>
          <t>:X5:</t>
        </is>
      </c>
      <c r="L230" s="2" t="inlineStr">
        <is>
          <t>Coating_Special</t>
        </is>
      </c>
      <c r="M230" s="2" t="inlineStr">
        <is>
          <t>175psig</t>
        </is>
      </c>
      <c r="N230" s="1" t="inlineStr">
        <is>
          <t>RTF</t>
        </is>
      </c>
      <c r="O230" s="2" t="inlineStr">
        <is>
          <t>Coating bom</t>
        </is>
      </c>
      <c r="P230" t="inlineStr">
        <is>
          <t>A100057</t>
        </is>
      </c>
      <c r="Q230" s="2" t="inlineStr">
        <is>
          <t>LT250</t>
        </is>
      </c>
    </row>
    <row r="231">
      <c r="B231">
        <f>IF(AND(H231="C30",I231="B18",L231="Coating_Standard"),"Y","N")</f>
        <v/>
      </c>
      <c r="C231" t="inlineStr">
        <is>
          <t>Price_BOM_L_Case_328</t>
        </is>
      </c>
      <c r="D231">
        <f>IF(B231="Y",C231,"")</f>
        <v/>
      </c>
      <c r="E231" t="inlineStr">
        <is>
          <t>:50957-LC:50957-LCV:50957-LF:</t>
        </is>
      </c>
      <c r="F231" s="2" t="inlineStr">
        <is>
          <t>Cast Iron, ASTM-A48,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4" t="inlineStr">
        <is>
          <t>:B18:</t>
        </is>
      </c>
      <c r="J231" s="2" t="inlineStr">
        <is>
          <t>125# ANSI Flange</t>
        </is>
      </c>
      <c r="K231" s="2" t="inlineStr">
        <is>
          <t>:X4:</t>
        </is>
      </c>
      <c r="L231" s="2" t="inlineStr">
        <is>
          <t>Coating_Standard</t>
        </is>
      </c>
      <c r="M231" s="2" t="inlineStr">
        <is>
          <t>175psig</t>
        </is>
      </c>
      <c r="N231" t="n">
        <v>96699267</v>
      </c>
      <c r="O231" t="inlineStr">
        <is>
          <t>CASE,L,50957,175#,CI,BRZ WR</t>
        </is>
      </c>
      <c r="P231" t="inlineStr">
        <is>
          <t>A100057</t>
        </is>
      </c>
      <c r="Q231" s="2" t="inlineStr">
        <is>
          <t>LT027</t>
        </is>
      </c>
      <c r="R231" t="n">
        <v>0</v>
      </c>
    </row>
    <row r="232">
      <c r="B232">
        <f>IF(AND(H232="C30",I232="B18",L232="Coating_Standard"),"Y","N")</f>
        <v/>
      </c>
      <c r="C232" t="inlineStr">
        <is>
          <t>Price_BOM_L_Case_329</t>
        </is>
      </c>
      <c r="D232">
        <f>IF(B232="Y",C232,"")</f>
        <v/>
      </c>
      <c r="E232" t="inlineStr">
        <is>
          <t>:50957-LC:50957-LCV:50957-LF:</t>
        </is>
      </c>
      <c r="F232" s="2" t="inlineStr">
        <is>
          <t>Cast Iron, ASTM-A48,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4" t="inlineStr">
        <is>
          <t>:M4:B18:X:</t>
        </is>
      </c>
      <c r="J232" s="2" t="inlineStr">
        <is>
          <t>125# ANSI Flange</t>
        </is>
      </c>
      <c r="K232" s="2" t="inlineStr">
        <is>
          <t>:X4:</t>
        </is>
      </c>
      <c r="L232" s="2" t="inlineStr">
        <is>
          <t>Coating_Standard</t>
        </is>
      </c>
      <c r="M232" s="2" t="inlineStr">
        <is>
          <t>175psig</t>
        </is>
      </c>
      <c r="N232" s="2" t="n">
        <v>96865695</v>
      </c>
      <c r="P232" t="inlineStr">
        <is>
          <t>A100057</t>
        </is>
      </c>
      <c r="Q232" s="2" t="inlineStr">
        <is>
          <t>LT027</t>
        </is>
      </c>
      <c r="R232" t="n">
        <v>0</v>
      </c>
    </row>
    <row r="233">
      <c r="B233">
        <f>IF(AND(H233="C30",I233="B18",L233="Coating_Standard"),"Y","N")</f>
        <v/>
      </c>
      <c r="C233" t="inlineStr">
        <is>
          <t>Price_BOM_L_Case_330</t>
        </is>
      </c>
      <c r="D233">
        <f>IF(B233="Y",C233,"")</f>
        <v/>
      </c>
      <c r="E233" t="inlineStr">
        <is>
          <t>:50957-LC:50957-LCV:50957-LF:</t>
        </is>
      </c>
      <c r="F233" s="2" t="inlineStr">
        <is>
          <t>Ductile Iron, ASTM-A536-65</t>
        </is>
      </c>
      <c r="G233" t="inlineStr">
        <is>
          <t>CaseMatl_Ductile_Iron_ASTM-A536-65</t>
        </is>
      </c>
      <c r="H233" s="2" t="inlineStr">
        <is>
          <t>J</t>
        </is>
      </c>
      <c r="I233" s="4" t="inlineStr">
        <is>
          <t>:M4:B18:X:</t>
        </is>
      </c>
      <c r="J233" s="2" t="inlineStr">
        <is>
          <t>250# ANSI Flange</t>
        </is>
      </c>
      <c r="K233" s="2" t="inlineStr">
        <is>
          <t>:X4:</t>
        </is>
      </c>
      <c r="L233" s="2" t="inlineStr">
        <is>
          <t>Coating_Standard</t>
        </is>
      </c>
      <c r="M233" s="2" t="inlineStr">
        <is>
          <t>250psig</t>
        </is>
      </c>
      <c r="N233" t="n">
        <v>96699268</v>
      </c>
      <c r="O233" t="inlineStr">
        <is>
          <t>CASE,L,50957,250#,DI</t>
        </is>
      </c>
      <c r="P233" t="inlineStr">
        <is>
          <t>A100080</t>
        </is>
      </c>
      <c r="Q233" s="2" t="inlineStr">
        <is>
          <t>LT034</t>
        </is>
      </c>
      <c r="R233" t="n">
        <v>126</v>
      </c>
    </row>
    <row r="234">
      <c r="B234">
        <f>IF(AND(H234="C30",I234="B18",L234="Coating_Standard"),"Y","N")</f>
        <v/>
      </c>
      <c r="C234" t="inlineStr">
        <is>
          <t>Price_BOM_L_Case_331</t>
        </is>
      </c>
      <c r="D234">
        <f>IF(B234="Y",C234,"")</f>
        <v/>
      </c>
      <c r="E234" t="inlineStr">
        <is>
          <t>:50957-LC:50957-LCV:50957-LF:</t>
        </is>
      </c>
      <c r="F234" s="2" t="inlineStr">
        <is>
          <t>Cast Iron, ASTM-A48,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4" t="inlineStr">
        <is>
          <t>:M4:B18:X:</t>
        </is>
      </c>
      <c r="J234" s="2" t="inlineStr">
        <is>
          <t>125# ANSI Flange</t>
        </is>
      </c>
      <c r="K234" s="2" t="inlineStr">
        <is>
          <t>:X4:</t>
        </is>
      </c>
      <c r="L234" s="2" t="inlineStr">
        <is>
          <t>Coating_Scotchkote134_interior</t>
        </is>
      </c>
      <c r="M234" s="2" t="inlineStr">
        <is>
          <t>175psig</t>
        </is>
      </c>
      <c r="N234" t="n">
        <v>98096694</v>
      </c>
      <c r="O234" s="2" t="inlineStr">
        <is>
          <t>Coating bom</t>
        </is>
      </c>
      <c r="P234" t="inlineStr">
        <is>
          <t>A100057</t>
        </is>
      </c>
      <c r="Q234" s="2" t="inlineStr">
        <is>
          <t>LT250</t>
        </is>
      </c>
    </row>
    <row r="235">
      <c r="B235">
        <f>IF(AND(H235="C30",I235="B18",L235="Coating_Standard"),"Y","N")</f>
        <v/>
      </c>
      <c r="C235" t="inlineStr">
        <is>
          <t>Price_BOM_L_Case_334</t>
        </is>
      </c>
      <c r="D235">
        <f>IF(B235="Y",C235,"")</f>
        <v/>
      </c>
      <c r="E235" t="inlineStr">
        <is>
          <t>:50957-LC:50957-LCV:50957-LF:</t>
        </is>
      </c>
      <c r="F235" s="2" t="inlineStr">
        <is>
          <t>Cast Iron, ASTM-A48,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4" t="inlineStr">
        <is>
          <t>:M4:B18:X:</t>
        </is>
      </c>
      <c r="J235" s="2" t="inlineStr">
        <is>
          <t>125# ANSI Flange</t>
        </is>
      </c>
      <c r="K235" s="2" t="inlineStr">
        <is>
          <t>:X4:</t>
        </is>
      </c>
      <c r="L235" s="2" t="inlineStr">
        <is>
          <t>Coating_Scotchkote134_interior_exterior</t>
        </is>
      </c>
      <c r="M235" s="2" t="inlineStr">
        <is>
          <t>175psig</t>
        </is>
      </c>
      <c r="N235" t="n">
        <v>98096694</v>
      </c>
      <c r="O235" s="2" t="inlineStr">
        <is>
          <t>Coating bom</t>
        </is>
      </c>
      <c r="P235" t="inlineStr">
        <is>
          <t>A100057</t>
        </is>
      </c>
      <c r="Q235" s="2" t="inlineStr">
        <is>
          <t>LT250</t>
        </is>
      </c>
    </row>
    <row r="236">
      <c r="B236">
        <f>IF(AND(H236="C30",I236="B18",L236="Coating_Standard"),"Y","N")</f>
        <v/>
      </c>
      <c r="C236" t="inlineStr">
        <is>
          <t>Price_BOM_L_Case_336</t>
        </is>
      </c>
      <c r="D236">
        <f>IF(B236="Y",C236,"")</f>
        <v/>
      </c>
      <c r="E236" t="inlineStr">
        <is>
          <t>:50957-LC:50957-LCV:50957-LF:</t>
        </is>
      </c>
      <c r="F236" s="2" t="inlineStr">
        <is>
          <t>Cast Iron, ASTM-A48,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4" t="inlineStr">
        <is>
          <t>:M4:B18:X:</t>
        </is>
      </c>
      <c r="J236" s="2" t="inlineStr">
        <is>
          <t>125# ANSI Flange</t>
        </is>
      </c>
      <c r="K236" s="2" t="inlineStr">
        <is>
          <t>:X4:</t>
        </is>
      </c>
      <c r="L236" s="2" t="inlineStr">
        <is>
          <t>Coating_Scotchkote134_interior_exterior_IncludeImpeller</t>
        </is>
      </c>
      <c r="M236" s="2" t="inlineStr">
        <is>
          <t>175psig</t>
        </is>
      </c>
      <c r="N236" t="n">
        <v>98096694</v>
      </c>
      <c r="O236" s="2" t="inlineStr">
        <is>
          <t>Coating bom</t>
        </is>
      </c>
      <c r="P236" t="inlineStr">
        <is>
          <t>A100057</t>
        </is>
      </c>
      <c r="Q236" s="2" t="inlineStr">
        <is>
          <t>LT250</t>
        </is>
      </c>
    </row>
    <row r="237">
      <c r="B237">
        <f>IF(AND(H237="C30",I237="B18",L237="Coating_Standard"),"Y","N")</f>
        <v/>
      </c>
      <c r="C237" t="inlineStr">
        <is>
          <t>Price_BOM_L_Case_338</t>
        </is>
      </c>
      <c r="D237">
        <f>IF(B237="Y",C237,"")</f>
        <v/>
      </c>
      <c r="E237" t="inlineStr">
        <is>
          <t>:50957-LC:50957-LCV:50957-LF:</t>
        </is>
      </c>
      <c r="F237" s="2" t="inlineStr">
        <is>
          <t>Cast Iron, ASTM-A48,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4" t="inlineStr">
        <is>
          <t>:M4:B18:X:</t>
        </is>
      </c>
      <c r="J237" s="2" t="inlineStr">
        <is>
          <t>125# ANSI Flange</t>
        </is>
      </c>
      <c r="K237" s="2" t="inlineStr">
        <is>
          <t>:X4:</t>
        </is>
      </c>
      <c r="L237" s="2" t="inlineStr">
        <is>
          <t>Coating_Scotchkote134_interior_IncludeImpeller</t>
        </is>
      </c>
      <c r="M237" s="2" t="inlineStr">
        <is>
          <t>175psig</t>
        </is>
      </c>
      <c r="N237" t="n">
        <v>98096694</v>
      </c>
      <c r="O237" s="2" t="inlineStr">
        <is>
          <t>Coating bom</t>
        </is>
      </c>
      <c r="P237" t="inlineStr">
        <is>
          <t>A100057</t>
        </is>
      </c>
      <c r="Q237" s="2" t="inlineStr">
        <is>
          <t>LT250</t>
        </is>
      </c>
    </row>
    <row r="238">
      <c r="B238">
        <f>IF(AND(H238="C30",I238="B18",L238="Coating_Standard"),"Y","N")</f>
        <v/>
      </c>
      <c r="C238" t="inlineStr">
        <is>
          <t>Price_BOM_L_Case_340</t>
        </is>
      </c>
      <c r="D238">
        <f>IF(B238="Y",C238,"")</f>
        <v/>
      </c>
      <c r="E238" t="inlineStr">
        <is>
          <t>:50957-LC:50957-LCV:50957-LF:</t>
        </is>
      </c>
      <c r="F238" s="2" t="inlineStr">
        <is>
          <t>Cast Iron, ASTM-A48,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4" t="inlineStr">
        <is>
          <t>:B18:</t>
        </is>
      </c>
      <c r="J238" s="2" t="inlineStr">
        <is>
          <t>125# ANSI Flange</t>
        </is>
      </c>
      <c r="K238" s="2" t="inlineStr">
        <is>
          <t>:X4:</t>
        </is>
      </c>
      <c r="L238" s="2" t="inlineStr">
        <is>
          <t>Coating_Special</t>
        </is>
      </c>
      <c r="M238" s="2" t="inlineStr">
        <is>
          <t>175psig</t>
        </is>
      </c>
      <c r="N238" s="1" t="inlineStr">
        <is>
          <t>RTF</t>
        </is>
      </c>
      <c r="O238" s="2" t="inlineStr">
        <is>
          <t>Coating bom</t>
        </is>
      </c>
      <c r="P238" t="inlineStr">
        <is>
          <t>A100057</t>
        </is>
      </c>
      <c r="Q238" s="2" t="inlineStr">
        <is>
          <t>LT250</t>
        </is>
      </c>
    </row>
    <row r="239">
      <c r="B239">
        <f>IF(AND(H239="C30",I239="B18",L239="Coating_Standard"),"Y","N")</f>
        <v/>
      </c>
      <c r="C239" t="inlineStr">
        <is>
          <t>Price_BOM_L_Case_341</t>
        </is>
      </c>
      <c r="D239">
        <f>IF(B239="Y",C239,"")</f>
        <v/>
      </c>
      <c r="E239" t="inlineStr">
        <is>
          <t>:50957-LC:50957-LCV:50957-LF:</t>
        </is>
      </c>
      <c r="F239" s="2" t="inlineStr">
        <is>
          <t>Cast Iron, ASTM-A48,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4" t="inlineStr">
        <is>
          <t>:X:</t>
        </is>
      </c>
      <c r="J239" s="2" t="inlineStr">
        <is>
          <t>125# ANSI Flange</t>
        </is>
      </c>
      <c r="K239" s="2" t="inlineStr">
        <is>
          <t>:X4:</t>
        </is>
      </c>
      <c r="L239" s="2" t="inlineStr">
        <is>
          <t>Coating_Special</t>
        </is>
      </c>
      <c r="M239" s="2" t="inlineStr">
        <is>
          <t>175psig</t>
        </is>
      </c>
      <c r="N239" s="1" t="inlineStr">
        <is>
          <t>RTF</t>
        </is>
      </c>
      <c r="O239" s="2" t="inlineStr">
        <is>
          <t>Coating bom</t>
        </is>
      </c>
      <c r="P239" t="inlineStr">
        <is>
          <t>A100057</t>
        </is>
      </c>
      <c r="Q239" s="2" t="inlineStr">
        <is>
          <t>LT250</t>
        </is>
      </c>
    </row>
    <row r="240">
      <c r="B240">
        <f>IF(AND(H240="C30",I240="B18",L240="Coating_Standard"),"Y","N")</f>
        <v/>
      </c>
      <c r="C240" t="inlineStr">
        <is>
          <t>Price_BOM_L_Case_344</t>
        </is>
      </c>
      <c r="D240">
        <f>IF(B240="Y",C240,"")</f>
        <v/>
      </c>
      <c r="E240" t="inlineStr">
        <is>
          <t>:50123-LC:50123-LCV:50123-LF:</t>
        </is>
      </c>
      <c r="F240" s="2" t="inlineStr">
        <is>
          <t>Cast Iron, ASTM-A48,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4" t="inlineStr">
        <is>
          <t>:B18:</t>
        </is>
      </c>
      <c r="J240" s="2" t="inlineStr">
        <is>
          <t>125# ANSI Flange</t>
        </is>
      </c>
      <c r="K240" s="2" t="inlineStr">
        <is>
          <t>:XA:</t>
        </is>
      </c>
      <c r="L240" s="2" t="inlineStr">
        <is>
          <t>Coating_Standard</t>
        </is>
      </c>
      <c r="M240" s="2" t="inlineStr">
        <is>
          <t>175psig</t>
        </is>
      </c>
      <c r="N240" t="n">
        <v>96699269</v>
      </c>
      <c r="O240" t="inlineStr">
        <is>
          <t>CASE,L,50123,175#,CI,BRZ WR</t>
        </is>
      </c>
      <c r="P240" t="inlineStr">
        <is>
          <t>A100057</t>
        </is>
      </c>
      <c r="Q240" s="2" t="inlineStr">
        <is>
          <t>LT027</t>
        </is>
      </c>
      <c r="R240" t="n">
        <v>0</v>
      </c>
    </row>
    <row r="241">
      <c r="B241">
        <f>IF(AND(H241="C30",I241="B18",L241="Coating_Standard"),"Y","N")</f>
        <v/>
      </c>
      <c r="C241" t="inlineStr">
        <is>
          <t>Price_BOM_L_Case_345</t>
        </is>
      </c>
      <c r="D241">
        <f>IF(B241="Y",C241,"")</f>
        <v/>
      </c>
      <c r="E241" t="inlineStr">
        <is>
          <t>:50123-LC:50123-LCV:50123-LF:</t>
        </is>
      </c>
      <c r="F241" s="2" t="inlineStr">
        <is>
          <t>Ductile Iron, ASTM-A536-65</t>
        </is>
      </c>
      <c r="G241" t="inlineStr">
        <is>
          <t>CaseMatl_Ductile_Iron_ASTM-A536-65</t>
        </is>
      </c>
      <c r="H241" s="2" t="inlineStr">
        <is>
          <t>J</t>
        </is>
      </c>
      <c r="I241" s="4" t="inlineStr">
        <is>
          <t>:M4:B18:X:</t>
        </is>
      </c>
      <c r="J241" s="2" t="inlineStr">
        <is>
          <t>250# ANSI Flange</t>
        </is>
      </c>
      <c r="K241" s="2" t="inlineStr">
        <is>
          <t>:XA:</t>
        </is>
      </c>
      <c r="L241" s="2" t="inlineStr">
        <is>
          <t>Coating_Standard</t>
        </is>
      </c>
      <c r="M241" s="2" t="inlineStr">
        <is>
          <t>250psig</t>
        </is>
      </c>
      <c r="N241" t="n">
        <v>96699270</v>
      </c>
      <c r="O241" t="inlineStr">
        <is>
          <t>CASE,L,50123,250#,DI</t>
        </is>
      </c>
      <c r="P241" t="inlineStr">
        <is>
          <t>A100081</t>
        </is>
      </c>
      <c r="Q241" s="2" t="inlineStr">
        <is>
          <t>LT034</t>
        </is>
      </c>
      <c r="R241" t="n">
        <v>126</v>
      </c>
    </row>
    <row r="242">
      <c r="B242">
        <f>IF(AND(H242="C30",I242="B18",L242="Coating_Standard"),"Y","N")</f>
        <v/>
      </c>
      <c r="C242" t="inlineStr">
        <is>
          <t>Price_BOM_L_Case_346</t>
        </is>
      </c>
      <c r="D242">
        <f>IF(B242="Y",C242,"")</f>
        <v/>
      </c>
      <c r="E242" t="inlineStr">
        <is>
          <t>:50123-LC:50123-LCV:50123-LF:</t>
        </is>
      </c>
      <c r="F242" s="2" t="inlineStr">
        <is>
          <t>Cast Iron, ASTM-A48,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4" t="inlineStr">
        <is>
          <t>:B18:M4:</t>
        </is>
      </c>
      <c r="J242" s="2" t="inlineStr">
        <is>
          <t>125# ANSI Flange</t>
        </is>
      </c>
      <c r="K242" s="2" t="inlineStr">
        <is>
          <t>:XA:</t>
        </is>
      </c>
      <c r="L242" s="2" t="inlineStr">
        <is>
          <t>Coating_Scotchkote134_interior</t>
        </is>
      </c>
      <c r="M242" s="2" t="inlineStr">
        <is>
          <t>175psig</t>
        </is>
      </c>
      <c r="N242" s="1" t="n">
        <v>98430826</v>
      </c>
      <c r="O242" s="2" t="inlineStr">
        <is>
          <t>Coating bom</t>
        </is>
      </c>
      <c r="P242" t="inlineStr">
        <is>
          <t>A100057</t>
        </is>
      </c>
      <c r="Q242" s="2" t="inlineStr">
        <is>
          <t>LT250</t>
        </is>
      </c>
    </row>
    <row r="243">
      <c r="B243">
        <f>IF(AND(H243="C30",I243="B18",L243="Coating_Standard"),"Y","N")</f>
        <v/>
      </c>
      <c r="C243" t="inlineStr">
        <is>
          <t>Price_BOM_L_Case_347</t>
        </is>
      </c>
      <c r="D243">
        <f>IF(B243="Y",C243,"")</f>
        <v/>
      </c>
      <c r="E243" t="inlineStr">
        <is>
          <t>:50123-LC:50123-LCV:50123-LF:</t>
        </is>
      </c>
      <c r="F243" s="2" t="inlineStr">
        <is>
          <t>Cast Iron, ASTM-A48,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4" t="inlineStr">
        <is>
          <t>:B18:</t>
        </is>
      </c>
      <c r="J243" s="2" t="inlineStr">
        <is>
          <t>125# ANSI Flange</t>
        </is>
      </c>
      <c r="K243" s="2" t="inlineStr">
        <is>
          <t>:X5:</t>
        </is>
      </c>
      <c r="L243" s="2" t="inlineStr">
        <is>
          <t>Coating_Scotchkote134_interior</t>
        </is>
      </c>
      <c r="M243" s="2" t="inlineStr">
        <is>
          <t>175psig</t>
        </is>
      </c>
      <c r="N243" s="1" t="inlineStr">
        <is>
          <t>RTF</t>
        </is>
      </c>
      <c r="O243" s="2" t="inlineStr">
        <is>
          <t>Coating bom</t>
        </is>
      </c>
      <c r="P243" t="inlineStr">
        <is>
          <t>A100057</t>
        </is>
      </c>
      <c r="Q243" s="2" t="inlineStr">
        <is>
          <t>LT250</t>
        </is>
      </c>
    </row>
    <row r="244">
      <c r="B244">
        <f>IF(AND(H244="C30",I244="B18",L244="Coating_Standard"),"Y","N")</f>
        <v/>
      </c>
      <c r="C244" t="inlineStr">
        <is>
          <t>Price_BOM_L_Case_348</t>
        </is>
      </c>
      <c r="D244">
        <f>IF(B244="Y",C244,"")</f>
        <v/>
      </c>
      <c r="E244" t="inlineStr">
        <is>
          <t>:50123-LC:50123-LCV:50123-LF:</t>
        </is>
      </c>
      <c r="F244" s="2" t="inlineStr">
        <is>
          <t>Cast Iron, ASTM-A48, CL 30</t>
        </is>
      </c>
      <c r="G244" t="inlineStr">
        <is>
          <t>CaseMatl_Cast_Iron_ASTM-A48_CL30</t>
        </is>
      </c>
      <c r="H244" s="2" t="inlineStr">
        <is>
          <t>C30</t>
        </is>
      </c>
      <c r="I244" s="4" t="inlineStr">
        <is>
          <t>:B18:M4:</t>
        </is>
      </c>
      <c r="J244" s="2" t="inlineStr">
        <is>
          <t>125# ANSI Flange</t>
        </is>
      </c>
      <c r="K244" s="2" t="inlineStr">
        <is>
          <t>:XA:</t>
        </is>
      </c>
      <c r="L244" s="2" t="inlineStr">
        <is>
          <t>Coating_Scotchkote134_interior_exterior</t>
        </is>
      </c>
      <c r="M244" s="2" t="inlineStr">
        <is>
          <t>175psig</t>
        </is>
      </c>
      <c r="N244" s="1" t="n">
        <v>98430826</v>
      </c>
      <c r="O244" s="2" t="inlineStr">
        <is>
          <t>Coating bom</t>
        </is>
      </c>
      <c r="P244" t="inlineStr">
        <is>
          <t>A100057</t>
        </is>
      </c>
      <c r="Q244" s="2" t="inlineStr">
        <is>
          <t>LT250</t>
        </is>
      </c>
    </row>
    <row r="245">
      <c r="B245">
        <f>IF(AND(H245="C30",I245="B18",L245="Coating_Standard"),"Y","N")</f>
        <v/>
      </c>
      <c r="C245" t="inlineStr">
        <is>
          <t>Price_BOM_L_Case_349</t>
        </is>
      </c>
      <c r="D245">
        <f>IF(B245="Y",C245,"")</f>
        <v/>
      </c>
      <c r="E245" t="inlineStr">
        <is>
          <t>:50123-LC:50123-LCV:50123-LF:</t>
        </is>
      </c>
      <c r="F245" s="2" t="inlineStr">
        <is>
          <t>Cast Iron, ASTM-A48, CL 30</t>
        </is>
      </c>
      <c r="G245" t="inlineStr">
        <is>
          <t>CaseMatl_Cast_Iron_ASTM-A48_CL30</t>
        </is>
      </c>
      <c r="H245" s="2" t="inlineStr">
        <is>
          <t>C30</t>
        </is>
      </c>
      <c r="I245" s="4" t="inlineStr">
        <is>
          <t>:B18:</t>
        </is>
      </c>
      <c r="J245" s="2" t="inlineStr">
        <is>
          <t>125# ANSI Flange</t>
        </is>
      </c>
      <c r="K245" s="2" t="inlineStr">
        <is>
          <t>:X5:</t>
        </is>
      </c>
      <c r="L245" s="2" t="inlineStr">
        <is>
          <t>Coating_Scotchkote134_interior_exterior</t>
        </is>
      </c>
      <c r="M245" s="2" t="inlineStr">
        <is>
          <t>175psig</t>
        </is>
      </c>
      <c r="N245" s="1" t="inlineStr">
        <is>
          <t>RTF</t>
        </is>
      </c>
      <c r="O245" s="2" t="inlineStr">
        <is>
          <t>Coating bom</t>
        </is>
      </c>
      <c r="P245" t="inlineStr">
        <is>
          <t>A100057</t>
        </is>
      </c>
      <c r="Q245" s="2" t="inlineStr">
        <is>
          <t>LT250</t>
        </is>
      </c>
    </row>
    <row r="246">
      <c r="B246">
        <f>IF(AND(H246="C30",I246="B18",L246="Coating_Standard"),"Y","N")</f>
        <v/>
      </c>
      <c r="C246" t="inlineStr">
        <is>
          <t>Price_BOM_L_Case_350</t>
        </is>
      </c>
      <c r="D246">
        <f>IF(B246="Y",C246,"")</f>
        <v/>
      </c>
      <c r="E246" t="inlineStr">
        <is>
          <t>:50123-LC:50123-LCV:50123-LF:</t>
        </is>
      </c>
      <c r="F246" s="2" t="inlineStr">
        <is>
          <t>Cast Iron, ASTM-A48, CL 30</t>
        </is>
      </c>
      <c r="G246" t="inlineStr">
        <is>
          <t>CaseMatl_Cast_Iron_ASTM-A48_CL30</t>
        </is>
      </c>
      <c r="H246" s="2" t="inlineStr">
        <is>
          <t>C30</t>
        </is>
      </c>
      <c r="I246" s="4" t="inlineStr">
        <is>
          <t>:B18:M4:</t>
        </is>
      </c>
      <c r="J246" s="2" t="inlineStr">
        <is>
          <t>125# ANSI Flange</t>
        </is>
      </c>
      <c r="K246" s="2" t="inlineStr">
        <is>
          <t>:XA:</t>
        </is>
      </c>
      <c r="L246" s="2" t="inlineStr">
        <is>
          <t>Coating_Scotchkote134_interior_exterior_IncludeImpeller</t>
        </is>
      </c>
      <c r="M246" s="2" t="inlineStr">
        <is>
          <t>175psig</t>
        </is>
      </c>
      <c r="N246" s="1" t="n">
        <v>98430826</v>
      </c>
      <c r="O246" s="2" t="inlineStr">
        <is>
          <t>Coating bom</t>
        </is>
      </c>
      <c r="P246" t="inlineStr">
        <is>
          <t>A100057</t>
        </is>
      </c>
      <c r="Q246" s="2" t="inlineStr">
        <is>
          <t>LT250</t>
        </is>
      </c>
    </row>
    <row r="247">
      <c r="B247">
        <f>IF(AND(H247="C30",I247="B18",L247="Coating_Standard"),"Y","N")</f>
        <v/>
      </c>
      <c r="C247" t="inlineStr">
        <is>
          <t>Price_BOM_L_Case_351</t>
        </is>
      </c>
      <c r="D247">
        <f>IF(B247="Y",C247,"")</f>
        <v/>
      </c>
      <c r="E247" t="inlineStr">
        <is>
          <t>:50123-LC:50123-LCV:50123-LF:</t>
        </is>
      </c>
      <c r="F247" s="2" t="inlineStr">
        <is>
          <t>Cast Iron, ASTM-A48, CL 30</t>
        </is>
      </c>
      <c r="G247" t="inlineStr">
        <is>
          <t>CaseMatl_Cast_Iron_ASTM-A48_CL30</t>
        </is>
      </c>
      <c r="H247" s="2" t="inlineStr">
        <is>
          <t>C30</t>
        </is>
      </c>
      <c r="I247" s="4" t="inlineStr">
        <is>
          <t>:B18:</t>
        </is>
      </c>
      <c r="J247" s="2" t="inlineStr">
        <is>
          <t>125# ANSI Flange</t>
        </is>
      </c>
      <c r="K247" s="2" t="inlineStr">
        <is>
          <t>:X5:</t>
        </is>
      </c>
      <c r="L247" s="2" t="inlineStr">
        <is>
          <t>Coating_Scotchkote134_interior_exterior_IncludeImpeller</t>
        </is>
      </c>
      <c r="M247" s="2" t="inlineStr">
        <is>
          <t>175psig</t>
        </is>
      </c>
      <c r="N247" s="1" t="inlineStr">
        <is>
          <t>RTF</t>
        </is>
      </c>
      <c r="O247" s="2" t="inlineStr">
        <is>
          <t>Coating bom</t>
        </is>
      </c>
      <c r="P247" t="inlineStr">
        <is>
          <t>A100057</t>
        </is>
      </c>
      <c r="Q247" s="2" t="inlineStr">
        <is>
          <t>LT250</t>
        </is>
      </c>
    </row>
    <row r="248">
      <c r="B248">
        <f>IF(AND(H248="C30",I248="B18",L248="Coating_Standard"),"Y","N")</f>
        <v/>
      </c>
      <c r="C248" t="inlineStr">
        <is>
          <t>Price_BOM_L_Case_352</t>
        </is>
      </c>
      <c r="D248">
        <f>IF(B248="Y",C248,"")</f>
        <v/>
      </c>
      <c r="E248" t="inlineStr">
        <is>
          <t>:50123-LC:50123-LCV:50123-LF:</t>
        </is>
      </c>
      <c r="F248" s="2" t="inlineStr">
        <is>
          <t>Cast Iron, ASTM-A48, CL 30</t>
        </is>
      </c>
      <c r="G248" t="inlineStr">
        <is>
          <t>CaseMatl_Cast_Iron_ASTM-A48_CL30</t>
        </is>
      </c>
      <c r="H248" s="2" t="inlineStr">
        <is>
          <t>C30</t>
        </is>
      </c>
      <c r="I248" s="4" t="inlineStr">
        <is>
          <t>:B18:M4:</t>
        </is>
      </c>
      <c r="J248" s="2" t="inlineStr">
        <is>
          <t>125# ANSI Flange</t>
        </is>
      </c>
      <c r="K248" s="2" t="inlineStr">
        <is>
          <t>:XA:</t>
        </is>
      </c>
      <c r="L248" s="2" t="inlineStr">
        <is>
          <t>Coating_Scotchkote134_interior_IncludeImpeller</t>
        </is>
      </c>
      <c r="M248" s="2" t="inlineStr">
        <is>
          <t>175psig</t>
        </is>
      </c>
      <c r="N248" s="1" t="n">
        <v>98430826</v>
      </c>
      <c r="O248" s="2" t="inlineStr">
        <is>
          <t>Coating bom</t>
        </is>
      </c>
      <c r="P248" t="inlineStr">
        <is>
          <t>A100057</t>
        </is>
      </c>
      <c r="Q248" s="2" t="inlineStr">
        <is>
          <t>LT250</t>
        </is>
      </c>
    </row>
    <row r="249">
      <c r="B249">
        <f>IF(AND(H249="C30",I249="B18",L249="Coating_Standard"),"Y","N")</f>
        <v/>
      </c>
      <c r="C249" t="inlineStr">
        <is>
          <t>Price_BOM_L_Case_353</t>
        </is>
      </c>
      <c r="D249">
        <f>IF(B249="Y",C249,"")</f>
        <v/>
      </c>
      <c r="E249" t="inlineStr">
        <is>
          <t>:50123-LC:50123-LCV:50123-LF:</t>
        </is>
      </c>
      <c r="F249" s="2" t="inlineStr">
        <is>
          <t>Cast Iron, ASTM-A48, CL 30</t>
        </is>
      </c>
      <c r="G249" t="inlineStr">
        <is>
          <t>CaseMatl_Cast_Iron_ASTM-A48_CL30</t>
        </is>
      </c>
      <c r="H249" s="2" t="inlineStr">
        <is>
          <t>C30</t>
        </is>
      </c>
      <c r="I249" s="4" t="inlineStr">
        <is>
          <t>:B18:</t>
        </is>
      </c>
      <c r="J249" s="2" t="inlineStr">
        <is>
          <t>125# ANSI Flange</t>
        </is>
      </c>
      <c r="K249" s="2" t="inlineStr">
        <is>
          <t>:X5:</t>
        </is>
      </c>
      <c r="L249" s="2" t="inlineStr">
        <is>
          <t>Coating_Scotchkote134_interior_IncludeImpeller</t>
        </is>
      </c>
      <c r="M249" s="2" t="inlineStr">
        <is>
          <t>175psig</t>
        </is>
      </c>
      <c r="N249" s="1" t="inlineStr">
        <is>
          <t>RTF</t>
        </is>
      </c>
      <c r="O249" s="2" t="inlineStr">
        <is>
          <t>Coating bom</t>
        </is>
      </c>
      <c r="P249" t="inlineStr">
        <is>
          <t>A100057</t>
        </is>
      </c>
      <c r="Q249" s="2" t="inlineStr">
        <is>
          <t>LT250</t>
        </is>
      </c>
    </row>
    <row r="250">
      <c r="B250">
        <f>IF(AND(H250="C30",I250="B18",L250="Coating_Standard"),"Y","N")</f>
        <v/>
      </c>
      <c r="C250" t="inlineStr">
        <is>
          <t>Price_BOM_L_Case_354</t>
        </is>
      </c>
      <c r="D250">
        <f>IF(B250="Y",C250,"")</f>
        <v/>
      </c>
      <c r="E250" t="inlineStr">
        <is>
          <t>:50123-LC:50123-LCV:50123-LF:</t>
        </is>
      </c>
      <c r="F250" s="2" t="inlineStr">
        <is>
          <t>Cast Iron, ASTM-A48, CL 30</t>
        </is>
      </c>
      <c r="G250" t="inlineStr">
        <is>
          <t>CaseMatl_Cast_Iron_ASTM-A48_CL30</t>
        </is>
      </c>
      <c r="H250" s="2" t="inlineStr">
        <is>
          <t>C30</t>
        </is>
      </c>
      <c r="I250" s="4" t="inlineStr">
        <is>
          <t>:B18:</t>
        </is>
      </c>
      <c r="J250" s="2" t="inlineStr">
        <is>
          <t>125# ANSI Flange</t>
        </is>
      </c>
      <c r="K250" s="2" t="inlineStr">
        <is>
          <t>:XA:</t>
        </is>
      </c>
      <c r="L250" s="2" t="inlineStr">
        <is>
          <t>Coating_Special</t>
        </is>
      </c>
      <c r="M250" s="2" t="inlineStr">
        <is>
          <t>175psig</t>
        </is>
      </c>
      <c r="N250" s="1" t="inlineStr">
        <is>
          <t>RTF</t>
        </is>
      </c>
      <c r="O250" s="2" t="inlineStr">
        <is>
          <t>Coating bom</t>
        </is>
      </c>
      <c r="P250" t="inlineStr">
        <is>
          <t>A100057</t>
        </is>
      </c>
      <c r="Q250" s="2" t="inlineStr">
        <is>
          <t>LT250</t>
        </is>
      </c>
    </row>
    <row r="251">
      <c r="B251">
        <f>IF(AND(H251="C30",I251="B18",L251="Coating_Standard"),"Y","N")</f>
        <v/>
      </c>
      <c r="C251" t="inlineStr">
        <is>
          <t>Price_BOM_L_Case_355</t>
        </is>
      </c>
      <c r="D251">
        <f>IF(B251="Y",C251,"")</f>
        <v/>
      </c>
      <c r="E251" t="inlineStr">
        <is>
          <t>:50123-LC:50123-LCV:50123-LF:</t>
        </is>
      </c>
      <c r="F251" s="2" t="inlineStr">
        <is>
          <t>Cast Iron, ASTM-A48, CL 30</t>
        </is>
      </c>
      <c r="G251" t="inlineStr">
        <is>
          <t>CaseMatl_Cast_Iron_ASTM-A48_CL30</t>
        </is>
      </c>
      <c r="H251" s="2" t="inlineStr">
        <is>
          <t>C30</t>
        </is>
      </c>
      <c r="I251" s="4" t="inlineStr">
        <is>
          <t>:B18:</t>
        </is>
      </c>
      <c r="J251" s="2" t="inlineStr">
        <is>
          <t>125# ANSI Flange</t>
        </is>
      </c>
      <c r="K251" s="2" t="inlineStr">
        <is>
          <t>:X5:</t>
        </is>
      </c>
      <c r="L251" s="2" t="inlineStr">
        <is>
          <t>Coating_Special</t>
        </is>
      </c>
      <c r="M251" s="2" t="inlineStr">
        <is>
          <t>175psig</t>
        </is>
      </c>
      <c r="N251" s="1" t="inlineStr">
        <is>
          <t>RTF</t>
        </is>
      </c>
      <c r="O251" s="2" t="inlineStr">
        <is>
          <t>Coating bom</t>
        </is>
      </c>
      <c r="P251" t="inlineStr">
        <is>
          <t>A100057</t>
        </is>
      </c>
      <c r="Q251" s="2" t="inlineStr">
        <is>
          <t>LT250</t>
        </is>
      </c>
    </row>
    <row r="252">
      <c r="B252">
        <f>IF(AND(H252="C30",I252="B18",L252="Coating_Standard"),"Y","N")</f>
        <v/>
      </c>
      <c r="C252" t="inlineStr">
        <is>
          <t>Price_BOM_L_Case_358</t>
        </is>
      </c>
      <c r="D252">
        <f>IF(B252="Y",C252,"")</f>
        <v/>
      </c>
      <c r="E252" t="inlineStr">
        <is>
          <t>:50123-LC:50123-LCV:50123-LF:</t>
        </is>
      </c>
      <c r="F252" s="2" t="inlineStr">
        <is>
          <t>Cast Iron, ASTM-A48, CL 30</t>
        </is>
      </c>
      <c r="G252" t="inlineStr">
        <is>
          <t>CaseMatl_Cast_Iron_ASTM-A48_CL30</t>
        </is>
      </c>
      <c r="H252" s="2" t="inlineStr">
        <is>
          <t>C30</t>
        </is>
      </c>
      <c r="I252" s="4" t="inlineStr">
        <is>
          <t>:X:</t>
        </is>
      </c>
      <c r="J252" s="2" t="inlineStr">
        <is>
          <t>125# ANSI Flange</t>
        </is>
      </c>
      <c r="K252" s="2" t="inlineStr">
        <is>
          <t>:XA:</t>
        </is>
      </c>
      <c r="L252" s="2" t="inlineStr">
        <is>
          <t>Coating_Standard</t>
        </is>
      </c>
      <c r="M252" s="2" t="inlineStr">
        <is>
          <t>175psig</t>
        </is>
      </c>
      <c r="N252" s="1" t="inlineStr">
        <is>
          <t>RTF</t>
        </is>
      </c>
      <c r="P252" t="inlineStr">
        <is>
          <t>A100057</t>
        </is>
      </c>
      <c r="Q252" s="2" t="inlineStr">
        <is>
          <t>LT027</t>
        </is>
      </c>
      <c r="R252" t="n">
        <v>0</v>
      </c>
    </row>
    <row r="253">
      <c r="B253">
        <f>IF(AND(H253="C30",I253="B18",L253="Coating_Standard"),"Y","N")</f>
        <v/>
      </c>
      <c r="C253" t="inlineStr">
        <is>
          <t>Price_BOM_L_Case_360</t>
        </is>
      </c>
      <c r="D253">
        <f>IF(B253="Y",C253,"")</f>
        <v/>
      </c>
      <c r="E253" t="inlineStr">
        <is>
          <t>:50123-LC:50123-LCV:50123-LF:</t>
        </is>
      </c>
      <c r="F253" s="2" t="inlineStr">
        <is>
          <t>Cast Iron, ASTM-A48, CL 30</t>
        </is>
      </c>
      <c r="G253" t="inlineStr">
        <is>
          <t>CaseMatl_Cast_Iron_ASTM-A48_CL30</t>
        </is>
      </c>
      <c r="H253" s="2" t="inlineStr">
        <is>
          <t>C30</t>
        </is>
      </c>
      <c r="I253" s="4" t="inlineStr">
        <is>
          <t>:X:</t>
        </is>
      </c>
      <c r="J253" s="2" t="inlineStr">
        <is>
          <t>125# ANSI Flange</t>
        </is>
      </c>
      <c r="K253" s="2" t="inlineStr">
        <is>
          <t>:XA:</t>
        </is>
      </c>
      <c r="L253" s="2" t="inlineStr">
        <is>
          <t>Coating_Scotchkote134_interior</t>
        </is>
      </c>
      <c r="M253" s="2" t="inlineStr">
        <is>
          <t>175psig</t>
        </is>
      </c>
      <c r="N253" s="1" t="inlineStr">
        <is>
          <t>RTF</t>
        </is>
      </c>
      <c r="O253" s="2" t="inlineStr">
        <is>
          <t>Coating bom</t>
        </is>
      </c>
      <c r="P253" t="inlineStr">
        <is>
          <t>A100057</t>
        </is>
      </c>
      <c r="Q253" s="2" t="inlineStr">
        <is>
          <t>LT250</t>
        </is>
      </c>
    </row>
    <row r="254">
      <c r="B254">
        <f>IF(AND(H254="C30",I254="B18",L254="Coating_Standard"),"Y","N")</f>
        <v/>
      </c>
      <c r="C254" t="inlineStr">
        <is>
          <t>Price_BOM_L_Case_361</t>
        </is>
      </c>
      <c r="D254">
        <f>IF(B254="Y",C254,"")</f>
        <v/>
      </c>
      <c r="E254" t="inlineStr">
        <is>
          <t>:50123-LC:50123-LCV:50123-LF:</t>
        </is>
      </c>
      <c r="F254" s="2" t="inlineStr">
        <is>
          <t>Cast Iron, ASTM-A48, CL 30</t>
        </is>
      </c>
      <c r="G254" t="inlineStr">
        <is>
          <t>CaseMatl_Cast_Iron_ASTM-A48_CL30</t>
        </is>
      </c>
      <c r="H254" s="2" t="inlineStr">
        <is>
          <t>C30</t>
        </is>
      </c>
      <c r="I254" s="4" t="inlineStr">
        <is>
          <t>:X:</t>
        </is>
      </c>
      <c r="J254" s="2" t="inlineStr">
        <is>
          <t>125# ANSI Flange</t>
        </is>
      </c>
      <c r="K254" s="2" t="inlineStr">
        <is>
          <t>:X5:</t>
        </is>
      </c>
      <c r="L254" s="2" t="inlineStr">
        <is>
          <t>Coating_Scotchkote134_interior</t>
        </is>
      </c>
      <c r="M254" s="2" t="inlineStr">
        <is>
          <t>175psig</t>
        </is>
      </c>
      <c r="N254" s="1" t="inlineStr">
        <is>
          <t>RTF</t>
        </is>
      </c>
      <c r="O254" s="2" t="inlineStr">
        <is>
          <t>Coating bom</t>
        </is>
      </c>
      <c r="P254" t="inlineStr">
        <is>
          <t>A100057</t>
        </is>
      </c>
      <c r="Q254" s="2" t="inlineStr">
        <is>
          <t>LT250</t>
        </is>
      </c>
    </row>
    <row r="255">
      <c r="B255">
        <f>IF(AND(H255="C30",I255="B18",L255="Coating_Standard"),"Y","N")</f>
        <v/>
      </c>
      <c r="C255" t="inlineStr">
        <is>
          <t>Price_BOM_L_Case_362</t>
        </is>
      </c>
      <c r="D255">
        <f>IF(B255="Y",C255,"")</f>
        <v/>
      </c>
      <c r="E255" t="inlineStr">
        <is>
          <t>:50123-LC:50123-LCV:50123-LF:</t>
        </is>
      </c>
      <c r="F255" s="2" t="inlineStr">
        <is>
          <t>Cast Iron, ASTM-A48, CL 30</t>
        </is>
      </c>
      <c r="G255" t="inlineStr">
        <is>
          <t>CaseMatl_Cast_Iron_ASTM-A48_CL30</t>
        </is>
      </c>
      <c r="H255" s="2" t="inlineStr">
        <is>
          <t>C30</t>
        </is>
      </c>
      <c r="I255" s="4" t="inlineStr">
        <is>
          <t>:X:</t>
        </is>
      </c>
      <c r="J255" s="2" t="inlineStr">
        <is>
          <t>125# ANSI Flange</t>
        </is>
      </c>
      <c r="K255" s="2" t="inlineStr">
        <is>
          <t>:XA:</t>
        </is>
      </c>
      <c r="L255" s="2" t="inlineStr">
        <is>
          <t>Coating_Scotchkote134_interior_exterior</t>
        </is>
      </c>
      <c r="M255" s="2" t="inlineStr">
        <is>
          <t>175psig</t>
        </is>
      </c>
      <c r="N255" s="1" t="inlineStr">
        <is>
          <t>RTF</t>
        </is>
      </c>
      <c r="O255" s="2" t="inlineStr">
        <is>
          <t>Coating bom</t>
        </is>
      </c>
      <c r="P255" t="inlineStr">
        <is>
          <t>A100057</t>
        </is>
      </c>
      <c r="Q255" s="2" t="inlineStr">
        <is>
          <t>LT250</t>
        </is>
      </c>
    </row>
    <row r="256">
      <c r="B256">
        <f>IF(AND(H256="C30",I256="B18",L256="Coating_Standard"),"Y","N")</f>
        <v/>
      </c>
      <c r="C256" t="inlineStr">
        <is>
          <t>Price_BOM_L_Case_363</t>
        </is>
      </c>
      <c r="D256">
        <f>IF(B256="Y",C256,"")</f>
        <v/>
      </c>
      <c r="E256" t="inlineStr">
        <is>
          <t>:50123-LC:50123-LCV:50123-LF:</t>
        </is>
      </c>
      <c r="F256" s="2" t="inlineStr">
        <is>
          <t>Cast Iron, ASTM-A48, CL 30</t>
        </is>
      </c>
      <c r="G256" t="inlineStr">
        <is>
          <t>CaseMatl_Cast_Iron_ASTM-A48_CL30</t>
        </is>
      </c>
      <c r="H256" s="2" t="inlineStr">
        <is>
          <t>C30</t>
        </is>
      </c>
      <c r="I256" s="4" t="inlineStr">
        <is>
          <t>:X:</t>
        </is>
      </c>
      <c r="J256" s="2" t="inlineStr">
        <is>
          <t>125# ANSI Flange</t>
        </is>
      </c>
      <c r="K256" s="2" t="inlineStr">
        <is>
          <t>:X5:</t>
        </is>
      </c>
      <c r="L256" s="2" t="inlineStr">
        <is>
          <t>Coating_Scotchkote134_interior_exterior</t>
        </is>
      </c>
      <c r="M256" s="2" t="inlineStr">
        <is>
          <t>175psig</t>
        </is>
      </c>
      <c r="N256" s="1" t="inlineStr">
        <is>
          <t>RTF</t>
        </is>
      </c>
      <c r="O256" s="2" t="inlineStr">
        <is>
          <t>Coating bom</t>
        </is>
      </c>
      <c r="P256" t="inlineStr">
        <is>
          <t>A100057</t>
        </is>
      </c>
      <c r="Q256" s="2" t="inlineStr">
        <is>
          <t>LT250</t>
        </is>
      </c>
    </row>
    <row r="257">
      <c r="B257">
        <f>IF(AND(H257="C30",I257="B18",L257="Coating_Standard"),"Y","N")</f>
        <v/>
      </c>
      <c r="C257" t="inlineStr">
        <is>
          <t>Price_BOM_L_Case_364</t>
        </is>
      </c>
      <c r="D257">
        <f>IF(B257="Y",C257,"")</f>
        <v/>
      </c>
      <c r="E257" t="inlineStr">
        <is>
          <t>:50123-LC:50123-LCV:50123-LF:</t>
        </is>
      </c>
      <c r="F257" s="2" t="inlineStr">
        <is>
          <t>Cast Iron, ASTM-A48, CL 30</t>
        </is>
      </c>
      <c r="G257" t="inlineStr">
        <is>
          <t>CaseMatl_Cast_Iron_ASTM-A48_CL30</t>
        </is>
      </c>
      <c r="H257" s="2" t="inlineStr">
        <is>
          <t>C30</t>
        </is>
      </c>
      <c r="I257" s="4" t="inlineStr">
        <is>
          <t>:X:</t>
        </is>
      </c>
      <c r="J257" s="2" t="inlineStr">
        <is>
          <t>125# ANSI Flange</t>
        </is>
      </c>
      <c r="K257" s="2" t="inlineStr">
        <is>
          <t>:XA:</t>
        </is>
      </c>
      <c r="L257" s="2" t="inlineStr">
        <is>
          <t>Coating_Scotchkote134_interior_exterior_IncludeImpeller</t>
        </is>
      </c>
      <c r="M257" s="2" t="inlineStr">
        <is>
          <t>175psig</t>
        </is>
      </c>
      <c r="N257" s="1" t="inlineStr">
        <is>
          <t>RTF</t>
        </is>
      </c>
      <c r="O257" s="2" t="inlineStr">
        <is>
          <t>Coating bom</t>
        </is>
      </c>
      <c r="P257" t="inlineStr">
        <is>
          <t>A100057</t>
        </is>
      </c>
      <c r="Q257" s="2" t="inlineStr">
        <is>
          <t>LT250</t>
        </is>
      </c>
    </row>
    <row r="258">
      <c r="B258">
        <f>IF(AND(H258="C30",I258="B18",L258="Coating_Standard"),"Y","N")</f>
        <v/>
      </c>
      <c r="C258" t="inlineStr">
        <is>
          <t>Price_BOM_L_Case_365</t>
        </is>
      </c>
      <c r="D258">
        <f>IF(B258="Y",C258,"")</f>
        <v/>
      </c>
      <c r="E258" t="inlineStr">
        <is>
          <t>:50123-LC:50123-LCV:50123-LF:</t>
        </is>
      </c>
      <c r="F258" s="2" t="inlineStr">
        <is>
          <t>Cast Iron, ASTM-A48, CL 30</t>
        </is>
      </c>
      <c r="G258" t="inlineStr">
        <is>
          <t>CaseMatl_Cast_Iron_ASTM-A48_CL30</t>
        </is>
      </c>
      <c r="H258" s="2" t="inlineStr">
        <is>
          <t>C30</t>
        </is>
      </c>
      <c r="I258" s="4" t="inlineStr">
        <is>
          <t>:X:</t>
        </is>
      </c>
      <c r="J258" s="2" t="inlineStr">
        <is>
          <t>125# ANSI Flange</t>
        </is>
      </c>
      <c r="K258" s="2" t="inlineStr">
        <is>
          <t>:X5:</t>
        </is>
      </c>
      <c r="L258" s="2" t="inlineStr">
        <is>
          <t>Coating_Scotchkote134_interior_exterior_IncludeImpeller</t>
        </is>
      </c>
      <c r="M258" s="2" t="inlineStr">
        <is>
          <t>175psig</t>
        </is>
      </c>
      <c r="N258" s="1" t="inlineStr">
        <is>
          <t>RTF</t>
        </is>
      </c>
      <c r="O258" s="2" t="inlineStr">
        <is>
          <t>Coating bom</t>
        </is>
      </c>
      <c r="P258" t="inlineStr">
        <is>
          <t>A100057</t>
        </is>
      </c>
      <c r="Q258" s="2" t="inlineStr">
        <is>
          <t>LT250</t>
        </is>
      </c>
    </row>
    <row r="259">
      <c r="B259">
        <f>IF(AND(H259="C30",I259="B18",L259="Coating_Standard"),"Y","N")</f>
        <v/>
      </c>
      <c r="C259" t="inlineStr">
        <is>
          <t>Price_BOM_L_Case_366</t>
        </is>
      </c>
      <c r="D259">
        <f>IF(B259="Y",C259,"")</f>
        <v/>
      </c>
      <c r="E259" t="inlineStr">
        <is>
          <t>:50123-LC:50123-LCV:50123-LF:</t>
        </is>
      </c>
      <c r="F259" s="2" t="inlineStr">
        <is>
          <t>Cast Iron, ASTM-A48, CL 30</t>
        </is>
      </c>
      <c r="G259" t="inlineStr">
        <is>
          <t>CaseMatl_Cast_Iron_ASTM-A48_CL30</t>
        </is>
      </c>
      <c r="H259" s="2" t="inlineStr">
        <is>
          <t>C30</t>
        </is>
      </c>
      <c r="I259" s="4" t="inlineStr">
        <is>
          <t>:X:</t>
        </is>
      </c>
      <c r="J259" s="2" t="inlineStr">
        <is>
          <t>125# ANSI Flange</t>
        </is>
      </c>
      <c r="K259" s="2" t="inlineStr">
        <is>
          <t>:XA:</t>
        </is>
      </c>
      <c r="L259" s="2" t="inlineStr">
        <is>
          <t>Coating_Scotchkote134_interior_IncludeImpeller</t>
        </is>
      </c>
      <c r="M259" s="2" t="inlineStr">
        <is>
          <t>175psig</t>
        </is>
      </c>
      <c r="N259" s="1" t="inlineStr">
        <is>
          <t>RTF</t>
        </is>
      </c>
      <c r="O259" s="2" t="inlineStr">
        <is>
          <t>Coating bom</t>
        </is>
      </c>
      <c r="P259" t="inlineStr">
        <is>
          <t>A100057</t>
        </is>
      </c>
      <c r="Q259" s="2" t="inlineStr">
        <is>
          <t>LT250</t>
        </is>
      </c>
    </row>
    <row r="260">
      <c r="B260">
        <f>IF(AND(H260="C30",I260="B18",L260="Coating_Standard"),"Y","N")</f>
        <v/>
      </c>
      <c r="C260" t="inlineStr">
        <is>
          <t>Price_BOM_L_Case_367</t>
        </is>
      </c>
      <c r="D260">
        <f>IF(B260="Y",C260,"")</f>
        <v/>
      </c>
      <c r="E260" t="inlineStr">
        <is>
          <t>:50123-LC:50123-LCV:50123-LF:</t>
        </is>
      </c>
      <c r="F260" s="2" t="inlineStr">
        <is>
          <t>Cast Iron, ASTM-A48, CL 30</t>
        </is>
      </c>
      <c r="G260" t="inlineStr">
        <is>
          <t>CaseMatl_Cast_Iron_ASTM-A48_CL30</t>
        </is>
      </c>
      <c r="H260" s="2" t="inlineStr">
        <is>
          <t>C30</t>
        </is>
      </c>
      <c r="I260" s="4" t="inlineStr">
        <is>
          <t>:X:</t>
        </is>
      </c>
      <c r="J260" s="2" t="inlineStr">
        <is>
          <t>125# ANSI Flange</t>
        </is>
      </c>
      <c r="K260" s="2" t="inlineStr">
        <is>
          <t>:X5:</t>
        </is>
      </c>
      <c r="L260" s="2" t="inlineStr">
        <is>
          <t>Coating_Scotchkote134_interior_IncludeImpeller</t>
        </is>
      </c>
      <c r="M260" s="2" t="inlineStr">
        <is>
          <t>175psig</t>
        </is>
      </c>
      <c r="N260" s="1" t="inlineStr">
        <is>
          <t>RTF</t>
        </is>
      </c>
      <c r="O260" s="2" t="inlineStr">
        <is>
          <t>Coating bom</t>
        </is>
      </c>
      <c r="P260" t="inlineStr">
        <is>
          <t>A100057</t>
        </is>
      </c>
      <c r="Q260" s="2" t="inlineStr">
        <is>
          <t>LT250</t>
        </is>
      </c>
    </row>
    <row r="261">
      <c r="B261">
        <f>IF(AND(H261="C30",I261="B18",L261="Coating_Standard"),"Y","N")</f>
        <v/>
      </c>
      <c r="C261" t="inlineStr">
        <is>
          <t>Price_BOM_L_Case_368</t>
        </is>
      </c>
      <c r="D261">
        <f>IF(B261="Y",C261,"")</f>
        <v/>
      </c>
      <c r="E261" t="inlineStr">
        <is>
          <t>:50123-LC:50123-LCV:50123-LF:</t>
        </is>
      </c>
      <c r="F261" s="2" t="inlineStr">
        <is>
          <t>Cast Iron, ASTM-A48, CL 30</t>
        </is>
      </c>
      <c r="G261" t="inlineStr">
        <is>
          <t>CaseMatl_Cast_Iron_ASTM-A48_CL30</t>
        </is>
      </c>
      <c r="H261" s="2" t="inlineStr">
        <is>
          <t>C30</t>
        </is>
      </c>
      <c r="I261" s="4" t="inlineStr">
        <is>
          <t>:X:</t>
        </is>
      </c>
      <c r="J261" s="2" t="inlineStr">
        <is>
          <t>125# ANSI Flange</t>
        </is>
      </c>
      <c r="K261" s="2" t="inlineStr">
        <is>
          <t>:XA:</t>
        </is>
      </c>
      <c r="L261" s="2" t="inlineStr">
        <is>
          <t>Coating_Special</t>
        </is>
      </c>
      <c r="M261" s="2" t="inlineStr">
        <is>
          <t>175psig</t>
        </is>
      </c>
      <c r="N261" s="1" t="inlineStr">
        <is>
          <t>RTF</t>
        </is>
      </c>
      <c r="O261" s="2" t="inlineStr">
        <is>
          <t>Coating bom</t>
        </is>
      </c>
      <c r="P261" t="inlineStr">
        <is>
          <t>A100057</t>
        </is>
      </c>
      <c r="Q261" s="2" t="inlineStr">
        <is>
          <t>LT250</t>
        </is>
      </c>
    </row>
    <row r="262">
      <c r="B262">
        <f>IF(AND(H262="C30",I262="B18",L262="Coating_Standard"),"Y","N")</f>
        <v/>
      </c>
      <c r="C262" t="inlineStr">
        <is>
          <t>Price_BOM_L_Case_369</t>
        </is>
      </c>
      <c r="D262">
        <f>IF(B262="Y",C262,"")</f>
        <v/>
      </c>
      <c r="E262" t="inlineStr">
        <is>
          <t>:50123-LC:50123-LCV:50123-LF:</t>
        </is>
      </c>
      <c r="F262" s="2" t="inlineStr">
        <is>
          <t>Cast Iron, ASTM-A48, CL 30</t>
        </is>
      </c>
      <c r="G262" t="inlineStr">
        <is>
          <t>CaseMatl_Cast_Iron_ASTM-A48_CL30</t>
        </is>
      </c>
      <c r="H262" s="2" t="inlineStr">
        <is>
          <t>C30</t>
        </is>
      </c>
      <c r="I262" s="4" t="inlineStr">
        <is>
          <t>:X:</t>
        </is>
      </c>
      <c r="J262" s="2" t="inlineStr">
        <is>
          <t>125# ANSI Flange</t>
        </is>
      </c>
      <c r="K262" s="2" t="inlineStr">
        <is>
          <t>:X5:</t>
        </is>
      </c>
      <c r="L262" s="2" t="inlineStr">
        <is>
          <t>Coating_Special</t>
        </is>
      </c>
      <c r="M262" s="2" t="inlineStr">
        <is>
          <t>175psig</t>
        </is>
      </c>
      <c r="N262" s="1" t="inlineStr">
        <is>
          <t>RTF</t>
        </is>
      </c>
      <c r="O262" s="2" t="inlineStr">
        <is>
          <t>Coating bom</t>
        </is>
      </c>
      <c r="P262" t="inlineStr">
        <is>
          <t>A100057</t>
        </is>
      </c>
      <c r="Q262" s="2" t="inlineStr">
        <is>
          <t>LT250</t>
        </is>
      </c>
    </row>
    <row r="263">
      <c r="B263">
        <f>IF(AND(H263="C30",I263="B18",L263="Coating_Standard"),"Y","N")</f>
        <v/>
      </c>
      <c r="C263" t="inlineStr">
        <is>
          <t>Price_BOM_L_Case_372</t>
        </is>
      </c>
      <c r="D263">
        <f>IF(B263="Y",C263,"")</f>
        <v/>
      </c>
      <c r="E263" t="inlineStr">
        <is>
          <t>:50157-LC:50157-LCV:50157-LF:</t>
        </is>
      </c>
      <c r="F263" s="2" t="inlineStr">
        <is>
          <t>Cast Iron, ASTM-A48, CL 30</t>
        </is>
      </c>
      <c r="G263" t="inlineStr">
        <is>
          <t>CaseMatl_Cast_Iron_ASTM-A48_CL30</t>
        </is>
      </c>
      <c r="H263" s="2" t="inlineStr">
        <is>
          <t>C30</t>
        </is>
      </c>
      <c r="I263" s="4" t="inlineStr">
        <is>
          <t>:M4:B18:X:</t>
        </is>
      </c>
      <c r="J263" s="2" t="inlineStr">
        <is>
          <t>125# ANSI Flange</t>
        </is>
      </c>
      <c r="K263" s="2" t="inlineStr">
        <is>
          <t>:X5:</t>
        </is>
      </c>
      <c r="L263" s="2" t="inlineStr">
        <is>
          <t>Coating_Standard</t>
        </is>
      </c>
      <c r="M263" s="2" t="inlineStr">
        <is>
          <t>175psig</t>
        </is>
      </c>
      <c r="N263" t="n">
        <v>96699271</v>
      </c>
      <c r="O263" t="inlineStr">
        <is>
          <t>CASE,L,50157,175#,CI</t>
        </is>
      </c>
      <c r="P263" t="inlineStr">
        <is>
          <t>A100057</t>
        </is>
      </c>
      <c r="Q263" s="2" t="inlineStr">
        <is>
          <t>LT027</t>
        </is>
      </c>
      <c r="R263" t="n">
        <v>0</v>
      </c>
    </row>
    <row r="264">
      <c r="B264">
        <f>IF(AND(H264="C30",I264="B18",L264="Coating_Standard"),"Y","N")</f>
        <v/>
      </c>
      <c r="C264" t="inlineStr">
        <is>
          <t>Price_BOM_L_Case_373</t>
        </is>
      </c>
      <c r="D264">
        <f>IF(B264="Y",C264,"")</f>
        <v/>
      </c>
      <c r="E264" t="inlineStr">
        <is>
          <t>:50157-LC:50157-LCV:50157-LF:</t>
        </is>
      </c>
      <c r="F264" s="2" t="inlineStr">
        <is>
          <t>Ductile Iron, ASTM-A536-65</t>
        </is>
      </c>
      <c r="G264" t="inlineStr">
        <is>
          <t>CaseMatl_Ductile_Iron_ASTM-A536-65</t>
        </is>
      </c>
      <c r="H264" s="2" t="inlineStr">
        <is>
          <t>J</t>
        </is>
      </c>
      <c r="I264" s="4" t="inlineStr">
        <is>
          <t>:M4:B18:X:</t>
        </is>
      </c>
      <c r="J264" s="2" t="inlineStr">
        <is>
          <t>250# ANSI Flange</t>
        </is>
      </c>
      <c r="K264" s="2" t="inlineStr">
        <is>
          <t>:X5:</t>
        </is>
      </c>
      <c r="L264" s="2" t="inlineStr">
        <is>
          <t>Coating_Standard</t>
        </is>
      </c>
      <c r="M264" s="2" t="inlineStr">
        <is>
          <t>250psig</t>
        </is>
      </c>
      <c r="N264" t="n">
        <v>96699272</v>
      </c>
      <c r="O264" t="inlineStr">
        <is>
          <t>CASE,L,50157,250#,DI</t>
        </is>
      </c>
      <c r="P264" t="inlineStr">
        <is>
          <t>A100082</t>
        </is>
      </c>
      <c r="Q264" s="2" t="inlineStr">
        <is>
          <t>LT034</t>
        </is>
      </c>
      <c r="R264" t="n">
        <v>126</v>
      </c>
    </row>
    <row r="265">
      <c r="B265">
        <f>IF(AND(H265="C30",I265="B18",L265="Coating_Standard"),"Y","N")</f>
        <v/>
      </c>
      <c r="C265" t="inlineStr">
        <is>
          <t>Price_BOM_L_Case_374</t>
        </is>
      </c>
      <c r="D265">
        <f>IF(B265="Y",C265,"")</f>
        <v/>
      </c>
      <c r="E265" t="inlineStr">
        <is>
          <t>:50157-LC:50157-LCV:50157-LF:</t>
        </is>
      </c>
      <c r="F265" s="2" t="inlineStr">
        <is>
          <t>Cast Iron, ASTM-A48, CL 30</t>
        </is>
      </c>
      <c r="G265" t="inlineStr">
        <is>
          <t>CaseMatl_Cast_Iron_ASTM-A48_CL30</t>
        </is>
      </c>
      <c r="H265" s="2" t="inlineStr">
        <is>
          <t>C30</t>
        </is>
      </c>
      <c r="I265" s="4" t="inlineStr">
        <is>
          <t>:B18:</t>
        </is>
      </c>
      <c r="J265" s="2" t="inlineStr">
        <is>
          <t>125# ANSI Flange</t>
        </is>
      </c>
      <c r="K265" s="2" t="inlineStr">
        <is>
          <t>:X5:</t>
        </is>
      </c>
      <c r="L265" s="2" t="inlineStr">
        <is>
          <t>Coating_Scotchkote134_interior</t>
        </is>
      </c>
      <c r="M265" s="2" t="inlineStr">
        <is>
          <t>175psig</t>
        </is>
      </c>
      <c r="N265" s="1" t="inlineStr">
        <is>
          <t>RTF</t>
        </is>
      </c>
      <c r="O265" s="2" t="inlineStr">
        <is>
          <t>Coating bom</t>
        </is>
      </c>
      <c r="P265" t="inlineStr">
        <is>
          <t>A100057</t>
        </is>
      </c>
      <c r="Q265" s="2" t="inlineStr">
        <is>
          <t>LT250</t>
        </is>
      </c>
    </row>
    <row r="266">
      <c r="B266">
        <f>IF(AND(H266="C30",I266="B18",L266="Coating_Standard"),"Y","N")</f>
        <v/>
      </c>
      <c r="C266" t="inlineStr">
        <is>
          <t>Price_BOM_L_Case_375</t>
        </is>
      </c>
      <c r="D266">
        <f>IF(B266="Y",C266,"")</f>
        <v/>
      </c>
      <c r="E266" t="inlineStr">
        <is>
          <t>:50157-LC:50157-LCV:50157-LF:</t>
        </is>
      </c>
      <c r="F266" s="2" t="inlineStr">
        <is>
          <t>Cast Iron, ASTM-A48, CL 30</t>
        </is>
      </c>
      <c r="G266" t="inlineStr">
        <is>
          <t>CaseMatl_Cast_Iron_ASTM-A48_CL30</t>
        </is>
      </c>
      <c r="H266" s="2" t="inlineStr">
        <is>
          <t>C30</t>
        </is>
      </c>
      <c r="I266" s="4" t="inlineStr">
        <is>
          <t>:B18:</t>
        </is>
      </c>
      <c r="J266" s="2" t="inlineStr">
        <is>
          <t>125# ANSI Flange</t>
        </is>
      </c>
      <c r="K266" s="2" t="inlineStr">
        <is>
          <t>:X5:</t>
        </is>
      </c>
      <c r="L266" s="2" t="inlineStr">
        <is>
          <t>Coating_Scotchkote134_interior</t>
        </is>
      </c>
      <c r="M266" s="2" t="inlineStr">
        <is>
          <t>175psig</t>
        </is>
      </c>
      <c r="N266" s="1" t="inlineStr">
        <is>
          <t>RTF</t>
        </is>
      </c>
      <c r="O266" s="2" t="inlineStr">
        <is>
          <t>Coating bom</t>
        </is>
      </c>
      <c r="P266" t="inlineStr">
        <is>
          <t>A100057</t>
        </is>
      </c>
      <c r="Q266" s="2" t="inlineStr">
        <is>
          <t>LT250</t>
        </is>
      </c>
    </row>
    <row r="267">
      <c r="B267">
        <f>IF(AND(H267="C30",I267="B18",L267="Coating_Standard"),"Y","N")</f>
        <v/>
      </c>
      <c r="C267" t="inlineStr">
        <is>
          <t>Price_BOM_L_Case_376</t>
        </is>
      </c>
      <c r="D267">
        <f>IF(B267="Y",C267,"")</f>
        <v/>
      </c>
      <c r="E267" t="inlineStr">
        <is>
          <t>:50157-LC:50157-LCV:50157-LF:</t>
        </is>
      </c>
      <c r="F267" s="2" t="inlineStr">
        <is>
          <t>Cast Iron, ASTM-A48, CL 30</t>
        </is>
      </c>
      <c r="G267" t="inlineStr">
        <is>
          <t>CaseMatl_Cast_Iron_ASTM-A48_CL30</t>
        </is>
      </c>
      <c r="H267" s="2" t="inlineStr">
        <is>
          <t>C30</t>
        </is>
      </c>
      <c r="I267" s="4" t="inlineStr">
        <is>
          <t>:B18:</t>
        </is>
      </c>
      <c r="J267" s="2" t="inlineStr">
        <is>
          <t>125# ANSI Flange</t>
        </is>
      </c>
      <c r="K267" s="2" t="inlineStr">
        <is>
          <t>:X5:</t>
        </is>
      </c>
      <c r="L267" s="2" t="inlineStr">
        <is>
          <t>Coating_Scotchkote134_interior_exterior</t>
        </is>
      </c>
      <c r="M267" s="2" t="inlineStr">
        <is>
          <t>175psig</t>
        </is>
      </c>
      <c r="N267" s="1" t="inlineStr">
        <is>
          <t>RTF</t>
        </is>
      </c>
      <c r="O267" s="2" t="inlineStr">
        <is>
          <t>Coating bom</t>
        </is>
      </c>
      <c r="P267" t="inlineStr">
        <is>
          <t>A100057</t>
        </is>
      </c>
      <c r="Q267" s="2" t="inlineStr">
        <is>
          <t>LT250</t>
        </is>
      </c>
    </row>
    <row r="268">
      <c r="B268">
        <f>IF(AND(H268="C30",I268="B18",L268="Coating_Standard"),"Y","N")</f>
        <v/>
      </c>
      <c r="C268" t="inlineStr">
        <is>
          <t>Price_BOM_L_Case_377</t>
        </is>
      </c>
      <c r="D268">
        <f>IF(B268="Y",C268,"")</f>
        <v/>
      </c>
      <c r="E268" t="inlineStr">
        <is>
          <t>:50157-LC:50157-LCV:50157-LF:</t>
        </is>
      </c>
      <c r="F268" s="2" t="inlineStr">
        <is>
          <t>Cast Iron, ASTM-A48, CL 30</t>
        </is>
      </c>
      <c r="G268" t="inlineStr">
        <is>
          <t>CaseMatl_Cast_Iron_ASTM-A48_CL30</t>
        </is>
      </c>
      <c r="H268" s="2" t="inlineStr">
        <is>
          <t>C30</t>
        </is>
      </c>
      <c r="I268" s="4" t="inlineStr">
        <is>
          <t>:B18:</t>
        </is>
      </c>
      <c r="J268" s="2" t="inlineStr">
        <is>
          <t>125# ANSI Flange</t>
        </is>
      </c>
      <c r="K268" s="2" t="inlineStr">
        <is>
          <t>:X5:</t>
        </is>
      </c>
      <c r="L268" s="2" t="inlineStr">
        <is>
          <t>Coating_Scotchkote134_interior_exterior_IncludeImpeller</t>
        </is>
      </c>
      <c r="M268" s="2" t="inlineStr">
        <is>
          <t>175psig</t>
        </is>
      </c>
      <c r="N268" s="1" t="inlineStr">
        <is>
          <t>RTF</t>
        </is>
      </c>
      <c r="O268" s="2" t="inlineStr">
        <is>
          <t>Coating bom</t>
        </is>
      </c>
      <c r="P268" t="inlineStr">
        <is>
          <t>A100057</t>
        </is>
      </c>
      <c r="Q268" s="2" t="inlineStr">
        <is>
          <t>LT250</t>
        </is>
      </c>
    </row>
    <row r="269">
      <c r="B269">
        <f>IF(AND(H269="C30",I269="B18",L269="Coating_Standard"),"Y","N")</f>
        <v/>
      </c>
      <c r="C269" t="inlineStr">
        <is>
          <t>Price_BOM_L_Case_378</t>
        </is>
      </c>
      <c r="D269">
        <f>IF(B269="Y",C269,"")</f>
        <v/>
      </c>
      <c r="E269" t="inlineStr">
        <is>
          <t>:50157-LC:50157-LCV:50157-LF:</t>
        </is>
      </c>
      <c r="F269" s="2" t="inlineStr">
        <is>
          <t>Cast Iron, ASTM-A48, CL 30</t>
        </is>
      </c>
      <c r="G269" t="inlineStr">
        <is>
          <t>CaseMatl_Cast_Iron_ASTM-A48_CL30</t>
        </is>
      </c>
      <c r="H269" s="2" t="inlineStr">
        <is>
          <t>C30</t>
        </is>
      </c>
      <c r="I269" s="4" t="inlineStr">
        <is>
          <t>:B18:</t>
        </is>
      </c>
      <c r="J269" s="2" t="inlineStr">
        <is>
          <t>125# ANSI Flange</t>
        </is>
      </c>
      <c r="K269" s="2" t="inlineStr">
        <is>
          <t>:X5:</t>
        </is>
      </c>
      <c r="L269" s="2" t="inlineStr">
        <is>
          <t>Coating_Scotchkote134_interior_IncludeImpeller</t>
        </is>
      </c>
      <c r="M269" s="2" t="inlineStr">
        <is>
          <t>175psig</t>
        </is>
      </c>
      <c r="N269" s="1" t="inlineStr">
        <is>
          <t>RTF</t>
        </is>
      </c>
      <c r="O269" s="2" t="inlineStr">
        <is>
          <t>Coating bom</t>
        </is>
      </c>
      <c r="P269" t="inlineStr">
        <is>
          <t>A100057</t>
        </is>
      </c>
      <c r="Q269" s="2" t="inlineStr">
        <is>
          <t>LT250</t>
        </is>
      </c>
    </row>
    <row r="270">
      <c r="B270">
        <f>IF(AND(H270="C30",I270="B18",L270="Coating_Standard"),"Y","N")</f>
        <v/>
      </c>
      <c r="C270" t="inlineStr">
        <is>
          <t>Price_BOM_L_Case_379</t>
        </is>
      </c>
      <c r="D270">
        <f>IF(B270="Y",C270,"")</f>
        <v/>
      </c>
      <c r="E270" t="inlineStr">
        <is>
          <t>:50157-LC:50157-LCV:50157-LF:</t>
        </is>
      </c>
      <c r="F270" s="2" t="inlineStr">
        <is>
          <t>Cast Iron, ASTM-A48, CL 30</t>
        </is>
      </c>
      <c r="G270" t="inlineStr">
        <is>
          <t>CaseMatl_Cast_Iron_ASTM-A48_CL30</t>
        </is>
      </c>
      <c r="H270" s="2" t="inlineStr">
        <is>
          <t>C30</t>
        </is>
      </c>
      <c r="I270" s="4" t="inlineStr">
        <is>
          <t>:B18:</t>
        </is>
      </c>
      <c r="J270" s="2" t="inlineStr">
        <is>
          <t>125# ANSI Flange</t>
        </is>
      </c>
      <c r="K270" s="2" t="inlineStr">
        <is>
          <t>:X5:</t>
        </is>
      </c>
      <c r="L270" s="2" t="inlineStr">
        <is>
          <t>Coating_Special</t>
        </is>
      </c>
      <c r="M270" s="2" t="inlineStr">
        <is>
          <t>175psig</t>
        </is>
      </c>
      <c r="N270" s="1" t="inlineStr">
        <is>
          <t>RTF</t>
        </is>
      </c>
      <c r="O270" s="2" t="inlineStr">
        <is>
          <t>Coating bom</t>
        </is>
      </c>
      <c r="P270" t="inlineStr">
        <is>
          <t>A100057</t>
        </is>
      </c>
      <c r="Q270" s="2" t="inlineStr">
        <is>
          <t>LT250</t>
        </is>
      </c>
    </row>
    <row r="271">
      <c r="B271">
        <f>IF(AND(H271="C30",I271="B18",L271="Coating_Standard"),"Y","N")</f>
        <v/>
      </c>
      <c r="C271" t="inlineStr">
        <is>
          <t>Price_BOM_L_Case_383</t>
        </is>
      </c>
      <c r="D271">
        <f>IF(B271="Y",C271,"")</f>
        <v/>
      </c>
      <c r="E271" t="inlineStr">
        <is>
          <t>:50157-LC:50157-LCV:50157-LF:</t>
        </is>
      </c>
      <c r="F271" s="2" t="inlineStr">
        <is>
          <t>Cast Iron, ASTM-A48, CL 30</t>
        </is>
      </c>
      <c r="G271" t="inlineStr">
        <is>
          <t>CaseMatl_Cast_Iron_ASTM-A48_CL30</t>
        </is>
      </c>
      <c r="H271" s="2" t="inlineStr">
        <is>
          <t>C30</t>
        </is>
      </c>
      <c r="I271" s="4" t="inlineStr">
        <is>
          <t>:X:</t>
        </is>
      </c>
      <c r="J271" s="2" t="inlineStr">
        <is>
          <t>125# ANSI Flange</t>
        </is>
      </c>
      <c r="K271" s="2" t="inlineStr">
        <is>
          <t>:X5:</t>
        </is>
      </c>
      <c r="L271" s="2" t="inlineStr">
        <is>
          <t>Coating_Scotchkote134_interior</t>
        </is>
      </c>
      <c r="M271" s="2" t="inlineStr">
        <is>
          <t>175psig</t>
        </is>
      </c>
      <c r="N271" s="1" t="inlineStr">
        <is>
          <t>RTF</t>
        </is>
      </c>
      <c r="O271" s="2" t="inlineStr">
        <is>
          <t>Coating bom</t>
        </is>
      </c>
      <c r="P271" t="inlineStr">
        <is>
          <t>A100057</t>
        </is>
      </c>
      <c r="Q271" s="2" t="inlineStr">
        <is>
          <t>LT250</t>
        </is>
      </c>
    </row>
    <row r="272">
      <c r="B272">
        <f>IF(AND(H272="C30",I272="B18",L272="Coating_Standard"),"Y","N")</f>
        <v/>
      </c>
      <c r="C272" t="inlineStr">
        <is>
          <t>Price_BOM_L_Case_384</t>
        </is>
      </c>
      <c r="D272">
        <f>IF(B272="Y",C272,"")</f>
        <v/>
      </c>
      <c r="E272" t="inlineStr">
        <is>
          <t>:50157-LC:50157-LCV:50157-LF:</t>
        </is>
      </c>
      <c r="F272" s="2" t="inlineStr">
        <is>
          <t>Cast Iron, ASTM-A48, CL 30</t>
        </is>
      </c>
      <c r="G272" t="inlineStr">
        <is>
          <t>CaseMatl_Cast_Iron_ASTM-A48_CL30</t>
        </is>
      </c>
      <c r="H272" s="2" t="inlineStr">
        <is>
          <t>C30</t>
        </is>
      </c>
      <c r="I272" s="4" t="inlineStr">
        <is>
          <t>:X:</t>
        </is>
      </c>
      <c r="J272" s="2" t="inlineStr">
        <is>
          <t>125# ANSI Flange</t>
        </is>
      </c>
      <c r="K272" s="2" t="inlineStr">
        <is>
          <t>:X5:</t>
        </is>
      </c>
      <c r="L272" s="2" t="inlineStr">
        <is>
          <t>Coating_Scotchkote134_interior</t>
        </is>
      </c>
      <c r="M272" s="2" t="inlineStr">
        <is>
          <t>175psig</t>
        </is>
      </c>
      <c r="N272" s="1" t="inlineStr">
        <is>
          <t>RTF</t>
        </is>
      </c>
      <c r="O272" s="2" t="inlineStr">
        <is>
          <t>Coating bom</t>
        </is>
      </c>
      <c r="P272" t="inlineStr">
        <is>
          <t>A100057</t>
        </is>
      </c>
      <c r="Q272" s="2" t="inlineStr">
        <is>
          <t>LT250</t>
        </is>
      </c>
    </row>
    <row r="273">
      <c r="B273">
        <f>IF(AND(H273="C30",I273="B18",L273="Coating_Standard"),"Y","N")</f>
        <v/>
      </c>
      <c r="C273" t="inlineStr">
        <is>
          <t>Price_BOM_L_Case_385</t>
        </is>
      </c>
      <c r="D273">
        <f>IF(B273="Y",C273,"")</f>
        <v/>
      </c>
      <c r="E273" t="inlineStr">
        <is>
          <t>:50157-LC:50157-LCV:50157-LF:</t>
        </is>
      </c>
      <c r="F273" s="2" t="inlineStr">
        <is>
          <t>Cast Iron, ASTM-A48, CL 30</t>
        </is>
      </c>
      <c r="G273" t="inlineStr">
        <is>
          <t>CaseMatl_Cast_Iron_ASTM-A48_CL30</t>
        </is>
      </c>
      <c r="H273" s="2" t="inlineStr">
        <is>
          <t>C30</t>
        </is>
      </c>
      <c r="I273" s="4" t="inlineStr">
        <is>
          <t>:X:</t>
        </is>
      </c>
      <c r="J273" s="2" t="inlineStr">
        <is>
          <t>125# ANSI Flange</t>
        </is>
      </c>
      <c r="K273" s="2" t="inlineStr">
        <is>
          <t>:X5:</t>
        </is>
      </c>
      <c r="L273" s="2" t="inlineStr">
        <is>
          <t>Coating_Scotchkote134_interior_exterior</t>
        </is>
      </c>
      <c r="M273" s="2" t="inlineStr">
        <is>
          <t>175psig</t>
        </is>
      </c>
      <c r="N273" s="1" t="inlineStr">
        <is>
          <t>RTF</t>
        </is>
      </c>
      <c r="O273" s="2" t="inlineStr">
        <is>
          <t>Coating bom</t>
        </is>
      </c>
      <c r="P273" t="inlineStr">
        <is>
          <t>A100057</t>
        </is>
      </c>
      <c r="Q273" s="2" t="inlineStr">
        <is>
          <t>LT250</t>
        </is>
      </c>
    </row>
    <row r="274">
      <c r="B274">
        <f>IF(AND(H274="C30",I274="B18",L274="Coating_Standard"),"Y","N")</f>
        <v/>
      </c>
      <c r="C274" t="inlineStr">
        <is>
          <t>Price_BOM_L_Case_386</t>
        </is>
      </c>
      <c r="D274">
        <f>IF(B274="Y",C274,"")</f>
        <v/>
      </c>
      <c r="E274" t="inlineStr">
        <is>
          <t>:50157-LC:50157-LCV:50157-LF:</t>
        </is>
      </c>
      <c r="F274" s="2" t="inlineStr">
        <is>
          <t>Cast Iron, ASTM-A48, CL 30</t>
        </is>
      </c>
      <c r="G274" t="inlineStr">
        <is>
          <t>CaseMatl_Cast_Iron_ASTM-A48_CL30</t>
        </is>
      </c>
      <c r="H274" s="2" t="inlineStr">
        <is>
          <t>C30</t>
        </is>
      </c>
      <c r="I274" s="4" t="inlineStr">
        <is>
          <t>:X:</t>
        </is>
      </c>
      <c r="J274" s="2" t="inlineStr">
        <is>
          <t>125# ANSI Flange</t>
        </is>
      </c>
      <c r="K274" s="2" t="inlineStr">
        <is>
          <t>:X5:</t>
        </is>
      </c>
      <c r="L274" s="2" t="inlineStr">
        <is>
          <t>Coating_Scotchkote134_interior_exterior_IncludeImpeller</t>
        </is>
      </c>
      <c r="M274" s="2" t="inlineStr">
        <is>
          <t>175psig</t>
        </is>
      </c>
      <c r="N274" s="1" t="inlineStr">
        <is>
          <t>RTF</t>
        </is>
      </c>
      <c r="O274" s="2" t="inlineStr">
        <is>
          <t>Coating bom</t>
        </is>
      </c>
      <c r="P274" t="inlineStr">
        <is>
          <t>A100057</t>
        </is>
      </c>
      <c r="Q274" s="2" t="inlineStr">
        <is>
          <t>LT250</t>
        </is>
      </c>
    </row>
    <row r="275">
      <c r="B275">
        <f>IF(AND(H275="C30",I275="B18",L275="Coating_Standard"),"Y","N")</f>
        <v/>
      </c>
      <c r="C275" t="inlineStr">
        <is>
          <t>Price_BOM_L_Case_387</t>
        </is>
      </c>
      <c r="D275">
        <f>IF(B275="Y",C275,"")</f>
        <v/>
      </c>
      <c r="E275" t="inlineStr">
        <is>
          <t>:50157-LC:50157-LCV:50157-LF:</t>
        </is>
      </c>
      <c r="F275" s="2" t="inlineStr">
        <is>
          <t>Cast Iron, ASTM-A48, CL 30</t>
        </is>
      </c>
      <c r="G275" t="inlineStr">
        <is>
          <t>CaseMatl_Cast_Iron_ASTM-A48_CL30</t>
        </is>
      </c>
      <c r="H275" s="2" t="inlineStr">
        <is>
          <t>C30</t>
        </is>
      </c>
      <c r="I275" s="4" t="inlineStr">
        <is>
          <t>:X:</t>
        </is>
      </c>
      <c r="J275" s="2" t="inlineStr">
        <is>
          <t>125# ANSI Flange</t>
        </is>
      </c>
      <c r="K275" s="2" t="inlineStr">
        <is>
          <t>:X5:</t>
        </is>
      </c>
      <c r="L275" s="2" t="inlineStr">
        <is>
          <t>Coating_Scotchkote134_interior_IncludeImpeller</t>
        </is>
      </c>
      <c r="M275" s="2" t="inlineStr">
        <is>
          <t>175psig</t>
        </is>
      </c>
      <c r="N275" s="1" t="inlineStr">
        <is>
          <t>RTF</t>
        </is>
      </c>
      <c r="O275" s="2" t="inlineStr">
        <is>
          <t>Coating bom</t>
        </is>
      </c>
      <c r="P275" t="inlineStr">
        <is>
          <t>A100057</t>
        </is>
      </c>
      <c r="Q275" s="2" t="inlineStr">
        <is>
          <t>LT250</t>
        </is>
      </c>
      <c r="S275" s="131" t="n"/>
    </row>
    <row r="276">
      <c r="B276">
        <f>IF(AND(H276="C30",I276="B18",L276="Coating_Standard"),"Y","N")</f>
        <v/>
      </c>
      <c r="C276" t="inlineStr">
        <is>
          <t>Price_BOM_L_Case_388</t>
        </is>
      </c>
      <c r="D276">
        <f>IF(B276="Y",C276,"")</f>
        <v/>
      </c>
      <c r="E276" t="inlineStr">
        <is>
          <t>:50157-LC:50157-LCV:50157-LF:</t>
        </is>
      </c>
      <c r="F276" s="2" t="inlineStr">
        <is>
          <t>Cast Iron, ASTM-A48, CL 30</t>
        </is>
      </c>
      <c r="G276" t="inlineStr">
        <is>
          <t>CaseMatl_Cast_Iron_ASTM-A48_CL30</t>
        </is>
      </c>
      <c r="H276" s="2" t="inlineStr">
        <is>
          <t>C30</t>
        </is>
      </c>
      <c r="I276" s="4" t="inlineStr">
        <is>
          <t>:X:</t>
        </is>
      </c>
      <c r="J276" s="2" t="inlineStr">
        <is>
          <t>125# ANSI Flange</t>
        </is>
      </c>
      <c r="K276" s="2" t="inlineStr">
        <is>
          <t>:X5:</t>
        </is>
      </c>
      <c r="L276" s="2" t="inlineStr">
        <is>
          <t>Coating_Special</t>
        </is>
      </c>
      <c r="M276" s="2" t="inlineStr">
        <is>
          <t>175psig</t>
        </is>
      </c>
      <c r="N276" s="1" t="inlineStr">
        <is>
          <t>RTF</t>
        </is>
      </c>
      <c r="O276" s="2" t="inlineStr">
        <is>
          <t>Coating bom</t>
        </is>
      </c>
      <c r="P276" t="inlineStr">
        <is>
          <t>A100057</t>
        </is>
      </c>
      <c r="Q276" s="2" t="inlineStr">
        <is>
          <t>LT250</t>
        </is>
      </c>
    </row>
    <row r="277">
      <c r="B277">
        <f>IF(AND(H277="C30",I277="B18",L277="Coating_Standard"),"Y","N")</f>
        <v/>
      </c>
      <c r="C277" t="inlineStr">
        <is>
          <t>Price_BOM_L_Case_390</t>
        </is>
      </c>
      <c r="D277">
        <f>IF(B277="Y",C277,"")</f>
        <v/>
      </c>
      <c r="E277" t="inlineStr">
        <is>
          <t>:60951-LC:60951-LCV:60951-LF:</t>
        </is>
      </c>
      <c r="F277" s="2" t="inlineStr">
        <is>
          <t>Cast Iron, ASTM-A48, CL 30</t>
        </is>
      </c>
      <c r="G277" t="inlineStr">
        <is>
          <t>CaseMatl_Cast_Iron_ASTM-A48_CL30</t>
        </is>
      </c>
      <c r="H277" s="2" t="inlineStr">
        <is>
          <t>C30</t>
        </is>
      </c>
      <c r="I277" s="4" t="inlineStr">
        <is>
          <t>:B18:</t>
        </is>
      </c>
      <c r="J277" s="2" t="inlineStr">
        <is>
          <t>125# ANSI Flange</t>
        </is>
      </c>
      <c r="K277" s="2" t="inlineStr">
        <is>
          <t>:XA:</t>
        </is>
      </c>
      <c r="L277" s="2" t="inlineStr">
        <is>
          <t>Coating_Standard</t>
        </is>
      </c>
      <c r="M277" s="2" t="inlineStr">
        <is>
          <t>175psig</t>
        </is>
      </c>
      <c r="N277" s="2" t="n">
        <v>96699273</v>
      </c>
      <c r="O277" t="inlineStr">
        <is>
          <t>CASE,L,60951,175#,CI,BRZ WR</t>
        </is>
      </c>
      <c r="P277" t="inlineStr">
        <is>
          <t>A100057</t>
        </is>
      </c>
      <c r="Q277" s="2" t="inlineStr">
        <is>
          <t>LT027</t>
        </is>
      </c>
      <c r="R277" t="n">
        <v>0</v>
      </c>
    </row>
    <row r="278">
      <c r="B278">
        <f>IF(AND(H278="C30",I278="B18",L278="Coating_Standard"),"Y","N")</f>
        <v/>
      </c>
      <c r="C278" t="inlineStr">
        <is>
          <t>Price_BOM_L_Case_391</t>
        </is>
      </c>
      <c r="D278">
        <f>IF(B278="Y",C278,"")</f>
        <v/>
      </c>
      <c r="E278" t="inlineStr">
        <is>
          <t>:60951-LC:60951-LCV:60951-LF:</t>
        </is>
      </c>
      <c r="F278" s="2" t="inlineStr">
        <is>
          <t>Cast Iron, ASTM-A48, CL 30</t>
        </is>
      </c>
      <c r="G278" t="inlineStr">
        <is>
          <t>CaseMatl_Cast_Iron_ASTM-A48_CL30</t>
        </is>
      </c>
      <c r="H278" s="2" t="inlineStr">
        <is>
          <t>C30</t>
        </is>
      </c>
      <c r="I278" s="4" t="inlineStr">
        <is>
          <t>:M4:B18:X:</t>
        </is>
      </c>
      <c r="J278" s="2" t="inlineStr">
        <is>
          <t>125# ANSI Flange</t>
        </is>
      </c>
      <c r="K278" s="2" t="inlineStr">
        <is>
          <t>:XA:</t>
        </is>
      </c>
      <c r="L278" s="2" t="inlineStr">
        <is>
          <t>Coating_Standard</t>
        </is>
      </c>
      <c r="M278" s="2" t="inlineStr">
        <is>
          <t>175psig</t>
        </is>
      </c>
      <c r="N278" s="2" t="n">
        <v>96865701</v>
      </c>
      <c r="P278" t="inlineStr">
        <is>
          <t>A100057</t>
        </is>
      </c>
      <c r="Q278" s="2" t="inlineStr">
        <is>
          <t>LT027</t>
        </is>
      </c>
      <c r="R278" t="n">
        <v>0</v>
      </c>
    </row>
    <row r="279">
      <c r="B279">
        <f>IF(AND(H279="C30",I279="B18",L279="Coating_Standard"),"Y","N")</f>
        <v/>
      </c>
      <c r="C279" t="inlineStr">
        <is>
          <t>Price_BOM_L_Case_392</t>
        </is>
      </c>
      <c r="D279">
        <f>IF(B279="Y",C279,"")</f>
        <v/>
      </c>
      <c r="E279" t="inlineStr">
        <is>
          <t>:60951-LC:60951-LCV:60951-LF:</t>
        </is>
      </c>
      <c r="F279" s="2" t="inlineStr">
        <is>
          <t>Ductile Iron, ASTM-A536-65</t>
        </is>
      </c>
      <c r="G279" t="inlineStr">
        <is>
          <t>CaseMatl_Ductile_Iron_ASTM-A536-65</t>
        </is>
      </c>
      <c r="H279" s="2" t="inlineStr">
        <is>
          <t>J</t>
        </is>
      </c>
      <c r="I279" s="4" t="inlineStr">
        <is>
          <t>:M4:B18:X:</t>
        </is>
      </c>
      <c r="J279" s="2" t="inlineStr">
        <is>
          <t>250# ANSI Flange</t>
        </is>
      </c>
      <c r="K279" s="2" t="inlineStr">
        <is>
          <t>:XA:</t>
        </is>
      </c>
      <c r="L279" s="2" t="inlineStr">
        <is>
          <t>Coating_Standard</t>
        </is>
      </c>
      <c r="M279" s="2" t="inlineStr">
        <is>
          <t>250psig</t>
        </is>
      </c>
      <c r="N279" t="n">
        <v>96699274</v>
      </c>
      <c r="O279" t="inlineStr">
        <is>
          <t>CASE,L,60951,250#,DI</t>
        </is>
      </c>
      <c r="P279" t="inlineStr">
        <is>
          <t>A100083</t>
        </is>
      </c>
      <c r="Q279" s="2" t="inlineStr">
        <is>
          <t>LT034</t>
        </is>
      </c>
      <c r="R279" t="n">
        <v>126</v>
      </c>
    </row>
    <row r="280">
      <c r="B280">
        <f>IF(AND(H280="C30",I280="B18",L280="Coating_Standard"),"Y","N")</f>
        <v/>
      </c>
      <c r="C280" t="inlineStr">
        <is>
          <t>Price_BOM_L_Case_393</t>
        </is>
      </c>
      <c r="D280">
        <f>IF(B280="Y",C280,"")</f>
        <v/>
      </c>
      <c r="E280" t="inlineStr">
        <is>
          <t>:60951-LC:60951-LCV:60951-LF:</t>
        </is>
      </c>
      <c r="F280" s="2" t="inlineStr">
        <is>
          <t>Cast Iron, ASTM-A48, CL 30</t>
        </is>
      </c>
      <c r="G280" t="inlineStr">
        <is>
          <t>CaseMatl_Cast_Iron_ASTM-A48_CL30</t>
        </is>
      </c>
      <c r="H280" s="2" t="inlineStr">
        <is>
          <t>C30</t>
        </is>
      </c>
      <c r="I280" s="4" t="inlineStr">
        <is>
          <t>:M4:B18:X:</t>
        </is>
      </c>
      <c r="J280" s="2" t="inlineStr">
        <is>
          <t>125# ANSI Flange</t>
        </is>
      </c>
      <c r="K280" s="2" t="inlineStr">
        <is>
          <t>:XA:</t>
        </is>
      </c>
      <c r="L280" s="2" t="inlineStr">
        <is>
          <t>Coating_Scotchkote134_interior</t>
        </is>
      </c>
      <c r="M280" s="2" t="inlineStr">
        <is>
          <t>175psig</t>
        </is>
      </c>
      <c r="N280" s="1" t="n">
        <v>98430313</v>
      </c>
      <c r="O280" s="2" t="inlineStr">
        <is>
          <t>Coating bom</t>
        </is>
      </c>
      <c r="P280" t="inlineStr">
        <is>
          <t>A100057</t>
        </is>
      </c>
      <c r="Q280" s="2" t="inlineStr">
        <is>
          <t>LT250</t>
        </is>
      </c>
    </row>
    <row r="281">
      <c r="B281">
        <f>IF(AND(H281="C30",I281="B18",L281="Coating_Standard"),"Y","N")</f>
        <v/>
      </c>
      <c r="C281" t="inlineStr">
        <is>
          <t>Price_BOM_L_Case_395</t>
        </is>
      </c>
      <c r="D281">
        <f>IF(B281="Y",C281,"")</f>
        <v/>
      </c>
      <c r="E281" t="inlineStr">
        <is>
          <t>:60951-LC:60951-LCV:60951-LF:</t>
        </is>
      </c>
      <c r="F281" s="2" t="inlineStr">
        <is>
          <t>Cast Iron, ASTM-A48, CL 30</t>
        </is>
      </c>
      <c r="G281" t="inlineStr">
        <is>
          <t>CaseMatl_Cast_Iron_ASTM-A48_CL30</t>
        </is>
      </c>
      <c r="H281" s="2" t="inlineStr">
        <is>
          <t>C30</t>
        </is>
      </c>
      <c r="I281" s="4" t="inlineStr">
        <is>
          <t>:M4:B18:X:</t>
        </is>
      </c>
      <c r="J281" s="2" t="inlineStr">
        <is>
          <t>125# ANSI Flange</t>
        </is>
      </c>
      <c r="K281" s="2" t="inlineStr">
        <is>
          <t>:XA:</t>
        </is>
      </c>
      <c r="L281" s="2" t="inlineStr">
        <is>
          <t>Coating_Scotchkote134_interior_exterior</t>
        </is>
      </c>
      <c r="M281" s="2" t="inlineStr">
        <is>
          <t>175psig</t>
        </is>
      </c>
      <c r="N281" s="1" t="n">
        <v>98430313</v>
      </c>
      <c r="O281" s="2" t="inlineStr">
        <is>
          <t>Coating bom</t>
        </is>
      </c>
      <c r="P281" t="inlineStr">
        <is>
          <t>A100057</t>
        </is>
      </c>
      <c r="Q281" s="2" t="inlineStr">
        <is>
          <t>LT250</t>
        </is>
      </c>
    </row>
    <row r="282">
      <c r="B282">
        <f>IF(AND(H282="C30",I282="B18",L282="Coating_Standard"),"Y","N")</f>
        <v/>
      </c>
      <c r="C282" t="inlineStr">
        <is>
          <t>Price_BOM_L_Case_397</t>
        </is>
      </c>
      <c r="D282">
        <f>IF(B282="Y",C282,"")</f>
        <v/>
      </c>
      <c r="E282" t="inlineStr">
        <is>
          <t>:60951-LC:60951-LCV:60951-LF:</t>
        </is>
      </c>
      <c r="F282" s="2" t="inlineStr">
        <is>
          <t>Cast Iron, ASTM-A48, CL 30</t>
        </is>
      </c>
      <c r="G282" t="inlineStr">
        <is>
          <t>CaseMatl_Cast_Iron_ASTM-A48_CL30</t>
        </is>
      </c>
      <c r="H282" s="2" t="inlineStr">
        <is>
          <t>C30</t>
        </is>
      </c>
      <c r="I282" s="4" t="inlineStr">
        <is>
          <t>:M4:B18:X:</t>
        </is>
      </c>
      <c r="J282" s="2" t="inlineStr">
        <is>
          <t>125# ANSI Flange</t>
        </is>
      </c>
      <c r="K282" s="2" t="inlineStr">
        <is>
          <t>:XA:</t>
        </is>
      </c>
      <c r="L282" s="2" t="inlineStr">
        <is>
          <t>Coating_Scotchkote134_interior_exterior_IncludeImpeller</t>
        </is>
      </c>
      <c r="M282" s="2" t="inlineStr">
        <is>
          <t>175psig</t>
        </is>
      </c>
      <c r="N282" s="1" t="n">
        <v>98430313</v>
      </c>
      <c r="O282" s="2" t="inlineStr">
        <is>
          <t>Coating bom</t>
        </is>
      </c>
      <c r="P282" t="inlineStr">
        <is>
          <t>A100057</t>
        </is>
      </c>
      <c r="Q282" s="2" t="inlineStr">
        <is>
          <t>LT250</t>
        </is>
      </c>
    </row>
    <row r="283">
      <c r="B283">
        <f>IF(AND(H283="C30",I283="B18",L283="Coating_Standard"),"Y","N")</f>
        <v/>
      </c>
      <c r="C283" t="inlineStr">
        <is>
          <t>Price_BOM_L_Case_399</t>
        </is>
      </c>
      <c r="D283">
        <f>IF(B283="Y",C283,"")</f>
        <v/>
      </c>
      <c r="E283" t="inlineStr">
        <is>
          <t>:60951-LC:60951-LCV:60951-LF:</t>
        </is>
      </c>
      <c r="F283" s="2" t="inlineStr">
        <is>
          <t>Cast Iron, ASTM-A48, CL 30</t>
        </is>
      </c>
      <c r="G283" t="inlineStr">
        <is>
          <t>CaseMatl_Cast_Iron_ASTM-A48_CL30</t>
        </is>
      </c>
      <c r="H283" s="2" t="inlineStr">
        <is>
          <t>C30</t>
        </is>
      </c>
      <c r="I283" s="4" t="inlineStr">
        <is>
          <t>:M4:B18:X:</t>
        </is>
      </c>
      <c r="J283" s="2" t="inlineStr">
        <is>
          <t>125# ANSI Flange</t>
        </is>
      </c>
      <c r="K283" s="2" t="inlineStr">
        <is>
          <t>:XA:</t>
        </is>
      </c>
      <c r="L283" s="2" t="inlineStr">
        <is>
          <t>Coating_Scotchkote134_interior_IncludeImpeller</t>
        </is>
      </c>
      <c r="M283" s="2" t="inlineStr">
        <is>
          <t>175psig</t>
        </is>
      </c>
      <c r="N283" s="1" t="n">
        <v>98430313</v>
      </c>
      <c r="O283" s="2" t="inlineStr">
        <is>
          <t>Coating bom</t>
        </is>
      </c>
      <c r="P283" t="inlineStr">
        <is>
          <t>A100057</t>
        </is>
      </c>
      <c r="Q283" s="2" t="inlineStr">
        <is>
          <t>LT250</t>
        </is>
      </c>
    </row>
    <row r="284">
      <c r="B284">
        <f>IF(AND(H284="C30",I284="B18",L284="Coating_Standard"),"Y","N")</f>
        <v/>
      </c>
      <c r="C284" t="inlineStr">
        <is>
          <t>Price_BOM_L_Case_401</t>
        </is>
      </c>
      <c r="D284">
        <f>IF(B284="Y",C284,"")</f>
        <v/>
      </c>
      <c r="E284" t="inlineStr">
        <is>
          <t>:60951-LC:60951-LCV:60951-LF:</t>
        </is>
      </c>
      <c r="F284" s="2" t="inlineStr">
        <is>
          <t>Cast Iron, ASTM-A48, CL 30</t>
        </is>
      </c>
      <c r="G284" t="inlineStr">
        <is>
          <t>CaseMatl_Cast_Iron_ASTM-A48_CL30</t>
        </is>
      </c>
      <c r="H284" s="2" t="inlineStr">
        <is>
          <t>C30</t>
        </is>
      </c>
      <c r="I284" s="4" t="inlineStr">
        <is>
          <t>:B18:</t>
        </is>
      </c>
      <c r="J284" s="2" t="inlineStr">
        <is>
          <t>125# ANSI Flange</t>
        </is>
      </c>
      <c r="K284" s="2" t="inlineStr">
        <is>
          <t>:XA:</t>
        </is>
      </c>
      <c r="L284" s="2" t="inlineStr">
        <is>
          <t>Coating_Special</t>
        </is>
      </c>
      <c r="M284" s="2" t="inlineStr">
        <is>
          <t>175psig</t>
        </is>
      </c>
      <c r="N284" s="1" t="inlineStr">
        <is>
          <t>RTF</t>
        </is>
      </c>
      <c r="O284" s="2" t="inlineStr">
        <is>
          <t>Coating bom</t>
        </is>
      </c>
      <c r="P284" t="inlineStr">
        <is>
          <t>A100057</t>
        </is>
      </c>
      <c r="Q284" s="2" t="inlineStr">
        <is>
          <t>LT250</t>
        </is>
      </c>
    </row>
    <row r="285">
      <c r="B285">
        <f>IF(AND(H285="C30",I285="B18",L285="Coating_Standard"),"Y","N")</f>
        <v/>
      </c>
      <c r="C285" t="inlineStr">
        <is>
          <t>Price_BOM_L_Case_402</t>
        </is>
      </c>
      <c r="D285">
        <f>IF(B285="Y",C285,"")</f>
        <v/>
      </c>
      <c r="E285" t="inlineStr">
        <is>
          <t>:60951-LC:60951-LCV:60951-LF:</t>
        </is>
      </c>
      <c r="F285" s="2" t="inlineStr">
        <is>
          <t>Cast Iron, ASTM-A48, CL 30</t>
        </is>
      </c>
      <c r="G285" t="inlineStr">
        <is>
          <t>CaseMatl_Cast_Iron_ASTM-A48_CL30</t>
        </is>
      </c>
      <c r="H285" s="2" t="inlineStr">
        <is>
          <t>C30</t>
        </is>
      </c>
      <c r="I285" s="4" t="inlineStr">
        <is>
          <t>:X:</t>
        </is>
      </c>
      <c r="J285" s="2" t="inlineStr">
        <is>
          <t>125# ANSI Flange</t>
        </is>
      </c>
      <c r="K285" s="2" t="inlineStr">
        <is>
          <t>:XA:</t>
        </is>
      </c>
      <c r="L285" s="2" t="inlineStr">
        <is>
          <t>Coating_Special</t>
        </is>
      </c>
      <c r="M285" s="2" t="inlineStr">
        <is>
          <t>175psig</t>
        </is>
      </c>
      <c r="N285" s="1" t="inlineStr">
        <is>
          <t>RTF</t>
        </is>
      </c>
      <c r="O285" s="2" t="inlineStr">
        <is>
          <t>Coating bom</t>
        </is>
      </c>
      <c r="P285" t="inlineStr">
        <is>
          <t>A100057</t>
        </is>
      </c>
      <c r="Q285" s="2" t="inlineStr">
        <is>
          <t>LT250</t>
        </is>
      </c>
    </row>
    <row r="286">
      <c r="B286">
        <f>IF(AND(H286="C30",I286="B18",L286="Coating_Standard"),"Y","N")</f>
        <v/>
      </c>
      <c r="C286" t="inlineStr">
        <is>
          <t>Price_BOM_L_Case_405</t>
        </is>
      </c>
      <c r="D286">
        <f>IF(B286="Y",C286,"")</f>
        <v/>
      </c>
      <c r="E286" t="inlineStr">
        <is>
          <t>:60123-LC:60123-LCV:60123-LF:</t>
        </is>
      </c>
      <c r="F286" s="2" t="inlineStr">
        <is>
          <t>Cast Iron, ASTM-A48, CL 30</t>
        </is>
      </c>
      <c r="G286" t="inlineStr">
        <is>
          <t>CaseMatl_Cast_Iron_ASTM-A48_CL30</t>
        </is>
      </c>
      <c r="H286" s="2" t="inlineStr">
        <is>
          <t>C30</t>
        </is>
      </c>
      <c r="I286" s="4" t="inlineStr">
        <is>
          <t>:B18:</t>
        </is>
      </c>
      <c r="J286" s="2" t="inlineStr">
        <is>
          <t>125# ANSI Flange</t>
        </is>
      </c>
      <c r="K286" s="2" t="inlineStr">
        <is>
          <t>:XA:</t>
        </is>
      </c>
      <c r="L286" s="2" t="inlineStr">
        <is>
          <t>Coating_Standard</t>
        </is>
      </c>
      <c r="M286" s="2" t="inlineStr">
        <is>
          <t>175psig</t>
        </is>
      </c>
      <c r="N286" s="118" t="n">
        <v>96699275</v>
      </c>
      <c r="O286" s="119" t="inlineStr">
        <is>
          <t>CASE,L,60123,XA,175#,CI,BRZ WR</t>
        </is>
      </c>
      <c r="P286" t="inlineStr">
        <is>
          <t>A100057</t>
        </is>
      </c>
      <c r="Q286" s="2" t="inlineStr">
        <is>
          <t>LT027</t>
        </is>
      </c>
      <c r="R286" t="n">
        <v>0</v>
      </c>
    </row>
    <row r="287">
      <c r="B287">
        <f>IF(AND(H287="C30",I287="B18",L287="Coating_Standard"),"Y","N")</f>
        <v/>
      </c>
      <c r="C287" t="inlineStr">
        <is>
          <t>Price_BOM_L_Case_406</t>
        </is>
      </c>
      <c r="D287">
        <f>IF(B287="Y",C287,"")</f>
        <v/>
      </c>
      <c r="E287" t="inlineStr">
        <is>
          <t>:60123-LC:60123-LCV:60123-LF:</t>
        </is>
      </c>
      <c r="F287" s="2" t="inlineStr">
        <is>
          <t>Cast Iron, ASTM-A48, CL 30</t>
        </is>
      </c>
      <c r="G287" t="inlineStr">
        <is>
          <t>CaseMatl_Cast_Iron_ASTM-A48_CL30</t>
        </is>
      </c>
      <c r="H287" s="2" t="inlineStr">
        <is>
          <t>C30</t>
        </is>
      </c>
      <c r="I287" s="4" t="inlineStr">
        <is>
          <t>:M4:B18:X:</t>
        </is>
      </c>
      <c r="J287" s="2" t="inlineStr">
        <is>
          <t>125# ANSI Flange</t>
        </is>
      </c>
      <c r="K287" s="2" t="inlineStr">
        <is>
          <t>:XA:</t>
        </is>
      </c>
      <c r="L287" s="2" t="inlineStr">
        <is>
          <t>Coating_Standard</t>
        </is>
      </c>
      <c r="M287" s="2" t="inlineStr">
        <is>
          <t>175psig</t>
        </is>
      </c>
      <c r="N287" s="2" t="n">
        <v>96865708</v>
      </c>
      <c r="O287" t="inlineStr">
        <is>
          <t>CASE,L,60123,XA,175#,CI NO WR</t>
        </is>
      </c>
      <c r="P287" t="inlineStr">
        <is>
          <t>A100057</t>
        </is>
      </c>
      <c r="Q287" s="2" t="inlineStr">
        <is>
          <t>LT027</t>
        </is>
      </c>
      <c r="R287" t="n">
        <v>0</v>
      </c>
    </row>
    <row r="288">
      <c r="B288">
        <f>IF(AND(H288="C30",I288="B18",L288="Coating_Standard"),"Y","N")</f>
        <v/>
      </c>
      <c r="C288" t="inlineStr">
        <is>
          <t>Price_BOM_L_Case_407</t>
        </is>
      </c>
      <c r="D288">
        <f>IF(B288="Y",C288,"")</f>
        <v/>
      </c>
      <c r="E288" t="inlineStr">
        <is>
          <t>:60123-LC:60123-LCV:60123-LF:</t>
        </is>
      </c>
      <c r="F288" s="2" t="inlineStr">
        <is>
          <t>Ductile Iron, ASTM-A536-65</t>
        </is>
      </c>
      <c r="G288" t="inlineStr">
        <is>
          <t>CaseMatl_Ductile_Iron_ASTM-A536-65</t>
        </is>
      </c>
      <c r="H288" s="2" t="inlineStr">
        <is>
          <t>J</t>
        </is>
      </c>
      <c r="I288" s="4" t="inlineStr">
        <is>
          <t>:M4:B18:X:</t>
        </is>
      </c>
      <c r="J288" s="2" t="inlineStr">
        <is>
          <t>250# ANSI Flange</t>
        </is>
      </c>
      <c r="K288" s="2" t="inlineStr">
        <is>
          <t>:XA:</t>
        </is>
      </c>
      <c r="L288" s="2" t="inlineStr">
        <is>
          <t>Coating_Standard</t>
        </is>
      </c>
      <c r="M288" s="2" t="inlineStr">
        <is>
          <t>250psig</t>
        </is>
      </c>
      <c r="N288" s="2" t="n">
        <v>96699276</v>
      </c>
      <c r="O288" t="inlineStr">
        <is>
          <t>CASE,L,60123,250#,DI</t>
        </is>
      </c>
      <c r="P288" t="inlineStr">
        <is>
          <t>A100084</t>
        </is>
      </c>
      <c r="Q288" s="2" t="inlineStr">
        <is>
          <t>LT034</t>
        </is>
      </c>
      <c r="R288" t="n">
        <v>126</v>
      </c>
    </row>
    <row r="289">
      <c r="B289">
        <f>IF(AND(H289="C30",I289="B18",L289="Coating_Standard"),"Y","N")</f>
        <v/>
      </c>
      <c r="C289" t="inlineStr">
        <is>
          <t>Price_BOM_L_Case_408</t>
        </is>
      </c>
      <c r="D289">
        <f>IF(B289="Y",C289,"")</f>
        <v/>
      </c>
      <c r="E289" t="inlineStr">
        <is>
          <t>:60123-LC:60123-LCV:60123-LF:</t>
        </is>
      </c>
      <c r="F289" s="2" t="inlineStr">
        <is>
          <t>Cast Iron, ASTM-A48, CL 30</t>
        </is>
      </c>
      <c r="G289" t="inlineStr">
        <is>
          <t>CaseMatl_Cast_Iron_ASTM-A48_CL30</t>
        </is>
      </c>
      <c r="H289" s="2" t="inlineStr">
        <is>
          <t>C30</t>
        </is>
      </c>
      <c r="I289" s="4" t="inlineStr">
        <is>
          <t>:M4:B18:X:</t>
        </is>
      </c>
      <c r="J289" s="2" t="inlineStr">
        <is>
          <t>125# ANSI Flange</t>
        </is>
      </c>
      <c r="K289" s="2" t="inlineStr">
        <is>
          <t>:X5:</t>
        </is>
      </c>
      <c r="L289" s="2" t="inlineStr">
        <is>
          <t>Coating_Standard</t>
        </is>
      </c>
      <c r="M289" s="2" t="inlineStr">
        <is>
          <t>175psig</t>
        </is>
      </c>
      <c r="N289" t="n">
        <v>98099203</v>
      </c>
      <c r="P289" t="inlineStr">
        <is>
          <t>A100057</t>
        </is>
      </c>
      <c r="Q289" s="2" t="inlineStr">
        <is>
          <t>LT027</t>
        </is>
      </c>
      <c r="R289" t="n">
        <v>0</v>
      </c>
    </row>
    <row r="290">
      <c r="B290">
        <f>IF(AND(H290="C30",I290="B18",L290="Coating_Standard"),"Y","N")</f>
        <v/>
      </c>
      <c r="C290" t="inlineStr">
        <is>
          <t>Price_BOM_L_Case_409</t>
        </is>
      </c>
      <c r="D290">
        <f>IF(B290="Y",C290,"")</f>
        <v/>
      </c>
      <c r="E290" t="inlineStr">
        <is>
          <t>:60123-LC:60123-LCV:60123-LF:</t>
        </is>
      </c>
      <c r="F290" s="2" t="inlineStr">
        <is>
          <t>Ductile Iron, ASTM-A536-65</t>
        </is>
      </c>
      <c r="G290" t="inlineStr">
        <is>
          <t>CaseMatl_Ductile_Iron_ASTM-A536-65</t>
        </is>
      </c>
      <c r="H290" s="2" t="inlineStr">
        <is>
          <t>J</t>
        </is>
      </c>
      <c r="I290" s="4" t="inlineStr">
        <is>
          <t>:B18:</t>
        </is>
      </c>
      <c r="J290" s="2" t="inlineStr">
        <is>
          <t>250# ANSI Flange</t>
        </is>
      </c>
      <c r="K290" s="2" t="inlineStr">
        <is>
          <t>:X5:</t>
        </is>
      </c>
      <c r="L290" s="2" t="inlineStr">
        <is>
          <t>Coating_Standard</t>
        </is>
      </c>
      <c r="M290" s="2" t="inlineStr">
        <is>
          <t>250psig</t>
        </is>
      </c>
      <c r="N290" t="inlineStr">
        <is>
          <t>RTF</t>
        </is>
      </c>
      <c r="O290" t="inlineStr">
        <is>
          <t>CASE,L,60123,250#,DI</t>
        </is>
      </c>
      <c r="P290" t="inlineStr">
        <is>
          <t>A100084</t>
        </is>
      </c>
      <c r="Q290" s="2" t="inlineStr">
        <is>
          <t>LT034</t>
        </is>
      </c>
      <c r="R290" t="n">
        <v>126</v>
      </c>
    </row>
    <row r="291">
      <c r="B291">
        <f>IF(AND(H291="C30",I291="B18",L291="Coating_Standard"),"Y","N")</f>
        <v/>
      </c>
      <c r="C291" t="inlineStr">
        <is>
          <t>Price_BOM_L_Case_410</t>
        </is>
      </c>
      <c r="D291">
        <f>IF(B291="Y",C291,"")</f>
        <v/>
      </c>
      <c r="E291" t="inlineStr">
        <is>
          <t>:60123-LC:60123-LCV:60123-LF:</t>
        </is>
      </c>
      <c r="F291" s="2" t="inlineStr">
        <is>
          <t>Cast Iron, ASTM-A48, CL 30</t>
        </is>
      </c>
      <c r="G291" t="inlineStr">
        <is>
          <t>CaseMatl_Cast_Iron_ASTM-A48_CL30</t>
        </is>
      </c>
      <c r="H291" s="2" t="inlineStr">
        <is>
          <t>C30</t>
        </is>
      </c>
      <c r="I291" s="4" t="inlineStr">
        <is>
          <t>:M4:B18:X:</t>
        </is>
      </c>
      <c r="J291" s="2" t="inlineStr">
        <is>
          <t>125# ANSI Flange</t>
        </is>
      </c>
      <c r="K291" s="2" t="inlineStr">
        <is>
          <t>:XA:</t>
        </is>
      </c>
      <c r="L291" s="2" t="inlineStr">
        <is>
          <t>Coating_Scotchkote134_interior</t>
        </is>
      </c>
      <c r="M291" s="2" t="inlineStr">
        <is>
          <t>175psig</t>
        </is>
      </c>
      <c r="N291" s="1" t="n">
        <v>96759592</v>
      </c>
      <c r="O291" s="2" t="inlineStr">
        <is>
          <t>CASE,L,60123,XA,175#,CI NO WR COATED</t>
        </is>
      </c>
      <c r="P291" t="inlineStr">
        <is>
          <t>A100057</t>
        </is>
      </c>
      <c r="Q291" s="2" t="inlineStr">
        <is>
          <t>LT250</t>
        </is>
      </c>
    </row>
    <row r="292">
      <c r="B292">
        <f>IF(AND(H292="C30",I292="B18",L292="Coating_Standard"),"Y","N")</f>
        <v/>
      </c>
      <c r="C292" t="inlineStr">
        <is>
          <t>Price_BOM_L_Case_412</t>
        </is>
      </c>
      <c r="D292">
        <f>IF(B292="Y",C292,"")</f>
        <v/>
      </c>
      <c r="E292" t="inlineStr">
        <is>
          <t>:60123-LC:60123-LCV:60123-LF:</t>
        </is>
      </c>
      <c r="F292" s="2" t="inlineStr">
        <is>
          <t>Cast Iron, ASTM-A48, CL 30</t>
        </is>
      </c>
      <c r="G292" t="inlineStr">
        <is>
          <t>CaseMatl_Cast_Iron_ASTM-A48_CL30</t>
        </is>
      </c>
      <c r="H292" s="2" t="inlineStr">
        <is>
          <t>C30</t>
        </is>
      </c>
      <c r="I292" s="4" t="inlineStr">
        <is>
          <t>:B18:</t>
        </is>
      </c>
      <c r="J292" s="2" t="inlineStr">
        <is>
          <t>125# ANSI Flange</t>
        </is>
      </c>
      <c r="K292" s="2" t="inlineStr">
        <is>
          <t>:X5:</t>
        </is>
      </c>
      <c r="L292" s="2" t="inlineStr">
        <is>
          <t>Coating_Scotchkote134_interior</t>
        </is>
      </c>
      <c r="M292" s="2" t="inlineStr">
        <is>
          <t>175psig</t>
        </is>
      </c>
      <c r="N292" s="1" t="inlineStr">
        <is>
          <t>RTF</t>
        </is>
      </c>
      <c r="O292" s="2" t="inlineStr">
        <is>
          <t>Coating bom</t>
        </is>
      </c>
      <c r="P292" t="inlineStr">
        <is>
          <t>A100057</t>
        </is>
      </c>
      <c r="Q292" s="2" t="inlineStr">
        <is>
          <t>LT250</t>
        </is>
      </c>
    </row>
    <row r="293">
      <c r="B293">
        <f>IF(AND(H293="C30",I293="B18",L293="Coating_Standard"),"Y","N")</f>
        <v/>
      </c>
      <c r="C293" t="inlineStr">
        <is>
          <t>Price_BOM_L_Case_413</t>
        </is>
      </c>
      <c r="D293">
        <f>IF(B293="Y",C293,"")</f>
        <v/>
      </c>
      <c r="E293" t="inlineStr">
        <is>
          <t>:60123-LC:60123-LCV:60123-LF:</t>
        </is>
      </c>
      <c r="F293" s="2" t="inlineStr">
        <is>
          <t>Cast Iron, ASTM-A48, CL 30</t>
        </is>
      </c>
      <c r="G293" t="inlineStr">
        <is>
          <t>CaseMatl_Cast_Iron_ASTM-A48_CL30</t>
        </is>
      </c>
      <c r="H293" s="2" t="inlineStr">
        <is>
          <t>C30</t>
        </is>
      </c>
      <c r="I293" s="4" t="inlineStr">
        <is>
          <t>:X:</t>
        </is>
      </c>
      <c r="J293" s="2" t="inlineStr">
        <is>
          <t>125# ANSI Flange</t>
        </is>
      </c>
      <c r="K293" s="2" t="inlineStr">
        <is>
          <t>:X5:</t>
        </is>
      </c>
      <c r="L293" s="2" t="inlineStr">
        <is>
          <t>Coating_Scotchkote134_interior</t>
        </is>
      </c>
      <c r="M293" s="2" t="inlineStr">
        <is>
          <t>175psig</t>
        </is>
      </c>
      <c r="N293" s="1" t="inlineStr">
        <is>
          <t>RTF</t>
        </is>
      </c>
      <c r="O293" s="2" t="inlineStr">
        <is>
          <t>Coating bom</t>
        </is>
      </c>
      <c r="P293" t="inlineStr">
        <is>
          <t>A100057</t>
        </is>
      </c>
      <c r="Q293" s="2" t="inlineStr">
        <is>
          <t>LT250</t>
        </is>
      </c>
    </row>
    <row r="294">
      <c r="B294">
        <f>IF(AND(H294="C30",I294="B18",L294="Coating_Standard"),"Y","N")</f>
        <v/>
      </c>
      <c r="C294" t="inlineStr">
        <is>
          <t>Price_BOM_L_Case_414</t>
        </is>
      </c>
      <c r="D294">
        <f>IF(B294="Y",C294,"")</f>
        <v/>
      </c>
      <c r="E294" t="inlineStr">
        <is>
          <t>:60123-LC:60123-LCV:60123-LF:</t>
        </is>
      </c>
      <c r="F294" s="2" t="inlineStr">
        <is>
          <t>Cast Iron, ASTM-A48, CL 30</t>
        </is>
      </c>
      <c r="G294" t="inlineStr">
        <is>
          <t>CaseMatl_Cast_Iron_ASTM-A48_CL30</t>
        </is>
      </c>
      <c r="H294" s="2" t="inlineStr">
        <is>
          <t>C30</t>
        </is>
      </c>
      <c r="I294" s="4" t="inlineStr">
        <is>
          <t>:M4:B18:X:</t>
        </is>
      </c>
      <c r="J294" s="2" t="inlineStr">
        <is>
          <t>125# ANSI Flange</t>
        </is>
      </c>
      <c r="K294" s="2" t="inlineStr">
        <is>
          <t>:XA:</t>
        </is>
      </c>
      <c r="L294" s="2" t="inlineStr">
        <is>
          <t>Coating_Scotchkote134_interior_exterior</t>
        </is>
      </c>
      <c r="M294" s="2" t="inlineStr">
        <is>
          <t>175psig</t>
        </is>
      </c>
      <c r="N294" s="1" t="n">
        <v>96759592</v>
      </c>
      <c r="O294" s="2" t="inlineStr">
        <is>
          <t>CASE,L,60123,XA,175#,CI NO WR COATED</t>
        </is>
      </c>
      <c r="P294" t="inlineStr">
        <is>
          <t>A100057</t>
        </is>
      </c>
      <c r="Q294" s="2" t="inlineStr">
        <is>
          <t>LT250</t>
        </is>
      </c>
    </row>
    <row r="295">
      <c r="B295">
        <f>IF(AND(H295="C30",I295="B18",L295="Coating_Standard"),"Y","N")</f>
        <v/>
      </c>
      <c r="C295" t="inlineStr">
        <is>
          <t>Price_BOM_L_Case_416</t>
        </is>
      </c>
      <c r="D295">
        <f>IF(B295="Y",C295,"")</f>
        <v/>
      </c>
      <c r="E295" t="inlineStr">
        <is>
          <t>:60123-LC:60123-LCV:60123-LF:</t>
        </is>
      </c>
      <c r="F295" s="2" t="inlineStr">
        <is>
          <t>Cast Iron, ASTM-A48, CL 30</t>
        </is>
      </c>
      <c r="G295" t="inlineStr">
        <is>
          <t>CaseMatl_Cast_Iron_ASTM-A48_CL30</t>
        </is>
      </c>
      <c r="H295" s="2" t="inlineStr">
        <is>
          <t>C30</t>
        </is>
      </c>
      <c r="I295" s="4" t="inlineStr">
        <is>
          <t>:B18:</t>
        </is>
      </c>
      <c r="J295" s="2" t="inlineStr">
        <is>
          <t>125# ANSI Flange</t>
        </is>
      </c>
      <c r="K295" s="2" t="inlineStr">
        <is>
          <t>:X5:</t>
        </is>
      </c>
      <c r="L295" s="2" t="inlineStr">
        <is>
          <t>Coating_Scotchkote134_interior_exterior</t>
        </is>
      </c>
      <c r="M295" s="2" t="inlineStr">
        <is>
          <t>175psig</t>
        </is>
      </c>
      <c r="N295" s="1" t="inlineStr">
        <is>
          <t>RTF</t>
        </is>
      </c>
      <c r="O295" s="2" t="inlineStr">
        <is>
          <t>Coating bom</t>
        </is>
      </c>
      <c r="P295" t="inlineStr">
        <is>
          <t>A100057</t>
        </is>
      </c>
      <c r="Q295" s="2" t="inlineStr">
        <is>
          <t>LT250</t>
        </is>
      </c>
    </row>
    <row r="296">
      <c r="B296">
        <f>IF(AND(H296="C30",I296="B18",L296="Coating_Standard"),"Y","N")</f>
        <v/>
      </c>
      <c r="C296" t="inlineStr">
        <is>
          <t>Price_BOM_L_Case_417</t>
        </is>
      </c>
      <c r="D296">
        <f>IF(B296="Y",C296,"")</f>
        <v/>
      </c>
      <c r="E296" t="inlineStr">
        <is>
          <t>:60123-LC:60123-LCV:60123-LF:</t>
        </is>
      </c>
      <c r="F296" s="2" t="inlineStr">
        <is>
          <t>Cast Iron, ASTM-A48, CL 30</t>
        </is>
      </c>
      <c r="G296" t="inlineStr">
        <is>
          <t>CaseMatl_Cast_Iron_ASTM-A48_CL30</t>
        </is>
      </c>
      <c r="H296" s="2" t="inlineStr">
        <is>
          <t>C30</t>
        </is>
      </c>
      <c r="I296" s="4" t="inlineStr">
        <is>
          <t>:X:</t>
        </is>
      </c>
      <c r="J296" s="2" t="inlineStr">
        <is>
          <t>125# ANSI Flange</t>
        </is>
      </c>
      <c r="K296" s="2" t="inlineStr">
        <is>
          <t>:X5:</t>
        </is>
      </c>
      <c r="L296" s="2" t="inlineStr">
        <is>
          <t>Coating_Scotchkote134_interior_exterior</t>
        </is>
      </c>
      <c r="M296" s="2" t="inlineStr">
        <is>
          <t>175psig</t>
        </is>
      </c>
      <c r="N296" s="1" t="inlineStr">
        <is>
          <t>RTF</t>
        </is>
      </c>
      <c r="O296" s="2" t="inlineStr">
        <is>
          <t>Coating bom</t>
        </is>
      </c>
      <c r="P296" t="inlineStr">
        <is>
          <t>A100057</t>
        </is>
      </c>
      <c r="Q296" s="2" t="inlineStr">
        <is>
          <t>LT250</t>
        </is>
      </c>
    </row>
    <row r="297">
      <c r="B297">
        <f>IF(AND(H297="C30",I297="B18",L297="Coating_Standard"),"Y","N")</f>
        <v/>
      </c>
      <c r="C297" t="inlineStr">
        <is>
          <t>Price_BOM_L_Case_418</t>
        </is>
      </c>
      <c r="D297">
        <f>IF(B297="Y",C297,"")</f>
        <v/>
      </c>
      <c r="E297" t="inlineStr">
        <is>
          <t>:60123-LC:60123-LCV:60123-LF:</t>
        </is>
      </c>
      <c r="F297" s="2" t="inlineStr">
        <is>
          <t>Cast Iron, ASTM-A48, CL 30</t>
        </is>
      </c>
      <c r="G297" t="inlineStr">
        <is>
          <t>CaseMatl_Cast_Iron_ASTM-A48_CL30</t>
        </is>
      </c>
      <c r="H297" s="2" t="inlineStr">
        <is>
          <t>C30</t>
        </is>
      </c>
      <c r="I297" s="4" t="inlineStr">
        <is>
          <t>:M4:B18:X:</t>
        </is>
      </c>
      <c r="J297" s="2" t="inlineStr">
        <is>
          <t>125# ANSI Flange</t>
        </is>
      </c>
      <c r="K297" s="2" t="inlineStr">
        <is>
          <t>:XA:</t>
        </is>
      </c>
      <c r="L297" s="2" t="inlineStr">
        <is>
          <t>Coating_Scotchkote134_interior_exterior_IncludeImpeller</t>
        </is>
      </c>
      <c r="M297" s="2" t="inlineStr">
        <is>
          <t>175psig</t>
        </is>
      </c>
      <c r="N297" s="1" t="n">
        <v>96759592</v>
      </c>
      <c r="O297" s="2" t="inlineStr">
        <is>
          <t>CASE,L,60123,XA,175#,CI NO WR COATED</t>
        </is>
      </c>
      <c r="P297" t="inlineStr">
        <is>
          <t>A100057</t>
        </is>
      </c>
      <c r="Q297" s="2" t="inlineStr">
        <is>
          <t>LT250</t>
        </is>
      </c>
    </row>
    <row r="298">
      <c r="B298">
        <f>IF(AND(H298="C30",I298="B18",L298="Coating_Standard"),"Y","N")</f>
        <v/>
      </c>
      <c r="C298" t="inlineStr">
        <is>
          <t>Price_BOM_L_Case_420</t>
        </is>
      </c>
      <c r="D298">
        <f>IF(B298="Y",C298,"")</f>
        <v/>
      </c>
      <c r="E298" t="inlineStr">
        <is>
          <t>:60123-LC:60123-LCV:60123-LF:</t>
        </is>
      </c>
      <c r="F298" s="2" t="inlineStr">
        <is>
          <t>Cast Iron, ASTM-A48, CL 30</t>
        </is>
      </c>
      <c r="G298" t="inlineStr">
        <is>
          <t>CaseMatl_Cast_Iron_ASTM-A48_CL30</t>
        </is>
      </c>
      <c r="H298" s="2" t="inlineStr">
        <is>
          <t>C30</t>
        </is>
      </c>
      <c r="I298" s="4" t="inlineStr">
        <is>
          <t>:B18:</t>
        </is>
      </c>
      <c r="J298" s="2" t="inlineStr">
        <is>
          <t>125# ANSI Flange</t>
        </is>
      </c>
      <c r="K298" s="2" t="inlineStr">
        <is>
          <t>:X5:</t>
        </is>
      </c>
      <c r="L298" s="2" t="inlineStr">
        <is>
          <t>Coating_Scotchkote134_interior_exterior_IncludeImpeller</t>
        </is>
      </c>
      <c r="M298" s="2" t="inlineStr">
        <is>
          <t>175psig</t>
        </is>
      </c>
      <c r="N298" s="1" t="inlineStr">
        <is>
          <t>RTF</t>
        </is>
      </c>
      <c r="O298" s="2" t="inlineStr">
        <is>
          <t>Coating bom</t>
        </is>
      </c>
      <c r="P298" t="inlineStr">
        <is>
          <t>A100057</t>
        </is>
      </c>
      <c r="Q298" s="2" t="inlineStr">
        <is>
          <t>LT250</t>
        </is>
      </c>
    </row>
    <row r="299">
      <c r="B299">
        <f>IF(AND(H299="C30",I299="B18",L299="Coating_Standard"),"Y","N")</f>
        <v/>
      </c>
      <c r="C299" t="inlineStr">
        <is>
          <t>Price_BOM_L_Case_421</t>
        </is>
      </c>
      <c r="D299">
        <f>IF(B299="Y",C299,"")</f>
        <v/>
      </c>
      <c r="E299" t="inlineStr">
        <is>
          <t>:60123-LC:60123-LCV:60123-LF:</t>
        </is>
      </c>
      <c r="F299" s="2" t="inlineStr">
        <is>
          <t>Cast Iron, ASTM-A48, CL 30</t>
        </is>
      </c>
      <c r="G299" t="inlineStr">
        <is>
          <t>CaseMatl_Cast_Iron_ASTM-A48_CL30</t>
        </is>
      </c>
      <c r="H299" s="2" t="inlineStr">
        <is>
          <t>C30</t>
        </is>
      </c>
      <c r="I299" s="4" t="inlineStr">
        <is>
          <t>:X:</t>
        </is>
      </c>
      <c r="J299" s="2" t="inlineStr">
        <is>
          <t>125# ANSI Flange</t>
        </is>
      </c>
      <c r="K299" s="2" t="inlineStr">
        <is>
          <t>:X5:</t>
        </is>
      </c>
      <c r="L299" s="2" t="inlineStr">
        <is>
          <t>Coating_Scotchkote134_interior_exterior_IncludeImpeller</t>
        </is>
      </c>
      <c r="M299" s="2" t="inlineStr">
        <is>
          <t>175psig</t>
        </is>
      </c>
      <c r="N299" s="1" t="inlineStr">
        <is>
          <t>RTF</t>
        </is>
      </c>
      <c r="O299" s="2" t="inlineStr">
        <is>
          <t>Coating bom</t>
        </is>
      </c>
      <c r="P299" t="inlineStr">
        <is>
          <t>A100057</t>
        </is>
      </c>
      <c r="Q299" s="2" t="inlineStr">
        <is>
          <t>LT250</t>
        </is>
      </c>
    </row>
    <row r="300">
      <c r="B300">
        <f>IF(AND(H300="C30",I300="B18",L300="Coating_Standard"),"Y","N")</f>
        <v/>
      </c>
      <c r="C300" t="inlineStr">
        <is>
          <t>Price_BOM_L_Case_422</t>
        </is>
      </c>
      <c r="D300">
        <f>IF(B300="Y",C300,"")</f>
        <v/>
      </c>
      <c r="E300" t="inlineStr">
        <is>
          <t>:60123-LC:60123-LCV:60123-LF:</t>
        </is>
      </c>
      <c r="F300" s="2" t="inlineStr">
        <is>
          <t>Cast Iron, ASTM-A48, CL 30</t>
        </is>
      </c>
      <c r="G300" t="inlineStr">
        <is>
          <t>CaseMatl_Cast_Iron_ASTM-A48_CL30</t>
        </is>
      </c>
      <c r="H300" s="2" t="inlineStr">
        <is>
          <t>C30</t>
        </is>
      </c>
      <c r="I300" s="4" t="inlineStr">
        <is>
          <t>:M4:B18:X:</t>
        </is>
      </c>
      <c r="J300" s="2" t="inlineStr">
        <is>
          <t>125# ANSI Flange</t>
        </is>
      </c>
      <c r="K300" s="2" t="inlineStr">
        <is>
          <t>:XA:</t>
        </is>
      </c>
      <c r="L300" s="2" t="inlineStr">
        <is>
          <t>Coating_Scotchkote134_interior_IncludeImpeller</t>
        </is>
      </c>
      <c r="M300" s="2" t="inlineStr">
        <is>
          <t>175psig</t>
        </is>
      </c>
      <c r="N300" s="1" t="n">
        <v>96759592</v>
      </c>
      <c r="O300" s="2" t="inlineStr">
        <is>
          <t>Coating bom</t>
        </is>
      </c>
      <c r="P300" t="inlineStr">
        <is>
          <t>A100057</t>
        </is>
      </c>
      <c r="Q300" s="2" t="inlineStr">
        <is>
          <t>LT250</t>
        </is>
      </c>
    </row>
    <row r="301">
      <c r="B301">
        <f>IF(AND(H301="C30",I301="B18",L301="Coating_Standard"),"Y","N")</f>
        <v/>
      </c>
      <c r="C301" t="inlineStr">
        <is>
          <t>Price_BOM_L_Case_424</t>
        </is>
      </c>
      <c r="D301">
        <f>IF(B301="Y",C301,"")</f>
        <v/>
      </c>
      <c r="E301" t="inlineStr">
        <is>
          <t>:60123-LC:60123-LCV:60123-LF:</t>
        </is>
      </c>
      <c r="F301" s="2" t="inlineStr">
        <is>
          <t>Cast Iron, ASTM-A48, CL 30</t>
        </is>
      </c>
      <c r="G301" t="inlineStr">
        <is>
          <t>CaseMatl_Cast_Iron_ASTM-A48_CL30</t>
        </is>
      </c>
      <c r="H301" s="2" t="inlineStr">
        <is>
          <t>C30</t>
        </is>
      </c>
      <c r="I301" s="4" t="inlineStr">
        <is>
          <t>:B18:</t>
        </is>
      </c>
      <c r="J301" s="2" t="inlineStr">
        <is>
          <t>125# ANSI Flange</t>
        </is>
      </c>
      <c r="K301" s="2" t="inlineStr">
        <is>
          <t>:X5:</t>
        </is>
      </c>
      <c r="L301" s="2" t="inlineStr">
        <is>
          <t>Coating_Scotchkote134_interior_IncludeImpeller</t>
        </is>
      </c>
      <c r="M301" s="2" t="inlineStr">
        <is>
          <t>175psig</t>
        </is>
      </c>
      <c r="N301" s="1" t="inlineStr">
        <is>
          <t>RTF</t>
        </is>
      </c>
      <c r="O301" s="2" t="inlineStr">
        <is>
          <t>Coating bom</t>
        </is>
      </c>
      <c r="P301" t="inlineStr">
        <is>
          <t>A100057</t>
        </is>
      </c>
      <c r="Q301" s="2" t="inlineStr">
        <is>
          <t>LT250</t>
        </is>
      </c>
    </row>
    <row r="302">
      <c r="B302">
        <f>IF(AND(H302="C30",I302="B18",L302="Coating_Standard"),"Y","N")</f>
        <v/>
      </c>
      <c r="C302" t="inlineStr">
        <is>
          <t>Price_BOM_L_Case_425</t>
        </is>
      </c>
      <c r="D302">
        <f>IF(B302="Y",C302,"")</f>
        <v/>
      </c>
      <c r="E302" t="inlineStr">
        <is>
          <t>:60123-LC:60123-LCV:60123-LF:</t>
        </is>
      </c>
      <c r="F302" s="2" t="inlineStr">
        <is>
          <t>Cast Iron, ASTM-A48, CL 30</t>
        </is>
      </c>
      <c r="G302" t="inlineStr">
        <is>
          <t>CaseMatl_Cast_Iron_ASTM-A48_CL30</t>
        </is>
      </c>
      <c r="H302" s="2" t="inlineStr">
        <is>
          <t>C30</t>
        </is>
      </c>
      <c r="I302" s="4" t="inlineStr">
        <is>
          <t>:X:</t>
        </is>
      </c>
      <c r="J302" s="2" t="inlineStr">
        <is>
          <t>125# ANSI Flange</t>
        </is>
      </c>
      <c r="K302" s="2" t="inlineStr">
        <is>
          <t>:X5:</t>
        </is>
      </c>
      <c r="L302" s="2" t="inlineStr">
        <is>
          <t>Coating_Scotchkote134_interior_IncludeImpeller</t>
        </is>
      </c>
      <c r="M302" s="2" t="inlineStr">
        <is>
          <t>175psig</t>
        </is>
      </c>
      <c r="N302" s="1" t="inlineStr">
        <is>
          <t>RTF</t>
        </is>
      </c>
      <c r="O302" s="2" t="inlineStr">
        <is>
          <t>Coating bom</t>
        </is>
      </c>
      <c r="P302" t="inlineStr">
        <is>
          <t>A100057</t>
        </is>
      </c>
      <c r="Q302" s="2" t="inlineStr">
        <is>
          <t>LT250</t>
        </is>
      </c>
    </row>
    <row r="303">
      <c r="B303">
        <f>IF(AND(H303="C30",I303="B18",L303="Coating_Standard"),"Y","N")</f>
        <v/>
      </c>
      <c r="C303" t="inlineStr">
        <is>
          <t>Price_BOM_L_Case_426</t>
        </is>
      </c>
      <c r="D303">
        <f>IF(B303="Y",C303,"")</f>
        <v/>
      </c>
      <c r="E303" t="inlineStr">
        <is>
          <t>:60123-LC:60123-LCV:60123-LF:</t>
        </is>
      </c>
      <c r="F303" s="2" t="inlineStr">
        <is>
          <t>Cast Iron, ASTM-A48, CL 30</t>
        </is>
      </c>
      <c r="G303" t="inlineStr">
        <is>
          <t>CaseMatl_Cast_Iron_ASTM-A48_CL30</t>
        </is>
      </c>
      <c r="H303" s="2" t="inlineStr">
        <is>
          <t>C30</t>
        </is>
      </c>
      <c r="I303" s="4" t="inlineStr">
        <is>
          <t>:B18:</t>
        </is>
      </c>
      <c r="J303" s="2" t="inlineStr">
        <is>
          <t>125# ANSI Flange</t>
        </is>
      </c>
      <c r="K303" s="2" t="inlineStr">
        <is>
          <t>:XA:</t>
        </is>
      </c>
      <c r="L303" s="2" t="inlineStr">
        <is>
          <t>Coating_Special</t>
        </is>
      </c>
      <c r="M303" s="2" t="inlineStr">
        <is>
          <t>175psig</t>
        </is>
      </c>
      <c r="N303" s="1" t="inlineStr">
        <is>
          <t>RTF</t>
        </is>
      </c>
      <c r="O303" s="2" t="inlineStr">
        <is>
          <t>Coating bom</t>
        </is>
      </c>
      <c r="P303" t="inlineStr">
        <is>
          <t>A100057</t>
        </is>
      </c>
      <c r="Q303" s="2" t="inlineStr">
        <is>
          <t>LT250</t>
        </is>
      </c>
      <c r="S303" s="131" t="n"/>
    </row>
    <row r="304">
      <c r="B304">
        <f>IF(AND(H304="C30",I304="B18",L304="Coating_Standard"),"Y","N")</f>
        <v/>
      </c>
      <c r="C304" t="inlineStr">
        <is>
          <t>Price_BOM_L_Case_427</t>
        </is>
      </c>
      <c r="D304">
        <f>IF(B304="Y",C304,"")</f>
        <v/>
      </c>
      <c r="E304" t="inlineStr">
        <is>
          <t>:60123-LC:60123-LCV:60123-LF:</t>
        </is>
      </c>
      <c r="F304" s="2" t="inlineStr">
        <is>
          <t>Cast Iron, ASTM-A48, CL 30</t>
        </is>
      </c>
      <c r="G304" t="inlineStr">
        <is>
          <t>CaseMatl_Cast_Iron_ASTM-A48_CL30</t>
        </is>
      </c>
      <c r="H304" s="2" t="inlineStr">
        <is>
          <t>C30</t>
        </is>
      </c>
      <c r="I304" s="4" t="inlineStr">
        <is>
          <t>:X:</t>
        </is>
      </c>
      <c r="J304" s="2" t="inlineStr">
        <is>
          <t>125# ANSI Flange</t>
        </is>
      </c>
      <c r="K304" s="2" t="inlineStr">
        <is>
          <t>:XA:</t>
        </is>
      </c>
      <c r="L304" s="2" t="inlineStr">
        <is>
          <t>Coating_Special</t>
        </is>
      </c>
      <c r="M304" s="2" t="inlineStr">
        <is>
          <t>175psig</t>
        </is>
      </c>
      <c r="N304" s="1" t="inlineStr">
        <is>
          <t>RTF</t>
        </is>
      </c>
      <c r="O304" s="2" t="inlineStr">
        <is>
          <t>Coating bom</t>
        </is>
      </c>
      <c r="P304" t="inlineStr">
        <is>
          <t>A100057</t>
        </is>
      </c>
      <c r="Q304" s="2" t="inlineStr">
        <is>
          <t>LT250</t>
        </is>
      </c>
    </row>
    <row r="305">
      <c r="B305">
        <f>IF(AND(H305="C30",I305="B18",L305="Coating_Standard"),"Y","N")</f>
        <v/>
      </c>
      <c r="C305" t="inlineStr">
        <is>
          <t>Price_BOM_L_Case_428</t>
        </is>
      </c>
      <c r="D305">
        <f>IF(B305="Y",C305,"")</f>
        <v/>
      </c>
      <c r="E305" t="inlineStr">
        <is>
          <t>:60123-LC:60123-LCV:60123-LF:</t>
        </is>
      </c>
      <c r="F305" s="2" t="inlineStr">
        <is>
          <t>Cast Iron, ASTM-A48, CL 30</t>
        </is>
      </c>
      <c r="G305" t="inlineStr">
        <is>
          <t>CaseMatl_Cast_Iron_ASTM-A48_CL30</t>
        </is>
      </c>
      <c r="H305" s="2" t="inlineStr">
        <is>
          <t>C30</t>
        </is>
      </c>
      <c r="I305" s="4" t="inlineStr">
        <is>
          <t>:B18:</t>
        </is>
      </c>
      <c r="J305" s="2" t="inlineStr">
        <is>
          <t>125# ANSI Flange</t>
        </is>
      </c>
      <c r="K305" s="2" t="inlineStr">
        <is>
          <t>:X5:</t>
        </is>
      </c>
      <c r="L305" s="2" t="inlineStr">
        <is>
          <t>Coating_Special</t>
        </is>
      </c>
      <c r="M305" s="2" t="inlineStr">
        <is>
          <t>175psig</t>
        </is>
      </c>
      <c r="N305" s="1" t="inlineStr">
        <is>
          <t>RTF</t>
        </is>
      </c>
      <c r="O305" s="2" t="inlineStr">
        <is>
          <t>Coating bom</t>
        </is>
      </c>
      <c r="P305" t="inlineStr">
        <is>
          <t>A100057</t>
        </is>
      </c>
      <c r="Q305" s="2" t="inlineStr">
        <is>
          <t>LT250</t>
        </is>
      </c>
    </row>
    <row r="306">
      <c r="B306">
        <f>IF(AND(H306="C30",I306="B18",L306="Coating_Standard"),"Y","N")</f>
        <v/>
      </c>
      <c r="C306" t="inlineStr">
        <is>
          <t>Price_BOM_L_Case_429</t>
        </is>
      </c>
      <c r="D306">
        <f>IF(B306="Y",C306,"")</f>
        <v/>
      </c>
      <c r="E306" t="inlineStr">
        <is>
          <t>:60123-LC:60123-LCV:60123-LF:</t>
        </is>
      </c>
      <c r="F306" s="2" t="inlineStr">
        <is>
          <t>Cast Iron, ASTM-A48, CL 30</t>
        </is>
      </c>
      <c r="G306" t="inlineStr">
        <is>
          <t>CaseMatl_Cast_Iron_ASTM-A48_CL30</t>
        </is>
      </c>
      <c r="H306" s="2" t="inlineStr">
        <is>
          <t>C30</t>
        </is>
      </c>
      <c r="I306" s="4" t="inlineStr">
        <is>
          <t>:X:</t>
        </is>
      </c>
      <c r="J306" s="2" t="inlineStr">
        <is>
          <t>125# ANSI Flange</t>
        </is>
      </c>
      <c r="K306" s="2" t="inlineStr">
        <is>
          <t>:X5:</t>
        </is>
      </c>
      <c r="L306" s="2" t="inlineStr">
        <is>
          <t>Coating_Special</t>
        </is>
      </c>
      <c r="M306" s="2" t="inlineStr">
        <is>
          <t>175psig</t>
        </is>
      </c>
      <c r="N306" s="1" t="inlineStr">
        <is>
          <t>RTF</t>
        </is>
      </c>
      <c r="O306" s="2" t="inlineStr">
        <is>
          <t>Coating bom</t>
        </is>
      </c>
      <c r="P306" t="inlineStr">
        <is>
          <t>A100057</t>
        </is>
      </c>
      <c r="Q306" s="2" t="inlineStr">
        <is>
          <t>LT250</t>
        </is>
      </c>
    </row>
    <row r="307">
      <c r="B307">
        <f>IF(AND(H307="C30",I307="B18",L307="Coating_Standard"),"Y","N")</f>
        <v/>
      </c>
      <c r="C307" t="inlineStr">
        <is>
          <t>Price_BOM_L_Case_434</t>
        </is>
      </c>
      <c r="D307">
        <f>IF(B307="Y",C307,"")</f>
        <v/>
      </c>
      <c r="E307" t="inlineStr">
        <is>
          <t>:60157-LC:60157-LCV:60157-LF:</t>
        </is>
      </c>
      <c r="F307" s="2" t="inlineStr">
        <is>
          <t>Cast Iron, ASTM-A48, CL 30</t>
        </is>
      </c>
      <c r="G307" t="inlineStr">
        <is>
          <t>CaseMatl_Cast_Iron_ASTM-A48_CL30</t>
        </is>
      </c>
      <c r="H307" s="2" t="inlineStr">
        <is>
          <t>C30</t>
        </is>
      </c>
      <c r="I307" s="4" t="inlineStr">
        <is>
          <t>:M4:B18:X:</t>
        </is>
      </c>
      <c r="J307" s="2" t="inlineStr">
        <is>
          <t>125# ANSI Flange</t>
        </is>
      </c>
      <c r="K307" s="2" t="inlineStr">
        <is>
          <t>:X5:</t>
        </is>
      </c>
      <c r="L307" s="2" t="inlineStr">
        <is>
          <t>Coating_Standard</t>
        </is>
      </c>
      <c r="M307" s="2" t="inlineStr">
        <is>
          <t>175psig</t>
        </is>
      </c>
      <c r="N307" t="n">
        <v>96699277</v>
      </c>
      <c r="O307" t="inlineStr">
        <is>
          <t>CASE,L,60157,175#,CI</t>
        </is>
      </c>
      <c r="P307" t="inlineStr">
        <is>
          <t>A100057</t>
        </is>
      </c>
      <c r="Q307" s="2" t="inlineStr">
        <is>
          <t>LT027</t>
        </is>
      </c>
      <c r="R307" t="n">
        <v>0</v>
      </c>
    </row>
    <row r="308">
      <c r="B308">
        <f>IF(AND(H308="C30",I308="B18",L308="Coating_Standard"),"Y","N")</f>
        <v/>
      </c>
      <c r="C308" t="inlineStr">
        <is>
          <t>Price_BOM_L_Case_435</t>
        </is>
      </c>
      <c r="D308">
        <f>IF(B308="Y",C308,"")</f>
        <v/>
      </c>
      <c r="E308" t="inlineStr">
        <is>
          <t>:60157-LC:60157-LCV:60157-LF:</t>
        </is>
      </c>
      <c r="F308" s="2" t="inlineStr">
        <is>
          <t>Ductile Iron, ASTM-A536-65</t>
        </is>
      </c>
      <c r="G308" t="inlineStr">
        <is>
          <t>CaseMatl_Ductile_Iron_ASTM-A536-65</t>
        </is>
      </c>
      <c r="H308" s="2" t="inlineStr">
        <is>
          <t>J</t>
        </is>
      </c>
      <c r="I308" s="4" t="inlineStr">
        <is>
          <t>:M4:B18:X:</t>
        </is>
      </c>
      <c r="J308" s="2" t="inlineStr">
        <is>
          <t>250# ANSI Flange</t>
        </is>
      </c>
      <c r="K308" s="2" t="inlineStr">
        <is>
          <t>:X5:</t>
        </is>
      </c>
      <c r="L308" s="2" t="inlineStr">
        <is>
          <t>Coating_Standard</t>
        </is>
      </c>
      <c r="M308" s="2" t="inlineStr">
        <is>
          <t>250psig</t>
        </is>
      </c>
      <c r="N308" t="n">
        <v>96699278</v>
      </c>
      <c r="O308" t="inlineStr">
        <is>
          <t>CASE,L,60157,250#,DI</t>
        </is>
      </c>
      <c r="P308" t="inlineStr">
        <is>
          <t>A100085</t>
        </is>
      </c>
      <c r="Q308" s="2" t="inlineStr">
        <is>
          <t>LT034</t>
        </is>
      </c>
      <c r="R308" t="n">
        <v>126</v>
      </c>
    </row>
    <row r="309">
      <c r="B309">
        <f>IF(AND(H309="C30",I309="B18",L309="Coating_Standard"),"Y","N")</f>
        <v/>
      </c>
      <c r="C309" t="inlineStr">
        <is>
          <t>Price_BOM_L_Case_436</t>
        </is>
      </c>
      <c r="D309">
        <f>IF(B309="Y",C309,"")</f>
        <v/>
      </c>
      <c r="E309" t="inlineStr">
        <is>
          <t>:60157-LC:60157-LCV:60157-LF:</t>
        </is>
      </c>
      <c r="F309" s="2" t="inlineStr">
        <is>
          <t>Cast Iron, ASTM-A48, CL 30</t>
        </is>
      </c>
      <c r="G309" t="inlineStr">
        <is>
          <t>CaseMatl_Cast_Iron_ASTM-A48_CL30</t>
        </is>
      </c>
      <c r="H309" s="2" t="inlineStr">
        <is>
          <t>C30</t>
        </is>
      </c>
      <c r="I309" s="4" t="inlineStr">
        <is>
          <t>:B18:</t>
        </is>
      </c>
      <c r="J309" s="2" t="inlineStr">
        <is>
          <t>125# ANSI Flange</t>
        </is>
      </c>
      <c r="K309" s="2" t="inlineStr">
        <is>
          <t>:X5:</t>
        </is>
      </c>
      <c r="L309" s="2" t="inlineStr">
        <is>
          <t>Coating_Scotchkote134_interior</t>
        </is>
      </c>
      <c r="M309" s="2" t="inlineStr">
        <is>
          <t>175psig</t>
        </is>
      </c>
      <c r="N309" s="1" t="inlineStr">
        <is>
          <t>RTF</t>
        </is>
      </c>
      <c r="O309" s="2" t="inlineStr">
        <is>
          <t>Coating bom</t>
        </is>
      </c>
      <c r="P309" t="inlineStr">
        <is>
          <t>A100057</t>
        </is>
      </c>
      <c r="Q309" s="2" t="inlineStr">
        <is>
          <t>LT250</t>
        </is>
      </c>
    </row>
    <row r="310">
      <c r="B310">
        <f>IF(AND(H310="C30",I310="B18",L310="Coating_Standard"),"Y","N")</f>
        <v/>
      </c>
      <c r="C310" t="inlineStr">
        <is>
          <t>Price_BOM_L_Case_437</t>
        </is>
      </c>
      <c r="D310">
        <f>IF(B310="Y",C310,"")</f>
        <v/>
      </c>
      <c r="E310" t="inlineStr">
        <is>
          <t>:60157-LC:60157-LCV:60157-LF:</t>
        </is>
      </c>
      <c r="F310" s="2" t="inlineStr">
        <is>
          <t>Cast Iron, ASTM-A48, CL 30</t>
        </is>
      </c>
      <c r="G310" t="inlineStr">
        <is>
          <t>CaseMatl_Cast_Iron_ASTM-A48_CL30</t>
        </is>
      </c>
      <c r="H310" s="2" t="inlineStr">
        <is>
          <t>C30</t>
        </is>
      </c>
      <c r="I310" s="4" t="inlineStr">
        <is>
          <t>:B18:</t>
        </is>
      </c>
      <c r="J310" s="2" t="inlineStr">
        <is>
          <t>125# ANSI Flange</t>
        </is>
      </c>
      <c r="K310" s="2" t="inlineStr">
        <is>
          <t>:X5:</t>
        </is>
      </c>
      <c r="L310" s="2" t="inlineStr">
        <is>
          <t>Coating_Scotchkote134_interior_exterior</t>
        </is>
      </c>
      <c r="M310" s="2" t="inlineStr">
        <is>
          <t>175psig</t>
        </is>
      </c>
      <c r="N310" s="1" t="inlineStr">
        <is>
          <t>RTF</t>
        </is>
      </c>
      <c r="O310" s="2" t="inlineStr">
        <is>
          <t>Coating bom</t>
        </is>
      </c>
      <c r="P310" t="inlineStr">
        <is>
          <t>A100057</t>
        </is>
      </c>
      <c r="Q310" s="2" t="inlineStr">
        <is>
          <t>LT250</t>
        </is>
      </c>
    </row>
    <row r="311">
      <c r="B311">
        <f>IF(AND(H311="C30",I311="B18",L311="Coating_Standard"),"Y","N")</f>
        <v/>
      </c>
      <c r="C311" t="inlineStr">
        <is>
          <t>Price_BOM_L_Case_438</t>
        </is>
      </c>
      <c r="D311">
        <f>IF(B311="Y",C311,"")</f>
        <v/>
      </c>
      <c r="E311" t="inlineStr">
        <is>
          <t>:60157-LC:60157-LCV:60157-LF:</t>
        </is>
      </c>
      <c r="F311" s="2" t="inlineStr">
        <is>
          <t>Cast Iron, ASTM-A48, CL 30</t>
        </is>
      </c>
      <c r="G311" t="inlineStr">
        <is>
          <t>CaseMatl_Cast_Iron_ASTM-A48_CL30</t>
        </is>
      </c>
      <c r="H311" s="2" t="inlineStr">
        <is>
          <t>C30</t>
        </is>
      </c>
      <c r="I311" s="4" t="inlineStr">
        <is>
          <t>:B18:</t>
        </is>
      </c>
      <c r="J311" s="2" t="inlineStr">
        <is>
          <t>125# ANSI Flange</t>
        </is>
      </c>
      <c r="K311" s="2" t="inlineStr">
        <is>
          <t>:X5:</t>
        </is>
      </c>
      <c r="L311" s="2" t="inlineStr">
        <is>
          <t>Coating_Scotchkote134_interior_exterior_IncludeImpeller</t>
        </is>
      </c>
      <c r="M311" s="2" t="inlineStr">
        <is>
          <t>175psig</t>
        </is>
      </c>
      <c r="N311" s="1" t="inlineStr">
        <is>
          <t>RTF</t>
        </is>
      </c>
      <c r="O311" s="2" t="inlineStr">
        <is>
          <t>Coating bom</t>
        </is>
      </c>
      <c r="P311" t="inlineStr">
        <is>
          <t>A100057</t>
        </is>
      </c>
      <c r="Q311" s="2" t="inlineStr">
        <is>
          <t>LT250</t>
        </is>
      </c>
    </row>
    <row r="312">
      <c r="B312">
        <f>IF(AND(H312="C30",I312="B18",L312="Coating_Standard"),"Y","N")</f>
        <v/>
      </c>
      <c r="C312" t="inlineStr">
        <is>
          <t>Price_BOM_L_Case_439</t>
        </is>
      </c>
      <c r="D312">
        <f>IF(B312="Y",C312,"")</f>
        <v/>
      </c>
      <c r="E312" t="inlineStr">
        <is>
          <t>:60157-LC:60157-LCV:60157-LF:</t>
        </is>
      </c>
      <c r="F312" s="2" t="inlineStr">
        <is>
          <t>Cast Iron, ASTM-A48, CL 30</t>
        </is>
      </c>
      <c r="G312" t="inlineStr">
        <is>
          <t>CaseMatl_Cast_Iron_ASTM-A48_CL30</t>
        </is>
      </c>
      <c r="H312" s="2" t="inlineStr">
        <is>
          <t>C30</t>
        </is>
      </c>
      <c r="I312" s="4" t="inlineStr">
        <is>
          <t>:B18:</t>
        </is>
      </c>
      <c r="J312" s="2" t="inlineStr">
        <is>
          <t>125# ANSI Flange</t>
        </is>
      </c>
      <c r="K312" s="2" t="inlineStr">
        <is>
          <t>:X5:</t>
        </is>
      </c>
      <c r="L312" s="2" t="inlineStr">
        <is>
          <t>Coating_Scotchkote134_interior_IncludeImpeller</t>
        </is>
      </c>
      <c r="M312" s="2" t="inlineStr">
        <is>
          <t>175psig</t>
        </is>
      </c>
      <c r="N312" s="1" t="inlineStr">
        <is>
          <t>RTF</t>
        </is>
      </c>
      <c r="O312" s="2" t="inlineStr">
        <is>
          <t>Coating bom</t>
        </is>
      </c>
      <c r="P312" t="inlineStr">
        <is>
          <t>A100057</t>
        </is>
      </c>
      <c r="Q312" s="2" t="inlineStr">
        <is>
          <t>LT250</t>
        </is>
      </c>
    </row>
    <row r="313">
      <c r="B313">
        <f>IF(AND(H313="C30",I313="B18",L313="Coating_Standard"),"Y","N")</f>
        <v/>
      </c>
      <c r="C313" t="inlineStr">
        <is>
          <t>Price_BOM_L_Case_440</t>
        </is>
      </c>
      <c r="D313">
        <f>IF(B313="Y",C313,"")</f>
        <v/>
      </c>
      <c r="E313" t="inlineStr">
        <is>
          <t>:60157-LC:60157-LCV:60157-LF:</t>
        </is>
      </c>
      <c r="F313" s="2" t="inlineStr">
        <is>
          <t>Cast Iron, ASTM-A48, CL 30</t>
        </is>
      </c>
      <c r="G313" t="inlineStr">
        <is>
          <t>CaseMatl_Cast_Iron_ASTM-A48_CL30</t>
        </is>
      </c>
      <c r="H313" s="2" t="inlineStr">
        <is>
          <t>C30</t>
        </is>
      </c>
      <c r="I313" s="4" t="inlineStr">
        <is>
          <t>:B18:</t>
        </is>
      </c>
      <c r="J313" s="2" t="inlineStr">
        <is>
          <t>125# ANSI Flange</t>
        </is>
      </c>
      <c r="K313" s="2" t="inlineStr">
        <is>
          <t>:X5:</t>
        </is>
      </c>
      <c r="L313" s="2" t="inlineStr">
        <is>
          <t>Coating_Special</t>
        </is>
      </c>
      <c r="M313" s="2" t="inlineStr">
        <is>
          <t>175psig</t>
        </is>
      </c>
      <c r="N313" s="1" t="inlineStr">
        <is>
          <t>RTF</t>
        </is>
      </c>
      <c r="O313" s="2" t="inlineStr">
        <is>
          <t>Coating bom</t>
        </is>
      </c>
      <c r="P313" t="inlineStr">
        <is>
          <t>A100057</t>
        </is>
      </c>
      <c r="Q313" s="2" t="inlineStr">
        <is>
          <t>LT250</t>
        </is>
      </c>
    </row>
    <row r="314">
      <c r="B314">
        <f>IF(AND(H314="C30",I314="B18",L314="Coating_Standard"),"Y","N")</f>
        <v/>
      </c>
      <c r="C314" t="inlineStr">
        <is>
          <t>Price_BOM_L_Case_444</t>
        </is>
      </c>
      <c r="D314">
        <f>IF(B314="Y",C314,"")</f>
        <v/>
      </c>
      <c r="E314" t="inlineStr">
        <is>
          <t>:60157-LC:60157-LCV:60157-LF:</t>
        </is>
      </c>
      <c r="F314" s="2" t="inlineStr">
        <is>
          <t>Cast Iron, ASTM-A48, CL 30</t>
        </is>
      </c>
      <c r="G314" t="inlineStr">
        <is>
          <t>CaseMatl_Cast_Iron_ASTM-A48_CL30</t>
        </is>
      </c>
      <c r="H314" s="2" t="inlineStr">
        <is>
          <t>C30</t>
        </is>
      </c>
      <c r="I314" s="4" t="inlineStr">
        <is>
          <t>:X:</t>
        </is>
      </c>
      <c r="J314" s="2" t="inlineStr">
        <is>
          <t>125# ANSI Flange</t>
        </is>
      </c>
      <c r="K314" s="2" t="inlineStr">
        <is>
          <t>:X5:</t>
        </is>
      </c>
      <c r="L314" s="2" t="inlineStr">
        <is>
          <t>Coating_Scotchkote134_interior</t>
        </is>
      </c>
      <c r="M314" s="2" t="inlineStr">
        <is>
          <t>175psig</t>
        </is>
      </c>
      <c r="N314" s="1" t="inlineStr">
        <is>
          <t>RTF</t>
        </is>
      </c>
      <c r="O314" s="2" t="inlineStr">
        <is>
          <t>Coating bom</t>
        </is>
      </c>
      <c r="P314" t="inlineStr">
        <is>
          <t>A100057</t>
        </is>
      </c>
      <c r="Q314" s="2" t="inlineStr">
        <is>
          <t>LT250</t>
        </is>
      </c>
    </row>
    <row r="315">
      <c r="B315">
        <f>IF(AND(H315="C30",I315="B18",L315="Coating_Standard"),"Y","N")</f>
        <v/>
      </c>
      <c r="C315" t="inlineStr">
        <is>
          <t>Price_BOM_L_Case_445</t>
        </is>
      </c>
      <c r="D315">
        <f>IF(B315="Y",C315,"")</f>
        <v/>
      </c>
      <c r="E315" t="inlineStr">
        <is>
          <t>:60157-LC:60157-LCV:60157-LF:</t>
        </is>
      </c>
      <c r="F315" s="2" t="inlineStr">
        <is>
          <t>Cast Iron, ASTM-A48, CL 30</t>
        </is>
      </c>
      <c r="G315" t="inlineStr">
        <is>
          <t>CaseMatl_Cast_Iron_ASTM-A48_CL30</t>
        </is>
      </c>
      <c r="H315" s="2" t="inlineStr">
        <is>
          <t>C30</t>
        </is>
      </c>
      <c r="I315" s="4" t="inlineStr">
        <is>
          <t>:X:</t>
        </is>
      </c>
      <c r="J315" s="2" t="inlineStr">
        <is>
          <t>125# ANSI Flange</t>
        </is>
      </c>
      <c r="K315" s="2" t="inlineStr">
        <is>
          <t>:X5:</t>
        </is>
      </c>
      <c r="L315" s="2" t="inlineStr">
        <is>
          <t>Coating_Scotchkote134_interior_exterior</t>
        </is>
      </c>
      <c r="M315" s="2" t="inlineStr">
        <is>
          <t>175psig</t>
        </is>
      </c>
      <c r="N315" s="1" t="inlineStr">
        <is>
          <t>RTF</t>
        </is>
      </c>
      <c r="O315" s="2" t="inlineStr">
        <is>
          <t>Coating bom</t>
        </is>
      </c>
      <c r="P315" t="inlineStr">
        <is>
          <t>A100057</t>
        </is>
      </c>
      <c r="Q315" s="2" t="inlineStr">
        <is>
          <t>LT250</t>
        </is>
      </c>
    </row>
    <row r="316">
      <c r="B316">
        <f>IF(AND(H316="C30",I316="B18",L316="Coating_Standard"),"Y","N")</f>
        <v/>
      </c>
      <c r="C316" t="inlineStr">
        <is>
          <t>Price_BOM_L_Case_446</t>
        </is>
      </c>
      <c r="D316">
        <f>IF(B316="Y",C316,"")</f>
        <v/>
      </c>
      <c r="E316" t="inlineStr">
        <is>
          <t>:60157-LC:60157-LCV:60157-LF:</t>
        </is>
      </c>
      <c r="F316" s="2" t="inlineStr">
        <is>
          <t>Cast Iron, ASTM-A48, CL 30</t>
        </is>
      </c>
      <c r="G316" t="inlineStr">
        <is>
          <t>CaseMatl_Cast_Iron_ASTM-A48_CL30</t>
        </is>
      </c>
      <c r="H316" s="2" t="inlineStr">
        <is>
          <t>C30</t>
        </is>
      </c>
      <c r="I316" s="4" t="inlineStr">
        <is>
          <t>:X:</t>
        </is>
      </c>
      <c r="J316" s="2" t="inlineStr">
        <is>
          <t>125# ANSI Flange</t>
        </is>
      </c>
      <c r="K316" s="2" t="inlineStr">
        <is>
          <t>:X5:</t>
        </is>
      </c>
      <c r="L316" s="2" t="inlineStr">
        <is>
          <t>Coating_Scotchkote134_interior_exterior_IncludeImpeller</t>
        </is>
      </c>
      <c r="M316" s="2" t="inlineStr">
        <is>
          <t>175psig</t>
        </is>
      </c>
      <c r="N316" s="1" t="inlineStr">
        <is>
          <t>RTF</t>
        </is>
      </c>
      <c r="O316" s="2" t="inlineStr">
        <is>
          <t>Coating bom</t>
        </is>
      </c>
      <c r="P316" t="inlineStr">
        <is>
          <t>A100057</t>
        </is>
      </c>
      <c r="Q316" s="2" t="inlineStr">
        <is>
          <t>LT250</t>
        </is>
      </c>
    </row>
    <row r="317">
      <c r="B317">
        <f>IF(AND(H317="C30",I317="B18",L317="Coating_Standard"),"Y","N")</f>
        <v/>
      </c>
      <c r="C317" t="inlineStr">
        <is>
          <t>Price_BOM_L_Case_447</t>
        </is>
      </c>
      <c r="D317">
        <f>IF(B317="Y",C317,"")</f>
        <v/>
      </c>
      <c r="E317" t="inlineStr">
        <is>
          <t>:60157-LC:60157-LCV:60157-LF:</t>
        </is>
      </c>
      <c r="F317" s="2" t="inlineStr">
        <is>
          <t>Cast Iron, ASTM-A48, CL 30</t>
        </is>
      </c>
      <c r="G317" t="inlineStr">
        <is>
          <t>CaseMatl_Cast_Iron_ASTM-A48_CL30</t>
        </is>
      </c>
      <c r="H317" s="2" t="inlineStr">
        <is>
          <t>C30</t>
        </is>
      </c>
      <c r="I317" s="4" t="inlineStr">
        <is>
          <t>:X:</t>
        </is>
      </c>
      <c r="J317" s="2" t="inlineStr">
        <is>
          <t>125# ANSI Flange</t>
        </is>
      </c>
      <c r="K317" s="2" t="inlineStr">
        <is>
          <t>:X5:</t>
        </is>
      </c>
      <c r="L317" s="2" t="inlineStr">
        <is>
          <t>Coating_Scotchkote134_interior_IncludeImpeller</t>
        </is>
      </c>
      <c r="M317" s="2" t="inlineStr">
        <is>
          <t>175psig</t>
        </is>
      </c>
      <c r="N317" s="1" t="inlineStr">
        <is>
          <t>RTF</t>
        </is>
      </c>
      <c r="O317" s="2" t="inlineStr">
        <is>
          <t>Coating bom</t>
        </is>
      </c>
      <c r="P317" t="inlineStr">
        <is>
          <t>A100057</t>
        </is>
      </c>
      <c r="Q317" s="2" t="inlineStr">
        <is>
          <t>LT250</t>
        </is>
      </c>
    </row>
    <row r="318">
      <c r="B318">
        <f>IF(AND(H318="C30",I318="B18",L318="Coating_Standard"),"Y","N")</f>
        <v/>
      </c>
      <c r="C318" t="inlineStr">
        <is>
          <t>Price_BOM_L_Case_448</t>
        </is>
      </c>
      <c r="D318">
        <f>IF(B318="Y",C318,"")</f>
        <v/>
      </c>
      <c r="E318" t="inlineStr">
        <is>
          <t>:60157-LC:60157-LCV:60157-LF:</t>
        </is>
      </c>
      <c r="F318" s="2" t="inlineStr">
        <is>
          <t>Cast Iron, ASTM-A48, CL 30</t>
        </is>
      </c>
      <c r="G318" t="inlineStr">
        <is>
          <t>CaseMatl_Cast_Iron_ASTM-A48_CL30</t>
        </is>
      </c>
      <c r="H318" s="2" t="inlineStr">
        <is>
          <t>C30</t>
        </is>
      </c>
      <c r="I318" s="4" t="inlineStr">
        <is>
          <t>:X:</t>
        </is>
      </c>
      <c r="J318" s="2" t="inlineStr">
        <is>
          <t>125# ANSI Flange</t>
        </is>
      </c>
      <c r="K318" s="2" t="inlineStr">
        <is>
          <t>:X5:</t>
        </is>
      </c>
      <c r="L318" s="2" t="inlineStr">
        <is>
          <t>Coating_Special</t>
        </is>
      </c>
      <c r="M318" s="2" t="inlineStr">
        <is>
          <t>175psig</t>
        </is>
      </c>
      <c r="N318" s="1" t="inlineStr">
        <is>
          <t>RTF</t>
        </is>
      </c>
      <c r="O318" s="2" t="inlineStr">
        <is>
          <t>Coating bom</t>
        </is>
      </c>
      <c r="P318" t="inlineStr">
        <is>
          <t>A100057</t>
        </is>
      </c>
      <c r="Q318" s="2" t="inlineStr">
        <is>
          <t>LT250</t>
        </is>
      </c>
    </row>
    <row r="319">
      <c r="B319">
        <f>IF(AND(H319="C30",I319="B18",L319="Coating_Standard"),"Y","N")</f>
        <v/>
      </c>
      <c r="C319" t="inlineStr">
        <is>
          <t>Price_BOM_L_Case_450</t>
        </is>
      </c>
      <c r="D319">
        <f>IF(B319="Y",C319,"")</f>
        <v/>
      </c>
      <c r="E319" t="inlineStr">
        <is>
          <t>:60157-LF:</t>
        </is>
      </c>
      <c r="F319" s="2" t="inlineStr">
        <is>
          <t>Cast Iron, ASTM-A48, CL 30</t>
        </is>
      </c>
      <c r="G319" t="inlineStr">
        <is>
          <t>CaseMatl_Cast_Iron_ASTM-A48_CL30</t>
        </is>
      </c>
      <c r="H319" s="2" t="inlineStr">
        <is>
          <t>C30</t>
        </is>
      </c>
      <c r="I319" s="4" t="inlineStr">
        <is>
          <t>:B18:</t>
        </is>
      </c>
      <c r="J319" s="2" t="inlineStr">
        <is>
          <t>125# ANSI Flange</t>
        </is>
      </c>
      <c r="K319" s="2" t="inlineStr">
        <is>
          <t>:X6:</t>
        </is>
      </c>
      <c r="L319" s="80" t="inlineStr">
        <is>
          <t>Coating_Standard</t>
        </is>
      </c>
      <c r="M319" s="2" t="inlineStr">
        <is>
          <t>175psig</t>
        </is>
      </c>
      <c r="N319" s="1" t="inlineStr">
        <is>
          <t>RTF</t>
        </is>
      </c>
      <c r="O319" s="2" t="n"/>
      <c r="P319" t="inlineStr">
        <is>
          <t>A100057</t>
        </is>
      </c>
      <c r="Q319" s="2" t="inlineStr">
        <is>
          <t>LT250</t>
        </is>
      </c>
    </row>
    <row r="320">
      <c r="B320">
        <f>IF(AND(H320="C30",I320="B18",L320="Coating_Standard"),"Y","N")</f>
        <v/>
      </c>
      <c r="C320" t="inlineStr">
        <is>
          <t>Price_BOM_L_Case_451</t>
        </is>
      </c>
      <c r="D320">
        <f>IF(B320="Y",C320,"")</f>
        <v/>
      </c>
      <c r="E320" t="inlineStr">
        <is>
          <t>:60157-LF:</t>
        </is>
      </c>
      <c r="F320" s="2" t="inlineStr">
        <is>
          <t>Ductile Iron, ASTM-A536-65</t>
        </is>
      </c>
      <c r="G320" t="inlineStr">
        <is>
          <t>CaseMatl_Ductile_Iron_ASTM-A536-65</t>
        </is>
      </c>
      <c r="H320" s="2" t="inlineStr">
        <is>
          <t>J</t>
        </is>
      </c>
      <c r="I320" s="4" t="inlineStr">
        <is>
          <t>:B18:</t>
        </is>
      </c>
      <c r="J320" s="2" t="inlineStr">
        <is>
          <t>250# ANSI Flange</t>
        </is>
      </c>
      <c r="K320" s="2" t="inlineStr">
        <is>
          <t>:X6:</t>
        </is>
      </c>
      <c r="L320" s="2" t="inlineStr">
        <is>
          <t>Coating_Scotchkote134_interior</t>
        </is>
      </c>
      <c r="M320" s="2" t="inlineStr">
        <is>
          <t>250psig</t>
        </is>
      </c>
      <c r="N320" s="1" t="inlineStr">
        <is>
          <t>RTF</t>
        </is>
      </c>
      <c r="O320" s="2" t="inlineStr">
        <is>
          <t>Coating bom</t>
        </is>
      </c>
      <c r="P320" t="inlineStr">
        <is>
          <t>A100085</t>
        </is>
      </c>
      <c r="Q320" s="2" t="inlineStr">
        <is>
          <t>LT034</t>
        </is>
      </c>
    </row>
    <row r="321">
      <c r="B321">
        <f>IF(AND(H321="C30",I321="B18",L321="Coating_Standard"),"Y","N")</f>
        <v/>
      </c>
      <c r="C321" t="inlineStr">
        <is>
          <t>Price_BOM_L_Case_452</t>
        </is>
      </c>
      <c r="D321">
        <f>IF(B321="Y",C321,"")</f>
        <v/>
      </c>
      <c r="E321" t="inlineStr">
        <is>
          <t>:60157-LF:</t>
        </is>
      </c>
      <c r="F321" s="2" t="inlineStr">
        <is>
          <t>Cast Iron, ASTM-A48, CL 30</t>
        </is>
      </c>
      <c r="G321" t="inlineStr">
        <is>
          <t>CaseMatl_Cast_Iron_ASTM-A48_CL30</t>
        </is>
      </c>
      <c r="H321" s="2" t="inlineStr">
        <is>
          <t>C30</t>
        </is>
      </c>
      <c r="I321" s="4" t="inlineStr">
        <is>
          <t>:B18:</t>
        </is>
      </c>
      <c r="J321" s="2" t="inlineStr">
        <is>
          <t>125# ANSI Flange</t>
        </is>
      </c>
      <c r="K321" s="2" t="inlineStr">
        <is>
          <t>:X6:</t>
        </is>
      </c>
      <c r="L321" s="2" t="inlineStr">
        <is>
          <t>Coating_Scotchkote134_interior</t>
        </is>
      </c>
      <c r="M321" s="2" t="inlineStr">
        <is>
          <t>175psig</t>
        </is>
      </c>
      <c r="N321" s="1" t="inlineStr">
        <is>
          <t>RTF</t>
        </is>
      </c>
      <c r="O321" s="2" t="inlineStr">
        <is>
          <t>Coating bom</t>
        </is>
      </c>
      <c r="P321" t="inlineStr">
        <is>
          <t>A100057</t>
        </is>
      </c>
      <c r="Q321" s="2" t="inlineStr">
        <is>
          <t>LT250</t>
        </is>
      </c>
    </row>
    <row r="322">
      <c r="B322">
        <f>IF(AND(H322="C30",I322="B18",L322="Coating_Standard"),"Y","N")</f>
        <v/>
      </c>
      <c r="C322" t="inlineStr">
        <is>
          <t>Price_BOM_L_Case_453</t>
        </is>
      </c>
      <c r="D322">
        <f>IF(B322="Y",C322,"")</f>
        <v/>
      </c>
      <c r="E322" t="inlineStr">
        <is>
          <t>:60157-LF:</t>
        </is>
      </c>
      <c r="F322" s="2" t="inlineStr">
        <is>
          <t>Cast Iron, ASTM-A48, CL 30</t>
        </is>
      </c>
      <c r="G322" t="inlineStr">
        <is>
          <t>CaseMatl_Cast_Iron_ASTM-A48_CL30</t>
        </is>
      </c>
      <c r="H322" s="2" t="inlineStr">
        <is>
          <t>C30</t>
        </is>
      </c>
      <c r="I322" s="4" t="inlineStr">
        <is>
          <t>:B18:</t>
        </is>
      </c>
      <c r="J322" s="2" t="inlineStr">
        <is>
          <t>125# ANSI Flange</t>
        </is>
      </c>
      <c r="K322" s="2" t="inlineStr">
        <is>
          <t>:X6:</t>
        </is>
      </c>
      <c r="L322" s="2" t="inlineStr">
        <is>
          <t>Coating_Scotchkote134_interior_exterior</t>
        </is>
      </c>
      <c r="M322" s="2" t="inlineStr">
        <is>
          <t>175psig</t>
        </is>
      </c>
      <c r="N322" s="1" t="inlineStr">
        <is>
          <t>RTF</t>
        </is>
      </c>
      <c r="O322" s="2" t="inlineStr">
        <is>
          <t>Coating bom</t>
        </is>
      </c>
      <c r="P322" t="inlineStr">
        <is>
          <t>A100057</t>
        </is>
      </c>
      <c r="Q322" s="2" t="inlineStr">
        <is>
          <t>LT250</t>
        </is>
      </c>
    </row>
    <row r="323">
      <c r="B323">
        <f>IF(AND(H323="C30",I323="B18",L323="Coating_Standard"),"Y","N")</f>
        <v/>
      </c>
      <c r="C323" t="inlineStr">
        <is>
          <t>Price_BOM_L_Case_454</t>
        </is>
      </c>
      <c r="D323">
        <f>IF(B323="Y",C323,"")</f>
        <v/>
      </c>
      <c r="E323" t="inlineStr">
        <is>
          <t>:60157-LF:</t>
        </is>
      </c>
      <c r="F323" s="2" t="inlineStr">
        <is>
          <t>Cast Iron, ASTM-A48, CL 30</t>
        </is>
      </c>
      <c r="G323" t="inlineStr">
        <is>
          <t>CaseMatl_Cast_Iron_ASTM-A48_CL30</t>
        </is>
      </c>
      <c r="H323" s="2" t="inlineStr">
        <is>
          <t>C30</t>
        </is>
      </c>
      <c r="I323" s="4" t="inlineStr">
        <is>
          <t>:B18:</t>
        </is>
      </c>
      <c r="J323" s="2" t="inlineStr">
        <is>
          <t>125# ANSI Flange</t>
        </is>
      </c>
      <c r="K323" s="2" t="inlineStr">
        <is>
          <t>:X6:</t>
        </is>
      </c>
      <c r="L323" s="2" t="inlineStr">
        <is>
          <t>Coating_Scotchkote134_interior_exterior_IncludeImpeller</t>
        </is>
      </c>
      <c r="M323" s="2" t="inlineStr">
        <is>
          <t>175psig</t>
        </is>
      </c>
      <c r="N323" s="1" t="inlineStr">
        <is>
          <t>RTF</t>
        </is>
      </c>
      <c r="O323" s="2" t="inlineStr">
        <is>
          <t>Coating bom</t>
        </is>
      </c>
      <c r="P323" t="inlineStr">
        <is>
          <t>A100057</t>
        </is>
      </c>
      <c r="Q323" s="2" t="inlineStr">
        <is>
          <t>LT250</t>
        </is>
      </c>
    </row>
    <row r="324">
      <c r="B324">
        <f>IF(AND(H324="C30",I324="B18",L324="Coating_Standard"),"Y","N")</f>
        <v/>
      </c>
      <c r="C324" t="inlineStr">
        <is>
          <t>Price_BOM_L_Case_455</t>
        </is>
      </c>
      <c r="D324">
        <f>IF(B324="Y",C324,"")</f>
        <v/>
      </c>
      <c r="E324" t="inlineStr">
        <is>
          <t>:60157-LF:</t>
        </is>
      </c>
      <c r="F324" s="2" t="inlineStr">
        <is>
          <t>Cast Iron, ASTM-A48, CL 30</t>
        </is>
      </c>
      <c r="G324" t="inlineStr">
        <is>
          <t>CaseMatl_Cast_Iron_ASTM-A48_CL30</t>
        </is>
      </c>
      <c r="H324" s="2" t="inlineStr">
        <is>
          <t>C30</t>
        </is>
      </c>
      <c r="I324" s="4" t="inlineStr">
        <is>
          <t>:B18:</t>
        </is>
      </c>
      <c r="J324" s="2" t="inlineStr">
        <is>
          <t>125# ANSI Flange</t>
        </is>
      </c>
      <c r="K324" s="2" t="inlineStr">
        <is>
          <t>:X6:</t>
        </is>
      </c>
      <c r="L324" s="2" t="inlineStr">
        <is>
          <t>Coating_Scotchkote134_interior_IncludeImpeller</t>
        </is>
      </c>
      <c r="M324" s="2" t="inlineStr">
        <is>
          <t>175psig</t>
        </is>
      </c>
      <c r="N324" s="1" t="inlineStr">
        <is>
          <t>RTF</t>
        </is>
      </c>
      <c r="O324" s="2" t="inlineStr">
        <is>
          <t>Coating bom</t>
        </is>
      </c>
      <c r="P324" t="inlineStr">
        <is>
          <t>A100057</t>
        </is>
      </c>
      <c r="Q324" s="2" t="inlineStr">
        <is>
          <t>LT250</t>
        </is>
      </c>
    </row>
    <row r="325">
      <c r="B325">
        <f>IF(AND(H325="C30",I325="B18",L325="Coating_Standard"),"Y","N")</f>
        <v/>
      </c>
      <c r="C325" t="inlineStr">
        <is>
          <t>Price_BOM_L_Case_456</t>
        </is>
      </c>
      <c r="D325">
        <f>IF(B325="Y",C325,"")</f>
        <v/>
      </c>
      <c r="E325" t="inlineStr">
        <is>
          <t>:60157-LF:</t>
        </is>
      </c>
      <c r="F325" s="2" t="inlineStr">
        <is>
          <t>Cast Iron, ASTM-A48, CL 30</t>
        </is>
      </c>
      <c r="G325" t="inlineStr">
        <is>
          <t>CaseMatl_Cast_Iron_ASTM-A48_CL30</t>
        </is>
      </c>
      <c r="H325" s="2" t="inlineStr">
        <is>
          <t>C30</t>
        </is>
      </c>
      <c r="I325" s="4" t="inlineStr">
        <is>
          <t>:B18:</t>
        </is>
      </c>
      <c r="J325" s="2" t="inlineStr">
        <is>
          <t>125# ANSI Flange</t>
        </is>
      </c>
      <c r="K325" s="2" t="inlineStr">
        <is>
          <t>:X6:</t>
        </is>
      </c>
      <c r="L325" s="2" t="inlineStr">
        <is>
          <t>Coating_Special</t>
        </is>
      </c>
      <c r="M325" s="2" t="inlineStr">
        <is>
          <t>175psig</t>
        </is>
      </c>
      <c r="N325" s="1" t="inlineStr">
        <is>
          <t>RTF</t>
        </is>
      </c>
      <c r="O325" s="2" t="inlineStr">
        <is>
          <t>Coating bom</t>
        </is>
      </c>
      <c r="P325" t="inlineStr">
        <is>
          <t>A100057</t>
        </is>
      </c>
      <c r="Q325" s="2" t="inlineStr">
        <is>
          <t>LT250</t>
        </is>
      </c>
    </row>
    <row r="326">
      <c r="B326">
        <f>IF(AND(H326="C30",I326="B18",L326="Coating_Standard"),"Y","N")</f>
        <v/>
      </c>
      <c r="C326" t="inlineStr">
        <is>
          <t>Price_BOM_L_Case_458</t>
        </is>
      </c>
      <c r="D326">
        <f>IF(B326="Y",C326,"")</f>
        <v/>
      </c>
      <c r="E326" t="inlineStr">
        <is>
          <t>:60157-LF:</t>
        </is>
      </c>
      <c r="F326" s="2" t="inlineStr">
        <is>
          <t>Cast Iron, ASTM-A48, CL 30</t>
        </is>
      </c>
      <c r="G326" t="inlineStr">
        <is>
          <t>CaseMatl_Cast_Iron_ASTM-A48_CL30</t>
        </is>
      </c>
      <c r="H326" s="2" t="inlineStr">
        <is>
          <t>C30</t>
        </is>
      </c>
      <c r="I326" s="4" t="inlineStr">
        <is>
          <t>:X:</t>
        </is>
      </c>
      <c r="J326" s="2" t="inlineStr">
        <is>
          <t>125# ANSI Flange</t>
        </is>
      </c>
      <c r="K326" s="2" t="inlineStr">
        <is>
          <t>:X6:</t>
        </is>
      </c>
      <c r="L326" s="80" t="inlineStr">
        <is>
          <t>Coating_Standard</t>
        </is>
      </c>
      <c r="M326" s="2" t="inlineStr">
        <is>
          <t>175psig</t>
        </is>
      </c>
      <c r="N326" s="1" t="inlineStr">
        <is>
          <t>RTF</t>
        </is>
      </c>
      <c r="O326" s="2" t="n"/>
      <c r="P326" t="inlineStr">
        <is>
          <t>A100057</t>
        </is>
      </c>
      <c r="Q326" s="2" t="inlineStr">
        <is>
          <t>LT250</t>
        </is>
      </c>
    </row>
    <row r="327">
      <c r="B327">
        <f>IF(AND(H327="C30",I327="B18",L327="Coating_Standard"),"Y","N")</f>
        <v/>
      </c>
      <c r="C327" t="inlineStr">
        <is>
          <t>Price_BOM_L_Case_459</t>
        </is>
      </c>
      <c r="D327">
        <f>IF(B327="Y",C327,"")</f>
        <v/>
      </c>
      <c r="E327" t="inlineStr">
        <is>
          <t>:60157-LF:</t>
        </is>
      </c>
      <c r="F327" s="2" t="inlineStr">
        <is>
          <t>Ductile Iron, ASTM-A536-65</t>
        </is>
      </c>
      <c r="G327" t="inlineStr">
        <is>
          <t>CaseMatl_Ductile_Iron_ASTM-A536-65</t>
        </is>
      </c>
      <c r="H327" s="2" t="inlineStr">
        <is>
          <t>J</t>
        </is>
      </c>
      <c r="I327" s="4" t="inlineStr">
        <is>
          <t>:X:</t>
        </is>
      </c>
      <c r="J327" s="2" t="inlineStr">
        <is>
          <t>250# ANSI Flange</t>
        </is>
      </c>
      <c r="K327" s="2" t="inlineStr">
        <is>
          <t>:X6:</t>
        </is>
      </c>
      <c r="L327" s="2" t="inlineStr">
        <is>
          <t>Coating_Scotchkote134_interior</t>
        </is>
      </c>
      <c r="M327" s="2" t="inlineStr">
        <is>
          <t>250psig</t>
        </is>
      </c>
      <c r="N327" s="1" t="inlineStr">
        <is>
          <t>RTF</t>
        </is>
      </c>
      <c r="O327" s="2" t="inlineStr">
        <is>
          <t>Coating bom</t>
        </is>
      </c>
      <c r="P327" t="inlineStr">
        <is>
          <t>A100085</t>
        </is>
      </c>
      <c r="Q327" s="2" t="inlineStr">
        <is>
          <t>LT034</t>
        </is>
      </c>
    </row>
    <row r="328">
      <c r="B328">
        <f>IF(AND(H328="C30",I328="B18",L328="Coating_Standard"),"Y","N")</f>
        <v/>
      </c>
      <c r="C328" t="inlineStr">
        <is>
          <t>Price_BOM_L_Case_460</t>
        </is>
      </c>
      <c r="D328">
        <f>IF(B328="Y",C328,"")</f>
        <v/>
      </c>
      <c r="E328" t="inlineStr">
        <is>
          <t>:60157-LF:</t>
        </is>
      </c>
      <c r="F328" s="2" t="inlineStr">
        <is>
          <t>Cast Iron, ASTM-A48, CL 30</t>
        </is>
      </c>
      <c r="G328" t="inlineStr">
        <is>
          <t>CaseMatl_Cast_Iron_ASTM-A48_CL30</t>
        </is>
      </c>
      <c r="H328" s="2" t="inlineStr">
        <is>
          <t>C30</t>
        </is>
      </c>
      <c r="I328" s="4" t="inlineStr">
        <is>
          <t>:X:</t>
        </is>
      </c>
      <c r="J328" s="2" t="inlineStr">
        <is>
          <t>125# ANSI Flange</t>
        </is>
      </c>
      <c r="K328" s="2" t="inlineStr">
        <is>
          <t>:X6:</t>
        </is>
      </c>
      <c r="L328" s="2" t="inlineStr">
        <is>
          <t>Coating_Scotchkote134_interior</t>
        </is>
      </c>
      <c r="M328" s="2" t="inlineStr">
        <is>
          <t>175psig</t>
        </is>
      </c>
      <c r="N328" s="1" t="inlineStr">
        <is>
          <t>RTF</t>
        </is>
      </c>
      <c r="O328" s="2" t="inlineStr">
        <is>
          <t>Coating bom</t>
        </is>
      </c>
      <c r="P328" t="inlineStr">
        <is>
          <t>A100057</t>
        </is>
      </c>
      <c r="Q328" s="2" t="inlineStr">
        <is>
          <t>LT250</t>
        </is>
      </c>
    </row>
    <row r="329">
      <c r="B329">
        <f>IF(AND(H329="C30",I329="B18",L329="Coating_Standard"),"Y","N")</f>
        <v/>
      </c>
      <c r="C329" t="inlineStr">
        <is>
          <t>Price_BOM_L_Case_461</t>
        </is>
      </c>
      <c r="D329">
        <f>IF(B329="Y",C329,"")</f>
        <v/>
      </c>
      <c r="E329" t="inlineStr">
        <is>
          <t>:60157-LF:</t>
        </is>
      </c>
      <c r="F329" s="2" t="inlineStr">
        <is>
          <t>Cast Iron, ASTM-A48, CL 30</t>
        </is>
      </c>
      <c r="G329" t="inlineStr">
        <is>
          <t>CaseMatl_Cast_Iron_ASTM-A48_CL30</t>
        </is>
      </c>
      <c r="H329" s="2" t="inlineStr">
        <is>
          <t>C30</t>
        </is>
      </c>
      <c r="I329" s="4" t="inlineStr">
        <is>
          <t>:X:</t>
        </is>
      </c>
      <c r="J329" s="2" t="inlineStr">
        <is>
          <t>125# ANSI Flange</t>
        </is>
      </c>
      <c r="K329" s="2" t="inlineStr">
        <is>
          <t>:X6:</t>
        </is>
      </c>
      <c r="L329" s="2" t="inlineStr">
        <is>
          <t>Coating_Scotchkote134_interior_exterior</t>
        </is>
      </c>
      <c r="M329" s="2" t="inlineStr">
        <is>
          <t>175psig</t>
        </is>
      </c>
      <c r="N329" s="1" t="inlineStr">
        <is>
          <t>RTF</t>
        </is>
      </c>
      <c r="O329" s="2" t="inlineStr">
        <is>
          <t>Coating bom</t>
        </is>
      </c>
      <c r="P329" t="inlineStr">
        <is>
          <t>A100057</t>
        </is>
      </c>
      <c r="Q329" s="2" t="inlineStr">
        <is>
          <t>LT250</t>
        </is>
      </c>
    </row>
    <row r="330">
      <c r="B330">
        <f>IF(AND(H330="C30",I330="B18",L330="Coating_Standard"),"Y","N")</f>
        <v/>
      </c>
      <c r="C330" t="inlineStr">
        <is>
          <t>Price_BOM_L_Case_462</t>
        </is>
      </c>
      <c r="D330">
        <f>IF(B330="Y",C330,"")</f>
        <v/>
      </c>
      <c r="E330" t="inlineStr">
        <is>
          <t>:60157-LF:</t>
        </is>
      </c>
      <c r="F330" s="2" t="inlineStr">
        <is>
          <t>Cast Iron, ASTM-A48, CL 30</t>
        </is>
      </c>
      <c r="G330" t="inlineStr">
        <is>
          <t>CaseMatl_Cast_Iron_ASTM-A48_CL30</t>
        </is>
      </c>
      <c r="H330" s="2" t="inlineStr">
        <is>
          <t>C30</t>
        </is>
      </c>
      <c r="I330" s="4" t="inlineStr">
        <is>
          <t>:X:</t>
        </is>
      </c>
      <c r="J330" s="2" t="inlineStr">
        <is>
          <t>125# ANSI Flange</t>
        </is>
      </c>
      <c r="K330" s="2" t="inlineStr">
        <is>
          <t>:X6:</t>
        </is>
      </c>
      <c r="L330" s="2" t="inlineStr">
        <is>
          <t>Coating_Scotchkote134_interior_exterior_IncludeImpeller</t>
        </is>
      </c>
      <c r="M330" s="2" t="inlineStr">
        <is>
          <t>175psig</t>
        </is>
      </c>
      <c r="N330" s="1" t="inlineStr">
        <is>
          <t>RTF</t>
        </is>
      </c>
      <c r="O330" s="2" t="inlineStr">
        <is>
          <t>Coating bom</t>
        </is>
      </c>
      <c r="P330" t="inlineStr">
        <is>
          <t>A100057</t>
        </is>
      </c>
      <c r="Q330" s="2" t="inlineStr">
        <is>
          <t>LT250</t>
        </is>
      </c>
    </row>
    <row r="331">
      <c r="B331">
        <f>IF(AND(H331="C30",I331="B18",L331="Coating_Standard"),"Y","N")</f>
        <v/>
      </c>
      <c r="C331" t="inlineStr">
        <is>
          <t>Price_BOM_L_Case_463</t>
        </is>
      </c>
      <c r="D331">
        <f>IF(B331="Y",C331,"")</f>
        <v/>
      </c>
      <c r="E331" t="inlineStr">
        <is>
          <t>:60157-LF:</t>
        </is>
      </c>
      <c r="F331" s="2" t="inlineStr">
        <is>
          <t>Cast Iron, ASTM-A48, CL 30</t>
        </is>
      </c>
      <c r="G331" t="inlineStr">
        <is>
          <t>CaseMatl_Cast_Iron_ASTM-A48_CL30</t>
        </is>
      </c>
      <c r="H331" s="2" t="inlineStr">
        <is>
          <t>C30</t>
        </is>
      </c>
      <c r="I331" s="4" t="inlineStr">
        <is>
          <t>:X:</t>
        </is>
      </c>
      <c r="J331" s="2" t="inlineStr">
        <is>
          <t>125# ANSI Flange</t>
        </is>
      </c>
      <c r="K331" s="2" t="inlineStr">
        <is>
          <t>:X6:</t>
        </is>
      </c>
      <c r="L331" s="2" t="inlineStr">
        <is>
          <t>Coating_Scotchkote134_interior_IncludeImpeller</t>
        </is>
      </c>
      <c r="M331" s="2" t="inlineStr">
        <is>
          <t>175psig</t>
        </is>
      </c>
      <c r="N331" s="1" t="inlineStr">
        <is>
          <t>RTF</t>
        </is>
      </c>
      <c r="O331" s="2" t="inlineStr">
        <is>
          <t>Coating bom</t>
        </is>
      </c>
      <c r="P331" t="inlineStr">
        <is>
          <t>A100057</t>
        </is>
      </c>
      <c r="Q331" s="2" t="inlineStr">
        <is>
          <t>LT250</t>
        </is>
      </c>
    </row>
    <row r="332">
      <c r="B332">
        <f>IF(AND(H332="C30",I332="B18",L332="Coating_Standard"),"Y","N")</f>
        <v/>
      </c>
      <c r="C332" t="inlineStr">
        <is>
          <t>Price_BOM_L_Case_464</t>
        </is>
      </c>
      <c r="D332">
        <f>IF(B332="Y",C332,"")</f>
        <v/>
      </c>
      <c r="E332" t="inlineStr">
        <is>
          <t>:60157-LF:</t>
        </is>
      </c>
      <c r="F332" s="2" t="inlineStr">
        <is>
          <t>Cast Iron, ASTM-A48, CL 30</t>
        </is>
      </c>
      <c r="G332" t="inlineStr">
        <is>
          <t>CaseMatl_Cast_Iron_ASTM-A48_CL30</t>
        </is>
      </c>
      <c r="H332" s="2" t="inlineStr">
        <is>
          <t>C30</t>
        </is>
      </c>
      <c r="I332" s="4" t="inlineStr">
        <is>
          <t>:X:</t>
        </is>
      </c>
      <c r="J332" s="2" t="inlineStr">
        <is>
          <t>125# ANSI Flange</t>
        </is>
      </c>
      <c r="K332" s="2" t="inlineStr">
        <is>
          <t>:X6:</t>
        </is>
      </c>
      <c r="L332" s="2" t="inlineStr">
        <is>
          <t>Coating_Special</t>
        </is>
      </c>
      <c r="M332" s="2" t="inlineStr">
        <is>
          <t>175psig</t>
        </is>
      </c>
      <c r="N332" s="1" t="inlineStr">
        <is>
          <t>RTF</t>
        </is>
      </c>
      <c r="O332" s="2" t="inlineStr">
        <is>
          <t>Coating bom</t>
        </is>
      </c>
      <c r="P332" t="inlineStr">
        <is>
          <t>A100057</t>
        </is>
      </c>
      <c r="Q332" s="2" t="inlineStr">
        <is>
          <t>LT250</t>
        </is>
      </c>
    </row>
    <row r="333">
      <c r="B333">
        <f>IF(AND(H333="C30",I333="B18",L333="Coating_Standard"),"Y","N")</f>
        <v/>
      </c>
      <c r="C333" t="inlineStr">
        <is>
          <t>Price_BOM_L_Case_466</t>
        </is>
      </c>
      <c r="D333">
        <f>IF(B333="Y",C333,"")</f>
        <v/>
      </c>
      <c r="E333" t="inlineStr">
        <is>
          <t>:80123-LC:80123-LCV:80123-LF:</t>
        </is>
      </c>
      <c r="F333" s="2" t="inlineStr">
        <is>
          <t>Cast Iron, ASTM-A48, CL 30</t>
        </is>
      </c>
      <c r="G333" t="inlineStr">
        <is>
          <t>CaseMatl_Cast_Iron_ASTM-A48_CL30</t>
        </is>
      </c>
      <c r="H333" s="2" t="inlineStr">
        <is>
          <t>C30</t>
        </is>
      </c>
      <c r="I333" s="4" t="inlineStr">
        <is>
          <t>:B18:</t>
        </is>
      </c>
      <c r="J333" s="2" t="inlineStr">
        <is>
          <t>125# ANSI Flange</t>
        </is>
      </c>
      <c r="K333" s="2" t="inlineStr">
        <is>
          <t>:X5:</t>
        </is>
      </c>
      <c r="L333" s="2" t="inlineStr">
        <is>
          <t>Coating_Standard</t>
        </is>
      </c>
      <c r="M333" s="2" t="inlineStr">
        <is>
          <t>175psig</t>
        </is>
      </c>
      <c r="N333" t="n">
        <v>96699279</v>
      </c>
      <c r="O333" t="inlineStr">
        <is>
          <t>CASE,L,80123,175#,CI,BRZ WR</t>
        </is>
      </c>
      <c r="P333" t="inlineStr">
        <is>
          <t>A100057</t>
        </is>
      </c>
      <c r="Q333" s="2" t="inlineStr">
        <is>
          <t>LT027</t>
        </is>
      </c>
      <c r="R333" t="n">
        <v>0</v>
      </c>
    </row>
    <row r="334">
      <c r="B334">
        <f>IF(AND(H334="C30",I334="B18",L334="Coating_Standard"),"Y","N")</f>
        <v/>
      </c>
      <c r="C334" t="inlineStr">
        <is>
          <t>Price_BOM_L_Case_467</t>
        </is>
      </c>
      <c r="D334">
        <f>IF(B334="Y",C334,"")</f>
        <v/>
      </c>
      <c r="E334" t="inlineStr">
        <is>
          <t>:80123-LC:80123-LCV:80123-LF:</t>
        </is>
      </c>
      <c r="F334" s="2" t="inlineStr">
        <is>
          <t>Cast Iron, ASTM-A48, CL 30</t>
        </is>
      </c>
      <c r="G334" t="inlineStr">
        <is>
          <t>CaseMatl_Cast_Iron_ASTM-A48_CL30</t>
        </is>
      </c>
      <c r="H334" s="2" t="inlineStr">
        <is>
          <t>C30</t>
        </is>
      </c>
      <c r="I334" s="4" t="inlineStr">
        <is>
          <t>:M4:B18:X:</t>
        </is>
      </c>
      <c r="J334" s="2" t="inlineStr">
        <is>
          <t>125# ANSI Flange</t>
        </is>
      </c>
      <c r="K334" s="2" t="inlineStr">
        <is>
          <t>:X5:</t>
        </is>
      </c>
      <c r="L334" s="2" t="inlineStr">
        <is>
          <t>Coating_Standard</t>
        </is>
      </c>
      <c r="M334" s="2" t="inlineStr">
        <is>
          <t>175psig</t>
        </is>
      </c>
      <c r="N334" s="2" t="n">
        <v>96865711</v>
      </c>
      <c r="P334" t="inlineStr">
        <is>
          <t>A100057</t>
        </is>
      </c>
      <c r="Q334" s="2" t="inlineStr">
        <is>
          <t>LT027</t>
        </is>
      </c>
      <c r="R334" t="n">
        <v>0</v>
      </c>
    </row>
    <row r="335">
      <c r="B335">
        <f>IF(AND(H335="C30",I335="B18",L335="Coating_Standard"),"Y","N")</f>
        <v/>
      </c>
      <c r="C335" t="inlineStr">
        <is>
          <t>Price_BOM_L_Case_468</t>
        </is>
      </c>
      <c r="D335">
        <f>IF(B335="Y",C335,"")</f>
        <v/>
      </c>
      <c r="E335" t="inlineStr">
        <is>
          <t>:80123-LC:80123-LCV:80123-LF:</t>
        </is>
      </c>
      <c r="F335" s="2" t="inlineStr">
        <is>
          <t>Cast Iron, ASTM-A48, CL 30</t>
        </is>
      </c>
      <c r="G335" t="inlineStr">
        <is>
          <t>CaseMatl_Cast_Iron_ASTM-A48_CL30</t>
        </is>
      </c>
      <c r="H335" s="2" t="inlineStr">
        <is>
          <t>C30</t>
        </is>
      </c>
      <c r="I335" s="4" t="inlineStr">
        <is>
          <t>:M4:B18:X:</t>
        </is>
      </c>
      <c r="J335" s="2" t="inlineStr">
        <is>
          <t>125# ANSI Flange</t>
        </is>
      </c>
      <c r="K335" s="2" t="inlineStr">
        <is>
          <t>:X5:</t>
        </is>
      </c>
      <c r="L335" s="2" t="inlineStr">
        <is>
          <t>Coating_Scotchkote134_interior</t>
        </is>
      </c>
      <c r="M335" s="2" t="inlineStr">
        <is>
          <t>175psig</t>
        </is>
      </c>
      <c r="N335" s="1" t="n">
        <v>98430835</v>
      </c>
      <c r="O335" s="2" t="inlineStr">
        <is>
          <t>Coating bom</t>
        </is>
      </c>
      <c r="P335" t="inlineStr">
        <is>
          <t>A100057</t>
        </is>
      </c>
      <c r="Q335" s="2" t="inlineStr">
        <is>
          <t>LT250</t>
        </is>
      </c>
    </row>
    <row r="336">
      <c r="B336">
        <f>IF(AND(H336="C30",I336="B18",L336="Coating_Standard"),"Y","N")</f>
        <v/>
      </c>
      <c r="C336" t="inlineStr">
        <is>
          <t>Price_BOM_L_Case_470</t>
        </is>
      </c>
      <c r="D336">
        <f>IF(B336="Y",C336,"")</f>
        <v/>
      </c>
      <c r="E336" t="inlineStr">
        <is>
          <t>:80123-LC:80123-LCV:80123-LF:</t>
        </is>
      </c>
      <c r="F336" s="2" t="inlineStr">
        <is>
          <t>Cast Iron, ASTM-A48, CL 30</t>
        </is>
      </c>
      <c r="G336" t="inlineStr">
        <is>
          <t>CaseMatl_Cast_Iron_ASTM-A48_CL30</t>
        </is>
      </c>
      <c r="H336" s="2" t="inlineStr">
        <is>
          <t>C30</t>
        </is>
      </c>
      <c r="I336" s="4" t="inlineStr">
        <is>
          <t>:M4:B18:X:</t>
        </is>
      </c>
      <c r="J336" s="2" t="inlineStr">
        <is>
          <t>125# ANSI Flange</t>
        </is>
      </c>
      <c r="K336" s="2" t="inlineStr">
        <is>
          <t>:X5:</t>
        </is>
      </c>
      <c r="L336" s="2" t="inlineStr">
        <is>
          <t>Coating_Scotchkote134_interior_exterior</t>
        </is>
      </c>
      <c r="M336" s="2" t="inlineStr">
        <is>
          <t>175psig</t>
        </is>
      </c>
      <c r="N336" s="1" t="n">
        <v>98430835</v>
      </c>
      <c r="O336" s="2" t="inlineStr">
        <is>
          <t>Coating bom</t>
        </is>
      </c>
      <c r="P336" t="inlineStr">
        <is>
          <t>A100057</t>
        </is>
      </c>
      <c r="Q336" s="2" t="inlineStr">
        <is>
          <t>LT250</t>
        </is>
      </c>
    </row>
    <row r="337">
      <c r="B337">
        <f>IF(AND(H337="C30",I337="B18",L337="Coating_Standard"),"Y","N")</f>
        <v/>
      </c>
      <c r="C337" t="inlineStr">
        <is>
          <t>Price_BOM_L_Case_472</t>
        </is>
      </c>
      <c r="D337">
        <f>IF(B337="Y",C337,"")</f>
        <v/>
      </c>
      <c r="E337" t="inlineStr">
        <is>
          <t>:80123-LC:80123-LCV:80123-LF:</t>
        </is>
      </c>
      <c r="F337" s="2" t="inlineStr">
        <is>
          <t>Cast Iron, ASTM-A48, CL 30</t>
        </is>
      </c>
      <c r="G337" t="inlineStr">
        <is>
          <t>CaseMatl_Cast_Iron_ASTM-A48_CL30</t>
        </is>
      </c>
      <c r="H337" s="2" t="inlineStr">
        <is>
          <t>C30</t>
        </is>
      </c>
      <c r="I337" s="4" t="inlineStr">
        <is>
          <t>:M4:B18:X:</t>
        </is>
      </c>
      <c r="J337" s="2" t="inlineStr">
        <is>
          <t>125# ANSI Flange</t>
        </is>
      </c>
      <c r="K337" s="2" t="inlineStr">
        <is>
          <t>:X5:</t>
        </is>
      </c>
      <c r="L337" s="2" t="inlineStr">
        <is>
          <t>Coating_Scotchkote134_interior_exterior_IncludeImpeller</t>
        </is>
      </c>
      <c r="M337" s="2" t="inlineStr">
        <is>
          <t>175psig</t>
        </is>
      </c>
      <c r="N337" s="1" t="n">
        <v>98430835</v>
      </c>
      <c r="O337" s="2" t="inlineStr">
        <is>
          <t>Coating bom</t>
        </is>
      </c>
      <c r="P337" t="inlineStr">
        <is>
          <t>A100057</t>
        </is>
      </c>
      <c r="Q337" s="2" t="inlineStr">
        <is>
          <t>LT250</t>
        </is>
      </c>
    </row>
    <row r="338">
      <c r="B338">
        <f>IF(AND(H338="C30",I338="B18",L338="Coating_Standard"),"Y","N")</f>
        <v/>
      </c>
      <c r="C338" t="inlineStr">
        <is>
          <t>Price_BOM_L_Case_474</t>
        </is>
      </c>
      <c r="D338">
        <f>IF(B338="Y",C338,"")</f>
        <v/>
      </c>
      <c r="E338" t="inlineStr">
        <is>
          <t>:80123-LC:80123-LCV:80123-LF:</t>
        </is>
      </c>
      <c r="F338" s="2" t="inlineStr">
        <is>
          <t>Cast Iron, ASTM-A48, CL 30</t>
        </is>
      </c>
      <c r="G338" t="inlineStr">
        <is>
          <t>CaseMatl_Cast_Iron_ASTM-A48_CL30</t>
        </is>
      </c>
      <c r="H338" s="2" t="inlineStr">
        <is>
          <t>C30</t>
        </is>
      </c>
      <c r="I338" s="4" t="inlineStr">
        <is>
          <t>:M4:B18:X:</t>
        </is>
      </c>
      <c r="J338" s="2" t="inlineStr">
        <is>
          <t>125# ANSI Flange</t>
        </is>
      </c>
      <c r="K338" s="2" t="inlineStr">
        <is>
          <t>:X5:</t>
        </is>
      </c>
      <c r="L338" s="2" t="inlineStr">
        <is>
          <t>Coating_Scotchkote134_interior_IncludeImpeller</t>
        </is>
      </c>
      <c r="M338" s="2" t="inlineStr">
        <is>
          <t>175psig</t>
        </is>
      </c>
      <c r="N338" s="1" t="n">
        <v>98430835</v>
      </c>
      <c r="O338" s="2" t="inlineStr">
        <is>
          <t>Coating bom</t>
        </is>
      </c>
      <c r="P338" t="inlineStr">
        <is>
          <t>A100057</t>
        </is>
      </c>
      <c r="Q338" s="2" t="inlineStr">
        <is>
          <t>LT250</t>
        </is>
      </c>
    </row>
    <row r="339">
      <c r="B339">
        <f>IF(AND(H339="C30",I339="B18",L339="Coating_Standard"),"Y","N")</f>
        <v/>
      </c>
      <c r="C339" t="inlineStr">
        <is>
          <t>Price_BOM_L_Case_476</t>
        </is>
      </c>
      <c r="D339">
        <f>IF(B339="Y",C339,"")</f>
        <v/>
      </c>
      <c r="E339" t="inlineStr">
        <is>
          <t>:80123-LC:80123-LCV:80123-LF:</t>
        </is>
      </c>
      <c r="F339" s="2" t="inlineStr">
        <is>
          <t>Cast Iron, ASTM-A48, CL 30</t>
        </is>
      </c>
      <c r="G339" t="inlineStr">
        <is>
          <t>CaseMatl_Cast_Iron_ASTM-A48_CL30</t>
        </is>
      </c>
      <c r="H339" s="2" t="inlineStr">
        <is>
          <t>C30</t>
        </is>
      </c>
      <c r="I339" s="4" t="inlineStr">
        <is>
          <t>:M4:B18:X:</t>
        </is>
      </c>
      <c r="J339" s="2" t="inlineStr">
        <is>
          <t>125# ANSI Flange</t>
        </is>
      </c>
      <c r="K339" s="2" t="inlineStr">
        <is>
          <t>:X5:</t>
        </is>
      </c>
      <c r="L339" s="2" t="inlineStr">
        <is>
          <t>Coating_Special</t>
        </is>
      </c>
      <c r="M339" s="2" t="inlineStr">
        <is>
          <t>175psig</t>
        </is>
      </c>
      <c r="N339" s="1" t="n">
        <v>98430835</v>
      </c>
      <c r="O339" s="2" t="inlineStr">
        <is>
          <t>Coating bom</t>
        </is>
      </c>
      <c r="P339" t="inlineStr">
        <is>
          <t>A100057</t>
        </is>
      </c>
      <c r="Q339" s="2" t="inlineStr">
        <is>
          <t>LT250</t>
        </is>
      </c>
    </row>
    <row r="340">
      <c r="B340">
        <f>IF(AND(H340="C30",I340="B18",L340="Coating_Standard"),"Y","N")</f>
        <v/>
      </c>
      <c r="C340" t="inlineStr">
        <is>
          <t>Price_BOM_L_Case_480</t>
        </is>
      </c>
      <c r="D340">
        <f>IF(B340="Y",C340,"")</f>
        <v/>
      </c>
      <c r="E340" t="inlineStr">
        <is>
          <t>:80155-LC:80155-LF:</t>
        </is>
      </c>
      <c r="F340" s="2" t="inlineStr">
        <is>
          <t>Cast Iron, ASTM-A48, CL 30</t>
        </is>
      </c>
      <c r="G340" t="inlineStr">
        <is>
          <t>CaseMatl_Cast_Iron_ASTM-A48_CL30</t>
        </is>
      </c>
      <c r="H340" s="2" t="inlineStr">
        <is>
          <t>C30</t>
        </is>
      </c>
      <c r="I340" s="4" t="inlineStr">
        <is>
          <t>:B18:</t>
        </is>
      </c>
      <c r="J340" s="2" t="inlineStr">
        <is>
          <t>125# ANSI Flange</t>
        </is>
      </c>
      <c r="K340" s="2" t="inlineStr">
        <is>
          <t>:X5:</t>
        </is>
      </c>
      <c r="L340" s="2" t="inlineStr">
        <is>
          <t>Coating_Standard</t>
        </is>
      </c>
      <c r="M340" s="2" t="inlineStr">
        <is>
          <t>175psig</t>
        </is>
      </c>
      <c r="N340" s="2" t="n">
        <v>96699281</v>
      </c>
      <c r="O340" t="inlineStr">
        <is>
          <t>CASE,L,80155,175#,CI</t>
        </is>
      </c>
      <c r="P340" t="inlineStr">
        <is>
          <t>A100057</t>
        </is>
      </c>
      <c r="Q340" s="2" t="inlineStr">
        <is>
          <t>LT027</t>
        </is>
      </c>
      <c r="R340" t="n">
        <v>0</v>
      </c>
    </row>
    <row r="341">
      <c r="B341">
        <f>IF(AND(H341="C30",I341="B18",L341="Coating_Standard"),"Y","N")</f>
        <v/>
      </c>
      <c r="C341" t="inlineStr">
        <is>
          <t>Price_BOM_L_Case_481</t>
        </is>
      </c>
      <c r="D341">
        <f>IF(B341="Y",C341,"")</f>
        <v/>
      </c>
      <c r="E341" t="inlineStr">
        <is>
          <t>:80155-LC:80155-LF:</t>
        </is>
      </c>
      <c r="F341" s="2" t="inlineStr">
        <is>
          <t>Ductile Iron, ASTM-A536-65</t>
        </is>
      </c>
      <c r="G341" t="inlineStr">
        <is>
          <t>CaseMatl_Ductile_Iron_ASTM-A536-65</t>
        </is>
      </c>
      <c r="H341" s="2" t="inlineStr">
        <is>
          <t>J</t>
        </is>
      </c>
      <c r="I341" s="4" t="inlineStr">
        <is>
          <t>:B18:</t>
        </is>
      </c>
      <c r="J341" s="2" t="inlineStr">
        <is>
          <t>250# ANSI Flange</t>
        </is>
      </c>
      <c r="K341" s="2" t="inlineStr">
        <is>
          <t>:X5:</t>
        </is>
      </c>
      <c r="L341" s="2" t="inlineStr">
        <is>
          <t>Coating_Standard</t>
        </is>
      </c>
      <c r="M341" s="2" t="inlineStr">
        <is>
          <t>250psig</t>
        </is>
      </c>
      <c r="N341" t="n">
        <v>96699282</v>
      </c>
      <c r="O341" t="inlineStr">
        <is>
          <t>CASE,L,80155,250#,DI</t>
        </is>
      </c>
      <c r="P341" t="inlineStr">
        <is>
          <t>A100087</t>
        </is>
      </c>
      <c r="Q341" s="2" t="inlineStr">
        <is>
          <t>LT034</t>
        </is>
      </c>
      <c r="R341" t="n">
        <v>126</v>
      </c>
    </row>
    <row r="342">
      <c r="B342">
        <f>IF(AND(H342="C30",I342="B18",L342="Coating_Standard"),"Y","N")</f>
        <v/>
      </c>
      <c r="C342" t="inlineStr">
        <is>
          <t>Price_BOM_L_Case_482</t>
        </is>
      </c>
      <c r="D342">
        <f>IF(B342="Y",C342,"")</f>
        <v/>
      </c>
      <c r="E342" t="inlineStr">
        <is>
          <t>:80155-LC:80155-LF:</t>
        </is>
      </c>
      <c r="F342" s="2" t="inlineStr">
        <is>
          <t>Cast Iron, ASTM-A48, CL 30</t>
        </is>
      </c>
      <c r="G342" t="inlineStr">
        <is>
          <t>CaseMatl_Cast_Iron_ASTM-A48_CL30</t>
        </is>
      </c>
      <c r="H342" s="2" t="inlineStr">
        <is>
          <t>C30</t>
        </is>
      </c>
      <c r="I342" s="4" t="inlineStr">
        <is>
          <t>:B18:</t>
        </is>
      </c>
      <c r="J342" s="2" t="inlineStr">
        <is>
          <t>125# ANSI Flange</t>
        </is>
      </c>
      <c r="K342" s="2" t="inlineStr">
        <is>
          <t>:X5:</t>
        </is>
      </c>
      <c r="L342" s="2" t="inlineStr">
        <is>
          <t>Coating_Scotchkote134_interior</t>
        </is>
      </c>
      <c r="M342" s="2" t="inlineStr">
        <is>
          <t>175psig</t>
        </is>
      </c>
      <c r="N342" s="1" t="inlineStr">
        <is>
          <t>RTF</t>
        </is>
      </c>
      <c r="O342" s="2" t="inlineStr">
        <is>
          <t>Coating bom</t>
        </is>
      </c>
      <c r="P342" t="inlineStr">
        <is>
          <t>A100057</t>
        </is>
      </c>
      <c r="Q342" s="2" t="inlineStr">
        <is>
          <t>LT250</t>
        </is>
      </c>
    </row>
    <row r="343">
      <c r="B343">
        <f>IF(AND(H343="C30",I343="B18",L343="Coating_Standard"),"Y","N")</f>
        <v/>
      </c>
      <c r="C343" t="inlineStr">
        <is>
          <t>Price_BOM_L_Case_483</t>
        </is>
      </c>
      <c r="D343">
        <f>IF(B343="Y",C343,"")</f>
        <v/>
      </c>
      <c r="E343" t="inlineStr">
        <is>
          <t>:80155-LC:80155-LF:</t>
        </is>
      </c>
      <c r="F343" s="2" t="inlineStr">
        <is>
          <t>Cast Iron, ASTM-A48, CL 30</t>
        </is>
      </c>
      <c r="G343" t="inlineStr">
        <is>
          <t>CaseMatl_Cast_Iron_ASTM-A48_CL30</t>
        </is>
      </c>
      <c r="H343" s="2" t="inlineStr">
        <is>
          <t>C30</t>
        </is>
      </c>
      <c r="I343" s="4" t="inlineStr">
        <is>
          <t>:B18:</t>
        </is>
      </c>
      <c r="J343" s="2" t="inlineStr">
        <is>
          <t>125# ANSI Flange</t>
        </is>
      </c>
      <c r="K343" s="2" t="inlineStr">
        <is>
          <t>:X5:</t>
        </is>
      </c>
      <c r="L343" s="2" t="inlineStr">
        <is>
          <t>Coating_Scotchkote134_interior_exterior</t>
        </is>
      </c>
      <c r="M343" s="2" t="inlineStr">
        <is>
          <t>175psig</t>
        </is>
      </c>
      <c r="N343" s="1" t="inlineStr">
        <is>
          <t>RTF</t>
        </is>
      </c>
      <c r="O343" s="2" t="inlineStr">
        <is>
          <t>Coating bom</t>
        </is>
      </c>
      <c r="P343" t="inlineStr">
        <is>
          <t>A100057</t>
        </is>
      </c>
      <c r="Q343" s="2" t="inlineStr">
        <is>
          <t>LT250</t>
        </is>
      </c>
    </row>
    <row r="344">
      <c r="B344">
        <f>IF(AND(H344="C30",I344="B18",L344="Coating_Standard"),"Y","N")</f>
        <v/>
      </c>
      <c r="C344" t="inlineStr">
        <is>
          <t>Price_BOM_L_Case_484</t>
        </is>
      </c>
      <c r="D344">
        <f>IF(B344="Y",C344,"")</f>
        <v/>
      </c>
      <c r="E344" t="inlineStr">
        <is>
          <t>:80155-LC:80155-LF:</t>
        </is>
      </c>
      <c r="F344" s="2" t="inlineStr">
        <is>
          <t>Cast Iron, ASTM-A48, CL 30</t>
        </is>
      </c>
      <c r="G344" t="inlineStr">
        <is>
          <t>CaseMatl_Cast_Iron_ASTM-A48_CL30</t>
        </is>
      </c>
      <c r="H344" s="2" t="inlineStr">
        <is>
          <t>C30</t>
        </is>
      </c>
      <c r="I344" s="4" t="inlineStr">
        <is>
          <t>:B18:</t>
        </is>
      </c>
      <c r="J344" s="2" t="inlineStr">
        <is>
          <t>125# ANSI Flange</t>
        </is>
      </c>
      <c r="K344" s="2" t="inlineStr">
        <is>
          <t>:X5:</t>
        </is>
      </c>
      <c r="L344" s="2" t="inlineStr">
        <is>
          <t>Coating_Scotchkote134_interior_exterior_IncludeImpeller</t>
        </is>
      </c>
      <c r="M344" s="2" t="inlineStr">
        <is>
          <t>175psig</t>
        </is>
      </c>
      <c r="N344" s="1" t="inlineStr">
        <is>
          <t>RTF</t>
        </is>
      </c>
      <c r="O344" s="2" t="inlineStr">
        <is>
          <t>Coating bom</t>
        </is>
      </c>
      <c r="P344" t="inlineStr">
        <is>
          <t>A100057</t>
        </is>
      </c>
      <c r="Q344" s="2" t="inlineStr">
        <is>
          <t>LT250</t>
        </is>
      </c>
    </row>
    <row r="345">
      <c r="B345">
        <f>IF(AND(H345="C30",I345="B18",L345="Coating_Standard"),"Y","N")</f>
        <v/>
      </c>
      <c r="C345" t="inlineStr">
        <is>
          <t>Price_BOM_L_Case_485</t>
        </is>
      </c>
      <c r="D345">
        <f>IF(B345="Y",C345,"")</f>
        <v/>
      </c>
      <c r="E345" t="inlineStr">
        <is>
          <t>:80155-LC:80155-LF:</t>
        </is>
      </c>
      <c r="F345" s="2" t="inlineStr">
        <is>
          <t>Cast Iron, ASTM-A48, CL 30</t>
        </is>
      </c>
      <c r="G345" t="inlineStr">
        <is>
          <t>CaseMatl_Cast_Iron_ASTM-A48_CL30</t>
        </is>
      </c>
      <c r="H345" s="2" t="inlineStr">
        <is>
          <t>C30</t>
        </is>
      </c>
      <c r="I345" s="4" t="inlineStr">
        <is>
          <t>:B18:</t>
        </is>
      </c>
      <c r="J345" s="2" t="inlineStr">
        <is>
          <t>125# ANSI Flange</t>
        </is>
      </c>
      <c r="K345" s="2" t="inlineStr">
        <is>
          <t>:X5:</t>
        </is>
      </c>
      <c r="L345" s="2" t="inlineStr">
        <is>
          <t>Coating_Scotchkote134_interior_IncludeImpeller</t>
        </is>
      </c>
      <c r="M345" s="2" t="inlineStr">
        <is>
          <t>175psig</t>
        </is>
      </c>
      <c r="N345" s="1" t="inlineStr">
        <is>
          <t>RTF</t>
        </is>
      </c>
      <c r="O345" s="2" t="inlineStr">
        <is>
          <t>Coating bom</t>
        </is>
      </c>
      <c r="P345" t="inlineStr">
        <is>
          <t>A100057</t>
        </is>
      </c>
      <c r="Q345" s="2" t="inlineStr">
        <is>
          <t>LT250</t>
        </is>
      </c>
    </row>
    <row r="346">
      <c r="B346">
        <f>IF(AND(H346="C30",I346="B18",L346="Coating_Standard"),"Y","N")</f>
        <v/>
      </c>
      <c r="C346" t="inlineStr">
        <is>
          <t>Price_BOM_L_Case_486</t>
        </is>
      </c>
      <c r="D346">
        <f>IF(B346="Y",C346,"")</f>
        <v/>
      </c>
      <c r="E346" t="inlineStr">
        <is>
          <t>:80155-LC:80155-LF:</t>
        </is>
      </c>
      <c r="F346" s="2" t="inlineStr">
        <is>
          <t>Cast Iron, ASTM-A48, CL 30</t>
        </is>
      </c>
      <c r="G346" t="inlineStr">
        <is>
          <t>CaseMatl_Cast_Iron_ASTM-A48_CL30</t>
        </is>
      </c>
      <c r="H346" s="2" t="inlineStr">
        <is>
          <t>C30</t>
        </is>
      </c>
      <c r="I346" s="4" t="inlineStr">
        <is>
          <t>:B18:</t>
        </is>
      </c>
      <c r="J346" s="2" t="inlineStr">
        <is>
          <t>125# ANSI Flange</t>
        </is>
      </c>
      <c r="K346" s="2" t="inlineStr">
        <is>
          <t>:X5:</t>
        </is>
      </c>
      <c r="L346" s="2" t="inlineStr">
        <is>
          <t>Coating_Special</t>
        </is>
      </c>
      <c r="M346" s="2" t="inlineStr">
        <is>
          <t>175psig</t>
        </is>
      </c>
      <c r="N346" s="1" t="inlineStr">
        <is>
          <t>RTF</t>
        </is>
      </c>
      <c r="O346" s="2" t="inlineStr">
        <is>
          <t>Coating bom</t>
        </is>
      </c>
      <c r="P346" t="inlineStr">
        <is>
          <t>A100057</t>
        </is>
      </c>
      <c r="Q346" s="2" t="inlineStr">
        <is>
          <t>LT250</t>
        </is>
      </c>
    </row>
    <row r="347">
      <c r="B347">
        <f>IF(AND(H347="C30",I347="B18",L347="Coating_Standard"),"Y","N")</f>
        <v/>
      </c>
      <c r="C347" t="inlineStr">
        <is>
          <t>Price_BOM_L_Case_488</t>
        </is>
      </c>
      <c r="D347">
        <f>IF(B347="Y",C347,"")</f>
        <v/>
      </c>
      <c r="E347" t="inlineStr">
        <is>
          <t>:80155-LC:80155-LF:</t>
        </is>
      </c>
      <c r="F347" s="2" t="inlineStr">
        <is>
          <t>Cast Iron, ASTM-A48, CL 30</t>
        </is>
      </c>
      <c r="G347" t="inlineStr">
        <is>
          <t>CaseMatl_Cast_Iron_ASTM-A48_CL30</t>
        </is>
      </c>
      <c r="H347" s="2" t="inlineStr">
        <is>
          <t>C30</t>
        </is>
      </c>
      <c r="I347" s="4" t="inlineStr">
        <is>
          <t>:X:</t>
        </is>
      </c>
      <c r="J347" s="2" t="inlineStr">
        <is>
          <t>125# ANSI Flange</t>
        </is>
      </c>
      <c r="K347" s="2" t="inlineStr">
        <is>
          <t>:X5:</t>
        </is>
      </c>
      <c r="L347" s="2" t="inlineStr">
        <is>
          <t>Coating_Standard</t>
        </is>
      </c>
      <c r="M347" s="2" t="inlineStr">
        <is>
          <t>175psig</t>
        </is>
      </c>
      <c r="N347" s="2" t="n">
        <v>96699281</v>
      </c>
      <c r="O347" t="inlineStr">
        <is>
          <t>CASE,L,80155,175#,CI</t>
        </is>
      </c>
      <c r="P347" t="inlineStr">
        <is>
          <t>A100057</t>
        </is>
      </c>
      <c r="Q347" s="2" t="inlineStr">
        <is>
          <t>LT027</t>
        </is>
      </c>
      <c r="R347" t="n">
        <v>0</v>
      </c>
    </row>
    <row r="348">
      <c r="B348">
        <f>IF(AND(H348="C30",I348="B18",L348="Coating_Standard"),"Y","N")</f>
        <v/>
      </c>
      <c r="C348" t="inlineStr">
        <is>
          <t>Price_BOM_L_Case_489</t>
        </is>
      </c>
      <c r="D348">
        <f>IF(B348="Y",C348,"")</f>
        <v/>
      </c>
      <c r="E348" t="inlineStr">
        <is>
          <t>:80155-LC:80155-LF:</t>
        </is>
      </c>
      <c r="F348" s="2" t="inlineStr">
        <is>
          <t>Ductile Iron, ASTM-A536-65</t>
        </is>
      </c>
      <c r="G348" t="inlineStr">
        <is>
          <t>CaseMatl_Ductile_Iron_ASTM-A536-65</t>
        </is>
      </c>
      <c r="H348" s="2" t="inlineStr">
        <is>
          <t>J</t>
        </is>
      </c>
      <c r="I348" s="4" t="inlineStr">
        <is>
          <t>:X:</t>
        </is>
      </c>
      <c r="J348" s="2" t="inlineStr">
        <is>
          <t>250# ANSI Flange</t>
        </is>
      </c>
      <c r="K348" s="2" t="inlineStr">
        <is>
          <t>:X5:</t>
        </is>
      </c>
      <c r="L348" s="2" t="inlineStr">
        <is>
          <t>Coating_Standard</t>
        </is>
      </c>
      <c r="M348" s="2" t="inlineStr">
        <is>
          <t>250psig</t>
        </is>
      </c>
      <c r="N348" t="n">
        <v>96699282</v>
      </c>
      <c r="O348" t="inlineStr">
        <is>
          <t>CASE,L,80155,250#,DI</t>
        </is>
      </c>
      <c r="P348" t="inlineStr">
        <is>
          <t>A100087</t>
        </is>
      </c>
      <c r="Q348" s="2" t="inlineStr">
        <is>
          <t>LT034</t>
        </is>
      </c>
      <c r="R348" t="n">
        <v>126</v>
      </c>
    </row>
    <row r="349">
      <c r="B349">
        <f>IF(AND(H349="C30",I349="B18",L349="Coating_Standard"),"Y","N")</f>
        <v/>
      </c>
      <c r="C349" t="inlineStr">
        <is>
          <t>Price_BOM_L_Case_490</t>
        </is>
      </c>
      <c r="D349">
        <f>IF(B349="Y",C349,"")</f>
        <v/>
      </c>
      <c r="E349" t="inlineStr">
        <is>
          <t>:80155-LC:80155-LF:</t>
        </is>
      </c>
      <c r="F349" s="2" t="inlineStr">
        <is>
          <t>Cast Iron, ASTM-A48, CL 30</t>
        </is>
      </c>
      <c r="G349" t="inlineStr">
        <is>
          <t>CaseMatl_Cast_Iron_ASTM-A48_CL30</t>
        </is>
      </c>
      <c r="H349" s="2" t="inlineStr">
        <is>
          <t>C30</t>
        </is>
      </c>
      <c r="I349" s="4" t="inlineStr">
        <is>
          <t>:X:</t>
        </is>
      </c>
      <c r="J349" s="2" t="inlineStr">
        <is>
          <t>125# ANSI Flange</t>
        </is>
      </c>
      <c r="K349" s="2" t="inlineStr">
        <is>
          <t>:X5:</t>
        </is>
      </c>
      <c r="L349" s="2" t="inlineStr">
        <is>
          <t>Coating_Scotchkote134_interior</t>
        </is>
      </c>
      <c r="M349" s="2" t="inlineStr">
        <is>
          <t>175psig</t>
        </is>
      </c>
      <c r="N349" s="1" t="inlineStr">
        <is>
          <t>RTF</t>
        </is>
      </c>
      <c r="O349" s="2" t="inlineStr">
        <is>
          <t>Coating bom</t>
        </is>
      </c>
      <c r="P349" t="inlineStr">
        <is>
          <t>A100057</t>
        </is>
      </c>
      <c r="Q349" s="2" t="inlineStr">
        <is>
          <t>LT250</t>
        </is>
      </c>
    </row>
    <row r="350">
      <c r="B350">
        <f>IF(AND(H350="C30",I350="B18",L350="Coating_Standard"),"Y","N")</f>
        <v/>
      </c>
      <c r="C350" t="inlineStr">
        <is>
          <t>Price_BOM_L_Case_491</t>
        </is>
      </c>
      <c r="D350">
        <f>IF(B350="Y",C350,"")</f>
        <v/>
      </c>
      <c r="E350" t="inlineStr">
        <is>
          <t>:80155-LC:80155-LF:</t>
        </is>
      </c>
      <c r="F350" s="2" t="inlineStr">
        <is>
          <t>Cast Iron, ASTM-A48, CL 30</t>
        </is>
      </c>
      <c r="G350" t="inlineStr">
        <is>
          <t>CaseMatl_Cast_Iron_ASTM-A48_CL30</t>
        </is>
      </c>
      <c r="H350" s="2" t="inlineStr">
        <is>
          <t>C30</t>
        </is>
      </c>
      <c r="I350" s="4" t="inlineStr">
        <is>
          <t>:X:</t>
        </is>
      </c>
      <c r="J350" s="2" t="inlineStr">
        <is>
          <t>125# ANSI Flange</t>
        </is>
      </c>
      <c r="K350" s="2" t="inlineStr">
        <is>
          <t>:X5:</t>
        </is>
      </c>
      <c r="L350" s="2" t="inlineStr">
        <is>
          <t>Coating_Scotchkote134_interior_exterior</t>
        </is>
      </c>
      <c r="M350" s="2" t="inlineStr">
        <is>
          <t>175psig</t>
        </is>
      </c>
      <c r="N350" s="1" t="inlineStr">
        <is>
          <t>RTF</t>
        </is>
      </c>
      <c r="O350" s="2" t="inlineStr">
        <is>
          <t>Coating bom</t>
        </is>
      </c>
      <c r="P350" t="inlineStr">
        <is>
          <t>A100057</t>
        </is>
      </c>
      <c r="Q350" s="2" t="inlineStr">
        <is>
          <t>LT250</t>
        </is>
      </c>
    </row>
    <row r="351">
      <c r="B351">
        <f>IF(AND(H351="C30",I351="B18",L351="Coating_Standard"),"Y","N")</f>
        <v/>
      </c>
      <c r="C351" t="inlineStr">
        <is>
          <t>Price_BOM_L_Case_492</t>
        </is>
      </c>
      <c r="D351">
        <f>IF(B351="Y",C351,"")</f>
        <v/>
      </c>
      <c r="E351" t="inlineStr">
        <is>
          <t>:80155-LC:80155-LF:</t>
        </is>
      </c>
      <c r="F351" s="2" t="inlineStr">
        <is>
          <t>Cast Iron, ASTM-A48, CL 30</t>
        </is>
      </c>
      <c r="G351" t="inlineStr">
        <is>
          <t>CaseMatl_Cast_Iron_ASTM-A48_CL30</t>
        </is>
      </c>
      <c r="H351" s="2" t="inlineStr">
        <is>
          <t>C30</t>
        </is>
      </c>
      <c r="I351" s="4" t="inlineStr">
        <is>
          <t>:X:</t>
        </is>
      </c>
      <c r="J351" s="2" t="inlineStr">
        <is>
          <t>125# ANSI Flange</t>
        </is>
      </c>
      <c r="K351" s="2" t="inlineStr">
        <is>
          <t>:X5:</t>
        </is>
      </c>
      <c r="L351" s="2" t="inlineStr">
        <is>
          <t>Coating_Scotchkote134_interior_exterior_IncludeImpeller</t>
        </is>
      </c>
      <c r="M351" s="2" t="inlineStr">
        <is>
          <t>175psig</t>
        </is>
      </c>
      <c r="N351" s="1" t="inlineStr">
        <is>
          <t>RTF</t>
        </is>
      </c>
      <c r="O351" s="2" t="inlineStr">
        <is>
          <t>Coating bom</t>
        </is>
      </c>
      <c r="P351" t="inlineStr">
        <is>
          <t>A100057</t>
        </is>
      </c>
      <c r="Q351" s="2" t="inlineStr">
        <is>
          <t>LT250</t>
        </is>
      </c>
    </row>
    <row r="352">
      <c r="B352">
        <f>IF(AND(H352="C30",I352="B18",L352="Coating_Standard"),"Y","N")</f>
        <v/>
      </c>
      <c r="C352" t="inlineStr">
        <is>
          <t>Price_BOM_L_Case_493</t>
        </is>
      </c>
      <c r="D352">
        <f>IF(B352="Y",C352,"")</f>
        <v/>
      </c>
      <c r="E352" t="inlineStr">
        <is>
          <t>:80155-LC:80155-LF:</t>
        </is>
      </c>
      <c r="F352" s="2" t="inlineStr">
        <is>
          <t>Cast Iron, ASTM-A48, CL 30</t>
        </is>
      </c>
      <c r="G352" t="inlineStr">
        <is>
          <t>CaseMatl_Cast_Iron_ASTM-A48_CL30</t>
        </is>
      </c>
      <c r="H352" s="2" t="inlineStr">
        <is>
          <t>C30</t>
        </is>
      </c>
      <c r="I352" s="4" t="inlineStr">
        <is>
          <t>:X:</t>
        </is>
      </c>
      <c r="J352" s="2" t="inlineStr">
        <is>
          <t>125# ANSI Flange</t>
        </is>
      </c>
      <c r="K352" s="2" t="inlineStr">
        <is>
          <t>:X5:</t>
        </is>
      </c>
      <c r="L352" s="2" t="inlineStr">
        <is>
          <t>Coating_Scotchkote134_interior_IncludeImpeller</t>
        </is>
      </c>
      <c r="M352" s="2" t="inlineStr">
        <is>
          <t>175psig</t>
        </is>
      </c>
      <c r="N352" s="1" t="inlineStr">
        <is>
          <t>RTF</t>
        </is>
      </c>
      <c r="O352" s="2" t="inlineStr">
        <is>
          <t>Coating bom</t>
        </is>
      </c>
      <c r="P352" t="inlineStr">
        <is>
          <t>A100057</t>
        </is>
      </c>
      <c r="Q352" s="2" t="inlineStr">
        <is>
          <t>LT250</t>
        </is>
      </c>
    </row>
    <row r="353">
      <c r="B353">
        <f>IF(AND(H353="C30",I353="B18",L353="Coating_Standard"),"Y","N")</f>
        <v/>
      </c>
      <c r="C353" t="inlineStr">
        <is>
          <t>Price_BOM_L_Case_494</t>
        </is>
      </c>
      <c r="D353">
        <f>IF(B353="Y",C353,"")</f>
        <v/>
      </c>
      <c r="E353" t="inlineStr">
        <is>
          <t>:80155-LC:80155-LF:</t>
        </is>
      </c>
      <c r="F353" s="2" t="inlineStr">
        <is>
          <t>Cast Iron, ASTM-A48, CL 30</t>
        </is>
      </c>
      <c r="G353" t="inlineStr">
        <is>
          <t>CaseMatl_Cast_Iron_ASTM-A48_CL30</t>
        </is>
      </c>
      <c r="H353" s="2" t="inlineStr">
        <is>
          <t>C30</t>
        </is>
      </c>
      <c r="I353" s="4" t="inlineStr">
        <is>
          <t>:X:</t>
        </is>
      </c>
      <c r="J353" s="2" t="inlineStr">
        <is>
          <t>125# ANSI Flange</t>
        </is>
      </c>
      <c r="K353" s="2" t="inlineStr">
        <is>
          <t>:X5:</t>
        </is>
      </c>
      <c r="L353" s="2" t="inlineStr">
        <is>
          <t>Coating_Special</t>
        </is>
      </c>
      <c r="M353" s="2" t="inlineStr">
        <is>
          <t>175psig</t>
        </is>
      </c>
      <c r="N353" s="1" t="inlineStr">
        <is>
          <t>RTF</t>
        </is>
      </c>
      <c r="O353" s="2" t="inlineStr">
        <is>
          <t>Coating bom</t>
        </is>
      </c>
      <c r="P353" t="inlineStr">
        <is>
          <t>A100057</t>
        </is>
      </c>
      <c r="Q353" s="2" t="inlineStr">
        <is>
          <t>LT250</t>
        </is>
      </c>
    </row>
    <row r="354">
      <c r="B354">
        <f>IF(AND(H354="C30",I354="B18",L354="Coating_Standard"),"Y","N")</f>
        <v/>
      </c>
      <c r="C354" t="inlineStr">
        <is>
          <t>Price_BOM_L_Case_496</t>
        </is>
      </c>
      <c r="D354">
        <f>IF(B354="Y",C354,"")</f>
        <v/>
      </c>
      <c r="E354" t="inlineStr">
        <is>
          <t>:80155-LCV:</t>
        </is>
      </c>
      <c r="F354" s="2" t="inlineStr">
        <is>
          <t>Cast Iron, ASTM-A48, CL 30</t>
        </is>
      </c>
      <c r="G354" t="inlineStr">
        <is>
          <t>CaseMatl_Cast_Iron_ASTM-A48_CL30</t>
        </is>
      </c>
      <c r="H354" s="2" t="inlineStr">
        <is>
          <t>C30</t>
        </is>
      </c>
      <c r="I354" s="4" t="inlineStr">
        <is>
          <t>:B18:</t>
        </is>
      </c>
      <c r="J354" s="2" t="inlineStr">
        <is>
          <t>125# ANSI Flange</t>
        </is>
      </c>
      <c r="K354" s="2" t="inlineStr">
        <is>
          <t>:X5:</t>
        </is>
      </c>
      <c r="L354" s="2" t="inlineStr">
        <is>
          <t>Coating_Standard</t>
        </is>
      </c>
      <c r="M354" s="2" t="inlineStr">
        <is>
          <t>175psig</t>
        </is>
      </c>
      <c r="N354" t="n">
        <v>96699283</v>
      </c>
      <c r="O354" t="inlineStr">
        <is>
          <t>CASE,L,80155,175#,CI</t>
        </is>
      </c>
      <c r="P354" t="inlineStr">
        <is>
          <t>A100057</t>
        </is>
      </c>
      <c r="Q354" s="2" t="inlineStr">
        <is>
          <t>LT027</t>
        </is>
      </c>
      <c r="R354" t="n">
        <v>0</v>
      </c>
    </row>
    <row r="355">
      <c r="B355">
        <f>IF(AND(H355="C30",I355="B18",L355="Coating_Standard"),"Y","N")</f>
        <v/>
      </c>
      <c r="C355" t="inlineStr">
        <is>
          <t>Price_BOM_L_Case_497</t>
        </is>
      </c>
      <c r="D355">
        <f>IF(B355="Y",C355,"")</f>
        <v/>
      </c>
      <c r="E355" t="inlineStr">
        <is>
          <t>:80155-LCV:</t>
        </is>
      </c>
      <c r="F355" s="2" t="inlineStr">
        <is>
          <t>Ductile Iron, ASTM-A536-65</t>
        </is>
      </c>
      <c r="G355" t="inlineStr">
        <is>
          <t>CaseMatl_Ductile_Iron_ASTM-A536-65</t>
        </is>
      </c>
      <c r="H355" s="2" t="inlineStr">
        <is>
          <t>J</t>
        </is>
      </c>
      <c r="I355" s="4" t="inlineStr">
        <is>
          <t>:B18:</t>
        </is>
      </c>
      <c r="J355" s="2" t="inlineStr">
        <is>
          <t>250# ANSI Flange</t>
        </is>
      </c>
      <c r="K355" s="2" t="inlineStr">
        <is>
          <t>:X5:</t>
        </is>
      </c>
      <c r="L355" s="2" t="inlineStr">
        <is>
          <t>Coating_Standard</t>
        </is>
      </c>
      <c r="M355" s="2" t="inlineStr">
        <is>
          <t>250psig</t>
        </is>
      </c>
      <c r="N355" s="2" t="n">
        <v>96699284</v>
      </c>
      <c r="O355" t="inlineStr">
        <is>
          <t>CASE,L,80155,250#,DI</t>
        </is>
      </c>
      <c r="P355" t="inlineStr">
        <is>
          <t>A100087</t>
        </is>
      </c>
      <c r="Q355" s="2" t="inlineStr">
        <is>
          <t>LT034</t>
        </is>
      </c>
      <c r="R355" t="n">
        <v>154</v>
      </c>
    </row>
    <row r="356">
      <c r="B356">
        <f>IF(AND(H356="C30",I356="B18",L356="Coating_Standard"),"Y","N")</f>
        <v/>
      </c>
      <c r="C356" t="inlineStr">
        <is>
          <t>Price_BOM_L_Case_498</t>
        </is>
      </c>
      <c r="D356">
        <f>IF(B356="Y",C356,"")</f>
        <v/>
      </c>
      <c r="E356" t="inlineStr">
        <is>
          <t>:80155-LCV:</t>
        </is>
      </c>
      <c r="F356" s="2" t="inlineStr">
        <is>
          <t>Cast Iron, ASTM-A48, CL 30</t>
        </is>
      </c>
      <c r="G356" t="inlineStr">
        <is>
          <t>CaseMatl_Cast_Iron_ASTM-A48_CL30</t>
        </is>
      </c>
      <c r="H356" s="2" t="inlineStr">
        <is>
          <t>C30</t>
        </is>
      </c>
      <c r="I356" s="4" t="inlineStr">
        <is>
          <t>:B18:</t>
        </is>
      </c>
      <c r="J356" s="2" t="inlineStr">
        <is>
          <t>125# ANSI Flange</t>
        </is>
      </c>
      <c r="K356" s="2" t="inlineStr">
        <is>
          <t>:X5:</t>
        </is>
      </c>
      <c r="L356" s="2" t="inlineStr">
        <is>
          <t>Coating_Scotchkote134_interior</t>
        </is>
      </c>
      <c r="M356" s="2" t="inlineStr">
        <is>
          <t>175psig</t>
        </is>
      </c>
      <c r="N356" s="1" t="inlineStr">
        <is>
          <t>RTF</t>
        </is>
      </c>
      <c r="O356" s="2" t="inlineStr">
        <is>
          <t>Coating bom</t>
        </is>
      </c>
      <c r="P356" t="inlineStr">
        <is>
          <t>A100057</t>
        </is>
      </c>
      <c r="Q356" s="2" t="inlineStr">
        <is>
          <t>LT250</t>
        </is>
      </c>
    </row>
    <row r="357">
      <c r="B357">
        <f>IF(AND(H357="C30",I357="B18",L357="Coating_Standard"),"Y","N")</f>
        <v/>
      </c>
      <c r="C357" t="inlineStr">
        <is>
          <t>Price_BOM_L_Case_499</t>
        </is>
      </c>
      <c r="D357">
        <f>IF(B357="Y",C357,"")</f>
        <v/>
      </c>
      <c r="E357" t="inlineStr">
        <is>
          <t>:80155-LCV:</t>
        </is>
      </c>
      <c r="F357" s="2" t="inlineStr">
        <is>
          <t>Cast Iron, ASTM-A48, CL 30</t>
        </is>
      </c>
      <c r="G357" t="inlineStr">
        <is>
          <t>CaseMatl_Cast_Iron_ASTM-A48_CL30</t>
        </is>
      </c>
      <c r="H357" s="2" t="inlineStr">
        <is>
          <t>C30</t>
        </is>
      </c>
      <c r="I357" s="4" t="inlineStr">
        <is>
          <t>:B18:</t>
        </is>
      </c>
      <c r="J357" s="2" t="inlineStr">
        <is>
          <t>125# ANSI Flange</t>
        </is>
      </c>
      <c r="K357" s="2" t="inlineStr">
        <is>
          <t>:X5:</t>
        </is>
      </c>
      <c r="L357" s="2" t="inlineStr">
        <is>
          <t>Coating_Scotchkote134_interior_exterior</t>
        </is>
      </c>
      <c r="M357" s="2" t="inlineStr">
        <is>
          <t>175psig</t>
        </is>
      </c>
      <c r="N357" s="1" t="inlineStr">
        <is>
          <t>RTF</t>
        </is>
      </c>
      <c r="O357" s="2" t="inlineStr">
        <is>
          <t>Coating bom</t>
        </is>
      </c>
      <c r="P357" t="inlineStr">
        <is>
          <t>A100057</t>
        </is>
      </c>
      <c r="Q357" s="2" t="inlineStr">
        <is>
          <t>LT250</t>
        </is>
      </c>
    </row>
    <row r="358">
      <c r="B358">
        <f>IF(AND(H358="C30",I358="B18",L358="Coating_Standard"),"Y","N")</f>
        <v/>
      </c>
      <c r="C358" t="inlineStr">
        <is>
          <t>Price_BOM_L_Case_500</t>
        </is>
      </c>
      <c r="D358">
        <f>IF(B358="Y",C358,"")</f>
        <v/>
      </c>
      <c r="E358" t="inlineStr">
        <is>
          <t>:80155-LCV:</t>
        </is>
      </c>
      <c r="F358" s="2" t="inlineStr">
        <is>
          <t>Cast Iron, ASTM-A48, CL 30</t>
        </is>
      </c>
      <c r="G358" t="inlineStr">
        <is>
          <t>CaseMatl_Cast_Iron_ASTM-A48_CL30</t>
        </is>
      </c>
      <c r="H358" s="2" t="inlineStr">
        <is>
          <t>C30</t>
        </is>
      </c>
      <c r="I358" s="4" t="inlineStr">
        <is>
          <t>:B18:</t>
        </is>
      </c>
      <c r="J358" s="2" t="inlineStr">
        <is>
          <t>125# ANSI Flange</t>
        </is>
      </c>
      <c r="K358" s="2" t="inlineStr">
        <is>
          <t>:X5:</t>
        </is>
      </c>
      <c r="L358" s="2" t="inlineStr">
        <is>
          <t>Coating_Scotchkote134_interior_exterior_IncludeImpeller</t>
        </is>
      </c>
      <c r="M358" s="2" t="inlineStr">
        <is>
          <t>175psig</t>
        </is>
      </c>
      <c r="N358" s="1" t="inlineStr">
        <is>
          <t>RTF</t>
        </is>
      </c>
      <c r="O358" s="2" t="inlineStr">
        <is>
          <t>Coating bom</t>
        </is>
      </c>
      <c r="P358" t="inlineStr">
        <is>
          <t>A100057</t>
        </is>
      </c>
      <c r="Q358" s="2" t="inlineStr">
        <is>
          <t>LT250</t>
        </is>
      </c>
    </row>
    <row r="359">
      <c r="B359">
        <f>IF(AND(H359="C30",I359="B18",L359="Coating_Standard"),"Y","N")</f>
        <v/>
      </c>
      <c r="C359" t="inlineStr">
        <is>
          <t>Price_BOM_L_Case_501</t>
        </is>
      </c>
      <c r="D359">
        <f>IF(B359="Y",C359,"")</f>
        <v/>
      </c>
      <c r="E359" t="inlineStr">
        <is>
          <t>:80155-LCV:</t>
        </is>
      </c>
      <c r="F359" s="2" t="inlineStr">
        <is>
          <t>Cast Iron, ASTM-A48, CL 30</t>
        </is>
      </c>
      <c r="G359" t="inlineStr">
        <is>
          <t>CaseMatl_Cast_Iron_ASTM-A48_CL30</t>
        </is>
      </c>
      <c r="H359" s="2" t="inlineStr">
        <is>
          <t>C30</t>
        </is>
      </c>
      <c r="I359" s="4" t="inlineStr">
        <is>
          <t>:B18:</t>
        </is>
      </c>
      <c r="J359" s="2" t="inlineStr">
        <is>
          <t>125# ANSI Flange</t>
        </is>
      </c>
      <c r="K359" s="2" t="inlineStr">
        <is>
          <t>:X5:</t>
        </is>
      </c>
      <c r="L359" s="2" t="inlineStr">
        <is>
          <t>Coating_Scotchkote134_interior_IncludeImpeller</t>
        </is>
      </c>
      <c r="M359" s="2" t="inlineStr">
        <is>
          <t>175psig</t>
        </is>
      </c>
      <c r="N359" s="1" t="inlineStr">
        <is>
          <t>RTF</t>
        </is>
      </c>
      <c r="O359" s="2" t="inlineStr">
        <is>
          <t>Coating bom</t>
        </is>
      </c>
      <c r="P359" t="inlineStr">
        <is>
          <t>A100057</t>
        </is>
      </c>
      <c r="Q359" s="2" t="inlineStr">
        <is>
          <t>LT250</t>
        </is>
      </c>
    </row>
    <row r="360">
      <c r="B360">
        <f>IF(AND(H360="C30",I360="B18",L360="Coating_Standard"),"Y","N")</f>
        <v/>
      </c>
      <c r="C360" t="inlineStr">
        <is>
          <t>Price_BOM_L_Case_502</t>
        </is>
      </c>
      <c r="D360">
        <f>IF(B360="Y",C360,"")</f>
        <v/>
      </c>
      <c r="E360" t="inlineStr">
        <is>
          <t>:80155-LCV:</t>
        </is>
      </c>
      <c r="F360" s="2" t="inlineStr">
        <is>
          <t>Cast Iron, ASTM-A48, CL 30</t>
        </is>
      </c>
      <c r="G360" t="inlineStr">
        <is>
          <t>CaseMatl_Cast_Iron_ASTM-A48_CL30</t>
        </is>
      </c>
      <c r="H360" s="2" t="inlineStr">
        <is>
          <t>C30</t>
        </is>
      </c>
      <c r="I360" s="4" t="inlineStr">
        <is>
          <t>:B18:</t>
        </is>
      </c>
      <c r="J360" s="2" t="inlineStr">
        <is>
          <t>125# ANSI Flange</t>
        </is>
      </c>
      <c r="K360" s="2" t="inlineStr">
        <is>
          <t>:X5:</t>
        </is>
      </c>
      <c r="L360" s="2" t="inlineStr">
        <is>
          <t>Coating_Special</t>
        </is>
      </c>
      <c r="M360" s="2" t="inlineStr">
        <is>
          <t>175psig</t>
        </is>
      </c>
      <c r="N360" s="1" t="inlineStr">
        <is>
          <t>RTF</t>
        </is>
      </c>
      <c r="O360" s="2" t="inlineStr">
        <is>
          <t>Coating bom</t>
        </is>
      </c>
      <c r="P360" t="inlineStr">
        <is>
          <t>A100057</t>
        </is>
      </c>
      <c r="Q360" s="2" t="inlineStr">
        <is>
          <t>LT250</t>
        </is>
      </c>
    </row>
    <row r="361">
      <c r="B361">
        <f>IF(AND(H361="C30",I361="B18",L361="Coating_Standard"),"Y","N")</f>
        <v/>
      </c>
      <c r="C361" t="inlineStr">
        <is>
          <t>Price_BOM_L_Case_504</t>
        </is>
      </c>
      <c r="D361">
        <f>IF(B361="Y",C361,"")</f>
        <v/>
      </c>
      <c r="E361" t="inlineStr">
        <is>
          <t>:80155-LCV:</t>
        </is>
      </c>
      <c r="F361" s="2" t="inlineStr">
        <is>
          <t>Cast Iron, ASTM-A48, CL 30</t>
        </is>
      </c>
      <c r="G361" t="inlineStr">
        <is>
          <t>CaseMatl_Cast_Iron_ASTM-A48_CL30</t>
        </is>
      </c>
      <c r="H361" s="2" t="inlineStr">
        <is>
          <t>C30</t>
        </is>
      </c>
      <c r="I361" s="4" t="inlineStr">
        <is>
          <t>:X:</t>
        </is>
      </c>
      <c r="J361" s="2" t="inlineStr">
        <is>
          <t>125# ANSI Flange</t>
        </is>
      </c>
      <c r="K361" s="2" t="inlineStr">
        <is>
          <t>:X5:</t>
        </is>
      </c>
      <c r="L361" s="2" t="inlineStr">
        <is>
          <t>Coating_Standard</t>
        </is>
      </c>
      <c r="M361" s="2" t="inlineStr">
        <is>
          <t>175psig</t>
        </is>
      </c>
      <c r="N361" t="n">
        <v>96699283</v>
      </c>
      <c r="O361" t="inlineStr">
        <is>
          <t>CASE,L,80155,175#,CI</t>
        </is>
      </c>
      <c r="P361" t="inlineStr">
        <is>
          <t>A100057</t>
        </is>
      </c>
      <c r="Q361" s="2" t="inlineStr">
        <is>
          <t>LT027</t>
        </is>
      </c>
      <c r="R361" t="n">
        <v>0</v>
      </c>
    </row>
    <row r="362">
      <c r="B362">
        <f>IF(AND(H362="C30",I362="B18",L362="Coating_Standard"),"Y","N")</f>
        <v/>
      </c>
      <c r="C362" t="inlineStr">
        <is>
          <t>Price_BOM_L_Case_505</t>
        </is>
      </c>
      <c r="D362">
        <f>IF(B362="Y",C362,"")</f>
        <v/>
      </c>
      <c r="E362" t="inlineStr">
        <is>
          <t>:80155-LCV:</t>
        </is>
      </c>
      <c r="F362" s="2" t="inlineStr">
        <is>
          <t>Ductile Iron, ASTM-A536-65</t>
        </is>
      </c>
      <c r="G362" t="inlineStr">
        <is>
          <t>CaseMatl_Ductile_Iron_ASTM-A536-65</t>
        </is>
      </c>
      <c r="H362" s="2" t="inlineStr">
        <is>
          <t>J</t>
        </is>
      </c>
      <c r="I362" s="4" t="inlineStr">
        <is>
          <t>:X:</t>
        </is>
      </c>
      <c r="J362" s="2" t="inlineStr">
        <is>
          <t>250# ANSI Flange</t>
        </is>
      </c>
      <c r="K362" s="2" t="inlineStr">
        <is>
          <t>:X5:</t>
        </is>
      </c>
      <c r="L362" s="2" t="inlineStr">
        <is>
          <t>Coating_Standard</t>
        </is>
      </c>
      <c r="M362" s="2" t="inlineStr">
        <is>
          <t>250psig</t>
        </is>
      </c>
      <c r="N362" s="2" t="n">
        <v>96699284</v>
      </c>
      <c r="O362" t="inlineStr">
        <is>
          <t>CASE,L,80155,250#,DI</t>
        </is>
      </c>
      <c r="P362" t="inlineStr">
        <is>
          <t>A100087</t>
        </is>
      </c>
      <c r="Q362" s="2" t="inlineStr">
        <is>
          <t>LT034</t>
        </is>
      </c>
      <c r="R362" t="n">
        <v>154</v>
      </c>
    </row>
    <row r="363">
      <c r="B363">
        <f>IF(AND(H363="C30",I363="B18",L363="Coating_Standard"),"Y","N")</f>
        <v/>
      </c>
      <c r="C363" t="inlineStr">
        <is>
          <t>Price_BOM_L_Case_506</t>
        </is>
      </c>
      <c r="D363">
        <f>IF(B363="Y",C363,"")</f>
        <v/>
      </c>
      <c r="E363" t="inlineStr">
        <is>
          <t>:80155-LCV:</t>
        </is>
      </c>
      <c r="F363" s="2" t="inlineStr">
        <is>
          <t>Cast Iron, ASTM-A48, CL 30</t>
        </is>
      </c>
      <c r="G363" t="inlineStr">
        <is>
          <t>CaseMatl_Cast_Iron_ASTM-A48_CL30</t>
        </is>
      </c>
      <c r="H363" s="2" t="inlineStr">
        <is>
          <t>C30</t>
        </is>
      </c>
      <c r="I363" s="4" t="inlineStr">
        <is>
          <t>:X:</t>
        </is>
      </c>
      <c r="J363" s="2" t="inlineStr">
        <is>
          <t>125# ANSI Flange</t>
        </is>
      </c>
      <c r="K363" s="2" t="inlineStr">
        <is>
          <t>:X5:</t>
        </is>
      </c>
      <c r="L363" s="2" t="inlineStr">
        <is>
          <t>Coating_Scotchkote134_interior</t>
        </is>
      </c>
      <c r="M363" s="2" t="inlineStr">
        <is>
          <t>175psig</t>
        </is>
      </c>
      <c r="N363" s="1" t="inlineStr">
        <is>
          <t>RTF</t>
        </is>
      </c>
      <c r="O363" s="2" t="inlineStr">
        <is>
          <t>Coating bom</t>
        </is>
      </c>
      <c r="P363" t="inlineStr">
        <is>
          <t>A100057</t>
        </is>
      </c>
      <c r="Q363" s="2" t="inlineStr">
        <is>
          <t>LT250</t>
        </is>
      </c>
    </row>
    <row r="364">
      <c r="B364">
        <f>IF(AND(H364="C30",I364="B18",L364="Coating_Standard"),"Y","N")</f>
        <v/>
      </c>
      <c r="C364" t="inlineStr">
        <is>
          <t>Price_BOM_L_Case_507</t>
        </is>
      </c>
      <c r="D364">
        <f>IF(B364="Y",C364,"")</f>
        <v/>
      </c>
      <c r="E364" t="inlineStr">
        <is>
          <t>:80155-LCV:</t>
        </is>
      </c>
      <c r="F364" s="2" t="inlineStr">
        <is>
          <t>Cast Iron, ASTM-A48, CL 30</t>
        </is>
      </c>
      <c r="G364" t="inlineStr">
        <is>
          <t>CaseMatl_Cast_Iron_ASTM-A48_CL30</t>
        </is>
      </c>
      <c r="H364" s="2" t="inlineStr">
        <is>
          <t>C30</t>
        </is>
      </c>
      <c r="I364" s="4" t="inlineStr">
        <is>
          <t>:X:</t>
        </is>
      </c>
      <c r="J364" s="2" t="inlineStr">
        <is>
          <t>125# ANSI Flange</t>
        </is>
      </c>
      <c r="K364" s="2" t="inlineStr">
        <is>
          <t>:X5:</t>
        </is>
      </c>
      <c r="L364" s="2" t="inlineStr">
        <is>
          <t>Coating_Scotchkote134_interior_exterior</t>
        </is>
      </c>
      <c r="M364" s="2" t="inlineStr">
        <is>
          <t>175psig</t>
        </is>
      </c>
      <c r="N364" s="1" t="inlineStr">
        <is>
          <t>RTF</t>
        </is>
      </c>
      <c r="O364" s="2" t="inlineStr">
        <is>
          <t>Coating bom</t>
        </is>
      </c>
      <c r="P364" t="inlineStr">
        <is>
          <t>A100057</t>
        </is>
      </c>
      <c r="Q364" s="2" t="inlineStr">
        <is>
          <t>LT250</t>
        </is>
      </c>
    </row>
    <row r="365">
      <c r="B365">
        <f>IF(AND(H365="C30",I365="B18",L365="Coating_Standard"),"Y","N")</f>
        <v/>
      </c>
      <c r="C365" t="inlineStr">
        <is>
          <t>Price_BOM_L_Case_508</t>
        </is>
      </c>
      <c r="D365">
        <f>IF(B365="Y",C365,"")</f>
        <v/>
      </c>
      <c r="E365" t="inlineStr">
        <is>
          <t>:80155-LCV:</t>
        </is>
      </c>
      <c r="F365" s="2" t="inlineStr">
        <is>
          <t>Cast Iron, ASTM-A48, CL 30</t>
        </is>
      </c>
      <c r="G365" t="inlineStr">
        <is>
          <t>CaseMatl_Cast_Iron_ASTM-A48_CL30</t>
        </is>
      </c>
      <c r="H365" s="2" t="inlineStr">
        <is>
          <t>C30</t>
        </is>
      </c>
      <c r="I365" s="4" t="inlineStr">
        <is>
          <t>:X:</t>
        </is>
      </c>
      <c r="J365" s="2" t="inlineStr">
        <is>
          <t>125# ANSI Flange</t>
        </is>
      </c>
      <c r="K365" s="2" t="inlineStr">
        <is>
          <t>:X5:</t>
        </is>
      </c>
      <c r="L365" s="2" t="inlineStr">
        <is>
          <t>Coating_Scotchkote134_interior_exterior_IncludeImpeller</t>
        </is>
      </c>
      <c r="M365" s="2" t="inlineStr">
        <is>
          <t>175psig</t>
        </is>
      </c>
      <c r="N365" s="1" t="inlineStr">
        <is>
          <t>RTF</t>
        </is>
      </c>
      <c r="O365" s="2" t="inlineStr">
        <is>
          <t>Coating bom</t>
        </is>
      </c>
      <c r="P365" t="inlineStr">
        <is>
          <t>A100057</t>
        </is>
      </c>
      <c r="Q365" s="2" t="inlineStr">
        <is>
          <t>LT250</t>
        </is>
      </c>
    </row>
    <row r="366">
      <c r="B366">
        <f>IF(AND(H366="C30",I366="B18",L366="Coating_Standard"),"Y","N")</f>
        <v/>
      </c>
      <c r="C366" t="inlineStr">
        <is>
          <t>Price_BOM_L_Case_509</t>
        </is>
      </c>
      <c r="D366">
        <f>IF(B366="Y",C366,"")</f>
        <v/>
      </c>
      <c r="E366" t="inlineStr">
        <is>
          <t>:80155-LCV:</t>
        </is>
      </c>
      <c r="F366" s="2" t="inlineStr">
        <is>
          <t>Cast Iron, ASTM-A48, CL 30</t>
        </is>
      </c>
      <c r="G366" t="inlineStr">
        <is>
          <t>CaseMatl_Cast_Iron_ASTM-A48_CL30</t>
        </is>
      </c>
      <c r="H366" s="2" t="inlineStr">
        <is>
          <t>C30</t>
        </is>
      </c>
      <c r="I366" s="4" t="inlineStr">
        <is>
          <t>:X:</t>
        </is>
      </c>
      <c r="J366" s="2" t="inlineStr">
        <is>
          <t>125# ANSI Flange</t>
        </is>
      </c>
      <c r="K366" s="2" t="inlineStr">
        <is>
          <t>:X5:</t>
        </is>
      </c>
      <c r="L366" s="2" t="inlineStr">
        <is>
          <t>Coating_Scotchkote134_interior_IncludeImpeller</t>
        </is>
      </c>
      <c r="M366" s="2" t="inlineStr">
        <is>
          <t>175psig</t>
        </is>
      </c>
      <c r="N366" s="1" t="inlineStr">
        <is>
          <t>RTF</t>
        </is>
      </c>
      <c r="O366" s="2" t="inlineStr">
        <is>
          <t>Coating bom</t>
        </is>
      </c>
      <c r="P366" t="inlineStr">
        <is>
          <t>A100057</t>
        </is>
      </c>
      <c r="Q366" s="2" t="inlineStr">
        <is>
          <t>LT250</t>
        </is>
      </c>
    </row>
    <row r="367">
      <c r="B367">
        <f>IF(AND(H367="C30",I367="B18",L367="Coating_Standard"),"Y","N")</f>
        <v/>
      </c>
      <c r="C367" t="inlineStr">
        <is>
          <t>Price_BOM_L_Case_510</t>
        </is>
      </c>
      <c r="D367">
        <f>IF(B367="Y",C367,"")</f>
        <v/>
      </c>
      <c r="E367" t="inlineStr">
        <is>
          <t>:80155-LCV:</t>
        </is>
      </c>
      <c r="F367" s="2" t="inlineStr">
        <is>
          <t>Cast Iron, ASTM-A48, CL 30</t>
        </is>
      </c>
      <c r="G367" t="inlineStr">
        <is>
          <t>CaseMatl_Cast_Iron_ASTM-A48_CL30</t>
        </is>
      </c>
      <c r="H367" s="2" t="inlineStr">
        <is>
          <t>C30</t>
        </is>
      </c>
      <c r="I367" s="4" t="inlineStr">
        <is>
          <t>:X:</t>
        </is>
      </c>
      <c r="J367" s="2" t="inlineStr">
        <is>
          <t>125# ANSI Flange</t>
        </is>
      </c>
      <c r="K367" s="2" t="inlineStr">
        <is>
          <t>:X5:</t>
        </is>
      </c>
      <c r="L367" s="2" t="inlineStr">
        <is>
          <t>Coating_Special</t>
        </is>
      </c>
      <c r="M367" s="2" t="inlineStr">
        <is>
          <t>175psig</t>
        </is>
      </c>
      <c r="N367" s="1" t="inlineStr">
        <is>
          <t>RTF</t>
        </is>
      </c>
      <c r="O367" s="2" t="inlineStr">
        <is>
          <t>Coating bom</t>
        </is>
      </c>
      <c r="P367" t="inlineStr">
        <is>
          <t>A100057</t>
        </is>
      </c>
      <c r="Q367" s="2" t="inlineStr">
        <is>
          <t>LT250</t>
        </is>
      </c>
    </row>
    <row r="368">
      <c r="B368">
        <f>IF(AND(H368="C30",I368="B18",L368="Coating_Standard"),"Y","N")</f>
        <v/>
      </c>
      <c r="C368" t="inlineStr">
        <is>
          <t>Price_BOM_L_Case_512</t>
        </is>
      </c>
      <c r="D368">
        <f>IF(B368="Y",C368,"")</f>
        <v/>
      </c>
      <c r="E368" t="inlineStr">
        <is>
          <t>:80155-LF:</t>
        </is>
      </c>
      <c r="F368" s="2" t="inlineStr">
        <is>
          <t>Cast Iron, ASTM-A48, CL 30</t>
        </is>
      </c>
      <c r="G368" t="inlineStr">
        <is>
          <t>CaseMatl_Cast_Iron_ASTM-A48_CL30</t>
        </is>
      </c>
      <c r="H368" s="2" t="inlineStr">
        <is>
          <t>C30</t>
        </is>
      </c>
      <c r="I368" s="4" t="inlineStr">
        <is>
          <t>:B18:</t>
        </is>
      </c>
      <c r="J368" s="2" t="inlineStr">
        <is>
          <t>125# ANSI Flange</t>
        </is>
      </c>
      <c r="K368" s="2" t="inlineStr">
        <is>
          <t>:X6:</t>
        </is>
      </c>
      <c r="L368" s="80" t="inlineStr">
        <is>
          <t>Coating_Standard</t>
        </is>
      </c>
      <c r="M368" s="2" t="inlineStr">
        <is>
          <t>175psig</t>
        </is>
      </c>
      <c r="N368" s="1" t="inlineStr">
        <is>
          <t>RTF</t>
        </is>
      </c>
      <c r="O368" s="2" t="n"/>
      <c r="P368" t="inlineStr">
        <is>
          <t>A100057</t>
        </is>
      </c>
      <c r="Q368" s="2" t="inlineStr">
        <is>
          <t>LT250</t>
        </is>
      </c>
    </row>
    <row r="369">
      <c r="B369">
        <f>IF(AND(H369="C30",I369="B18",L369="Coating_Standard"),"Y","N")</f>
        <v/>
      </c>
      <c r="C369" t="inlineStr">
        <is>
          <t>Price_BOM_L_Case_513</t>
        </is>
      </c>
      <c r="D369">
        <f>IF(B369="Y",C369,"")</f>
        <v/>
      </c>
      <c r="E369" t="inlineStr">
        <is>
          <t>:80155-LF:</t>
        </is>
      </c>
      <c r="F369" s="2" t="inlineStr">
        <is>
          <t>Cast Iron, ASTM-A48, CL 30</t>
        </is>
      </c>
      <c r="G369" t="inlineStr">
        <is>
          <t>CaseMatl_Cast_Iron_ASTM-A48_CL30</t>
        </is>
      </c>
      <c r="H369" s="2" t="inlineStr">
        <is>
          <t>C30</t>
        </is>
      </c>
      <c r="I369" s="4" t="inlineStr">
        <is>
          <t>:B18:</t>
        </is>
      </c>
      <c r="J369" s="2" t="inlineStr">
        <is>
          <t>125# ANSI Flange</t>
        </is>
      </c>
      <c r="K369" s="2" t="inlineStr">
        <is>
          <t>:X6:</t>
        </is>
      </c>
      <c r="L369" s="2" t="inlineStr">
        <is>
          <t>Coating_Scotchkote134_interior</t>
        </is>
      </c>
      <c r="M369" s="2" t="inlineStr">
        <is>
          <t>175psig</t>
        </is>
      </c>
      <c r="N369" s="1" t="inlineStr">
        <is>
          <t>RTF</t>
        </is>
      </c>
      <c r="O369" s="2" t="inlineStr">
        <is>
          <t>Coating bom</t>
        </is>
      </c>
      <c r="P369" t="inlineStr">
        <is>
          <t>A100057</t>
        </is>
      </c>
      <c r="Q369" s="2" t="inlineStr">
        <is>
          <t>LT250</t>
        </is>
      </c>
    </row>
    <row r="370">
      <c r="B370">
        <f>IF(AND(H370="C30",I370="B18",L370="Coating_Standard"),"Y","N")</f>
        <v/>
      </c>
      <c r="C370" t="inlineStr">
        <is>
          <t>Price_BOM_L_Case_514</t>
        </is>
      </c>
      <c r="D370">
        <f>IF(B370="Y",C370,"")</f>
        <v/>
      </c>
      <c r="E370" t="inlineStr">
        <is>
          <t>:80155-LF:</t>
        </is>
      </c>
      <c r="F370" s="2" t="inlineStr">
        <is>
          <t>Cast Iron, ASTM-A48, CL 30</t>
        </is>
      </c>
      <c r="G370" t="inlineStr">
        <is>
          <t>CaseMatl_Cast_Iron_ASTM-A48_CL30</t>
        </is>
      </c>
      <c r="H370" s="2" t="inlineStr">
        <is>
          <t>C30</t>
        </is>
      </c>
      <c r="I370" s="4" t="inlineStr">
        <is>
          <t>:B18:</t>
        </is>
      </c>
      <c r="J370" s="2" t="inlineStr">
        <is>
          <t>125# ANSI Flange</t>
        </is>
      </c>
      <c r="K370" s="2" t="inlineStr">
        <is>
          <t>:X6:</t>
        </is>
      </c>
      <c r="L370" s="2" t="inlineStr">
        <is>
          <t>Coating_Scotchkote134_interior_exterior</t>
        </is>
      </c>
      <c r="M370" s="2" t="inlineStr">
        <is>
          <t>175psig</t>
        </is>
      </c>
      <c r="N370" s="1" t="inlineStr">
        <is>
          <t>RTF</t>
        </is>
      </c>
      <c r="O370" s="2" t="inlineStr">
        <is>
          <t>Coating bom</t>
        </is>
      </c>
      <c r="P370" t="inlineStr">
        <is>
          <t>A100057</t>
        </is>
      </c>
      <c r="Q370" s="2" t="inlineStr">
        <is>
          <t>LT250</t>
        </is>
      </c>
    </row>
    <row r="371">
      <c r="B371">
        <f>IF(AND(H371="C30",I371="B18",L371="Coating_Standard"),"Y","N")</f>
        <v/>
      </c>
      <c r="C371" t="inlineStr">
        <is>
          <t>Price_BOM_L_Case_515</t>
        </is>
      </c>
      <c r="D371">
        <f>IF(B371="Y",C371,"")</f>
        <v/>
      </c>
      <c r="E371" t="inlineStr">
        <is>
          <t>:80155-LF:</t>
        </is>
      </c>
      <c r="F371" s="2" t="inlineStr">
        <is>
          <t>Cast Iron, ASTM-A48, CL 30</t>
        </is>
      </c>
      <c r="G371" t="inlineStr">
        <is>
          <t>CaseMatl_Cast_Iron_ASTM-A48_CL30</t>
        </is>
      </c>
      <c r="H371" s="2" t="inlineStr">
        <is>
          <t>C30</t>
        </is>
      </c>
      <c r="I371" s="4" t="inlineStr">
        <is>
          <t>:B18:</t>
        </is>
      </c>
      <c r="J371" s="2" t="inlineStr">
        <is>
          <t>125# ANSI Flange</t>
        </is>
      </c>
      <c r="K371" s="2" t="inlineStr">
        <is>
          <t>:X6:</t>
        </is>
      </c>
      <c r="L371" s="2" t="inlineStr">
        <is>
          <t>Coating_Scotchkote134_interior_exterior_IncludeImpeller</t>
        </is>
      </c>
      <c r="M371" s="2" t="inlineStr">
        <is>
          <t>175psig</t>
        </is>
      </c>
      <c r="N371" s="1" t="inlineStr">
        <is>
          <t>RTF</t>
        </is>
      </c>
      <c r="O371" s="2" t="inlineStr">
        <is>
          <t>Coating bom</t>
        </is>
      </c>
      <c r="P371" t="inlineStr">
        <is>
          <t>A100057</t>
        </is>
      </c>
      <c r="Q371" s="2" t="inlineStr">
        <is>
          <t>LT250</t>
        </is>
      </c>
    </row>
    <row r="372">
      <c r="B372">
        <f>IF(AND(H372="C30",I372="B18",L372="Coating_Standard"),"Y","N")</f>
        <v/>
      </c>
      <c r="C372" t="inlineStr">
        <is>
          <t>Price_BOM_L_Case_516</t>
        </is>
      </c>
      <c r="D372">
        <f>IF(B372="Y",C372,"")</f>
        <v/>
      </c>
      <c r="E372" t="inlineStr">
        <is>
          <t>:80155-LF:</t>
        </is>
      </c>
      <c r="F372" s="2" t="inlineStr">
        <is>
          <t>Cast Iron, ASTM-A48, CL 30</t>
        </is>
      </c>
      <c r="G372" t="inlineStr">
        <is>
          <t>CaseMatl_Cast_Iron_ASTM-A48_CL30</t>
        </is>
      </c>
      <c r="H372" s="2" t="inlineStr">
        <is>
          <t>C30</t>
        </is>
      </c>
      <c r="I372" s="4" t="inlineStr">
        <is>
          <t>:B18:</t>
        </is>
      </c>
      <c r="J372" s="2" t="inlineStr">
        <is>
          <t>125# ANSI Flange</t>
        </is>
      </c>
      <c r="K372" s="2" t="inlineStr">
        <is>
          <t>:X6:</t>
        </is>
      </c>
      <c r="L372" s="2" t="inlineStr">
        <is>
          <t>Coating_Scotchkote134_interior_IncludeImpeller</t>
        </is>
      </c>
      <c r="M372" s="2" t="inlineStr">
        <is>
          <t>175psig</t>
        </is>
      </c>
      <c r="N372" s="1" t="inlineStr">
        <is>
          <t>RTF</t>
        </is>
      </c>
      <c r="O372" s="2" t="inlineStr">
        <is>
          <t>Coating bom</t>
        </is>
      </c>
      <c r="P372" t="inlineStr">
        <is>
          <t>A100057</t>
        </is>
      </c>
      <c r="Q372" s="2" t="inlineStr">
        <is>
          <t>LT250</t>
        </is>
      </c>
    </row>
    <row r="373">
      <c r="B373">
        <f>IF(AND(H373="C30",I373="B18",L373="Coating_Standard"),"Y","N")</f>
        <v/>
      </c>
      <c r="C373" t="inlineStr">
        <is>
          <t>Price_BOM_L_Case_517</t>
        </is>
      </c>
      <c r="D373">
        <f>IF(B373="Y",C373,"")</f>
        <v/>
      </c>
      <c r="E373" t="inlineStr">
        <is>
          <t>:80155-LF:</t>
        </is>
      </c>
      <c r="F373" s="2" t="inlineStr">
        <is>
          <t>Cast Iron, ASTM-A48, CL 30</t>
        </is>
      </c>
      <c r="G373" t="inlineStr">
        <is>
          <t>CaseMatl_Cast_Iron_ASTM-A48_CL30</t>
        </is>
      </c>
      <c r="H373" s="2" t="inlineStr">
        <is>
          <t>C30</t>
        </is>
      </c>
      <c r="I373" s="4" t="inlineStr">
        <is>
          <t>:B18:</t>
        </is>
      </c>
      <c r="J373" s="2" t="inlineStr">
        <is>
          <t>125# ANSI Flange</t>
        </is>
      </c>
      <c r="K373" s="2" t="inlineStr">
        <is>
          <t>:X6:</t>
        </is>
      </c>
      <c r="L373" s="2" t="inlineStr">
        <is>
          <t>Coating_Special</t>
        </is>
      </c>
      <c r="M373" s="2" t="inlineStr">
        <is>
          <t>175psig</t>
        </is>
      </c>
      <c r="N373" s="1" t="inlineStr">
        <is>
          <t>RTF</t>
        </is>
      </c>
      <c r="O373" s="2" t="inlineStr">
        <is>
          <t>Coating bom</t>
        </is>
      </c>
      <c r="P373" t="inlineStr">
        <is>
          <t>A100057</t>
        </is>
      </c>
      <c r="Q373" s="2" t="inlineStr">
        <is>
          <t>LT250</t>
        </is>
      </c>
    </row>
    <row r="374">
      <c r="B374">
        <f>IF(AND(H374="C30",I374="B18",L374="Coating_Standard"),"Y","N")</f>
        <v/>
      </c>
      <c r="C374" t="inlineStr">
        <is>
          <t>Price_BOM_L_Case_519</t>
        </is>
      </c>
      <c r="D374">
        <f>IF(B374="Y",C374,"")</f>
        <v/>
      </c>
      <c r="E374" t="inlineStr">
        <is>
          <t>:80155-LF:</t>
        </is>
      </c>
      <c r="F374" s="2" t="inlineStr">
        <is>
          <t>Cast Iron, ASTM-A48, CL 30</t>
        </is>
      </c>
      <c r="G374" t="inlineStr">
        <is>
          <t>CaseMatl_Cast_Iron_ASTM-A48_CL30</t>
        </is>
      </c>
      <c r="H374" s="2" t="inlineStr">
        <is>
          <t>C30</t>
        </is>
      </c>
      <c r="I374" s="4" t="inlineStr">
        <is>
          <t>:X:</t>
        </is>
      </c>
      <c r="J374" s="2" t="inlineStr">
        <is>
          <t>125# ANSI Flange</t>
        </is>
      </c>
      <c r="K374" s="2" t="inlineStr">
        <is>
          <t>:X6:</t>
        </is>
      </c>
      <c r="L374" s="80" t="inlineStr">
        <is>
          <t>Coating_Standard</t>
        </is>
      </c>
      <c r="M374" s="2" t="inlineStr">
        <is>
          <t>175psig</t>
        </is>
      </c>
      <c r="N374" s="1" t="inlineStr">
        <is>
          <t>RTF</t>
        </is>
      </c>
      <c r="O374" s="2" t="n"/>
      <c r="P374" t="inlineStr">
        <is>
          <t>A100057</t>
        </is>
      </c>
      <c r="Q374" s="2" t="inlineStr">
        <is>
          <t>LT250</t>
        </is>
      </c>
    </row>
    <row r="375">
      <c r="B375">
        <f>IF(AND(H375="C30",I375="B18",L375="Coating_Standard"),"Y","N")</f>
        <v/>
      </c>
      <c r="C375" t="inlineStr">
        <is>
          <t>Price_BOM_L_Case_520</t>
        </is>
      </c>
      <c r="D375">
        <f>IF(B375="Y",C375,"")</f>
        <v/>
      </c>
      <c r="E375" t="inlineStr">
        <is>
          <t>:80155-LF:</t>
        </is>
      </c>
      <c r="F375" s="2" t="inlineStr">
        <is>
          <t>Cast Iron, ASTM-A48, CL 30</t>
        </is>
      </c>
      <c r="G375" t="inlineStr">
        <is>
          <t>CaseMatl_Cast_Iron_ASTM-A48_CL30</t>
        </is>
      </c>
      <c r="H375" s="2" t="inlineStr">
        <is>
          <t>C30</t>
        </is>
      </c>
      <c r="I375" s="4" t="inlineStr">
        <is>
          <t>:X:</t>
        </is>
      </c>
      <c r="J375" s="2" t="inlineStr">
        <is>
          <t>125# ANSI Flange</t>
        </is>
      </c>
      <c r="K375" s="2" t="inlineStr">
        <is>
          <t>:X6:</t>
        </is>
      </c>
      <c r="L375" s="2" t="inlineStr">
        <is>
          <t>Coating_Scotchkote134_interior</t>
        </is>
      </c>
      <c r="M375" s="2" t="inlineStr">
        <is>
          <t>175psig</t>
        </is>
      </c>
      <c r="N375" s="1" t="inlineStr">
        <is>
          <t>RTF</t>
        </is>
      </c>
      <c r="O375" s="2" t="inlineStr">
        <is>
          <t>Coating bom</t>
        </is>
      </c>
      <c r="P375" t="inlineStr">
        <is>
          <t>A100057</t>
        </is>
      </c>
      <c r="Q375" s="2" t="inlineStr">
        <is>
          <t>LT250</t>
        </is>
      </c>
    </row>
    <row r="376">
      <c r="B376">
        <f>IF(AND(H376="C30",I376="B18",L376="Coating_Standard"),"Y","N")</f>
        <v/>
      </c>
      <c r="C376" t="inlineStr">
        <is>
          <t>Price_BOM_L_Case_521</t>
        </is>
      </c>
      <c r="D376">
        <f>IF(B376="Y",C376,"")</f>
        <v/>
      </c>
      <c r="E376" t="inlineStr">
        <is>
          <t>:80155-LF:</t>
        </is>
      </c>
      <c r="F376" s="2" t="inlineStr">
        <is>
          <t>Cast Iron, ASTM-A48, CL 30</t>
        </is>
      </c>
      <c r="G376" t="inlineStr">
        <is>
          <t>CaseMatl_Cast_Iron_ASTM-A48_CL30</t>
        </is>
      </c>
      <c r="H376" s="2" t="inlineStr">
        <is>
          <t>C30</t>
        </is>
      </c>
      <c r="I376" s="4" t="inlineStr">
        <is>
          <t>:X:</t>
        </is>
      </c>
      <c r="J376" s="2" t="inlineStr">
        <is>
          <t>125# ANSI Flange</t>
        </is>
      </c>
      <c r="K376" s="2" t="inlineStr">
        <is>
          <t>:X6:</t>
        </is>
      </c>
      <c r="L376" s="2" t="inlineStr">
        <is>
          <t>Coating_Scotchkote134_interior_exterior</t>
        </is>
      </c>
      <c r="M376" s="2" t="inlineStr">
        <is>
          <t>175psig</t>
        </is>
      </c>
      <c r="N376" s="1" t="inlineStr">
        <is>
          <t>RTF</t>
        </is>
      </c>
      <c r="O376" s="2" t="inlineStr">
        <is>
          <t>Coating bom</t>
        </is>
      </c>
      <c r="P376" t="inlineStr">
        <is>
          <t>A100057</t>
        </is>
      </c>
      <c r="Q376" s="2" t="inlineStr">
        <is>
          <t>LT250</t>
        </is>
      </c>
    </row>
    <row r="377">
      <c r="B377">
        <f>IF(AND(H377="C30",I377="B18",L377="Coating_Standard"),"Y","N")</f>
        <v/>
      </c>
      <c r="C377" t="inlineStr">
        <is>
          <t>Price_BOM_L_Case_522</t>
        </is>
      </c>
      <c r="D377">
        <f>IF(B377="Y",C377,"")</f>
        <v/>
      </c>
      <c r="E377" t="inlineStr">
        <is>
          <t>:80155-LF:</t>
        </is>
      </c>
      <c r="F377" s="2" t="inlineStr">
        <is>
          <t>Cast Iron, ASTM-A48, CL 30</t>
        </is>
      </c>
      <c r="G377" t="inlineStr">
        <is>
          <t>CaseMatl_Cast_Iron_ASTM-A48_CL30</t>
        </is>
      </c>
      <c r="H377" s="2" t="inlineStr">
        <is>
          <t>C30</t>
        </is>
      </c>
      <c r="I377" s="4" t="inlineStr">
        <is>
          <t>:X:</t>
        </is>
      </c>
      <c r="J377" s="2" t="inlineStr">
        <is>
          <t>125# ANSI Flange</t>
        </is>
      </c>
      <c r="K377" s="2" t="inlineStr">
        <is>
          <t>:X6:</t>
        </is>
      </c>
      <c r="L377" s="2" t="inlineStr">
        <is>
          <t>Coating_Scotchkote134_interior_exterior_IncludeImpeller</t>
        </is>
      </c>
      <c r="M377" s="2" t="inlineStr">
        <is>
          <t>175psig</t>
        </is>
      </c>
      <c r="N377" s="1" t="inlineStr">
        <is>
          <t>RTF</t>
        </is>
      </c>
      <c r="O377" s="2" t="inlineStr">
        <is>
          <t>Coating bom</t>
        </is>
      </c>
      <c r="P377" t="inlineStr">
        <is>
          <t>A100057</t>
        </is>
      </c>
      <c r="Q377" s="2" t="inlineStr">
        <is>
          <t>LT250</t>
        </is>
      </c>
    </row>
    <row r="378">
      <c r="B378">
        <f>IF(AND(H378="C30",I378="B18",L378="Coating_Standard"),"Y","N")</f>
        <v/>
      </c>
      <c r="C378" t="inlineStr">
        <is>
          <t>Price_BOM_L_Case_523</t>
        </is>
      </c>
      <c r="D378">
        <f>IF(B378="Y",C378,"")</f>
        <v/>
      </c>
      <c r="E378" t="inlineStr">
        <is>
          <t>:80155-LF:</t>
        </is>
      </c>
      <c r="F378" s="2" t="inlineStr">
        <is>
          <t>Cast Iron, ASTM-A48, CL 30</t>
        </is>
      </c>
      <c r="G378" t="inlineStr">
        <is>
          <t>CaseMatl_Cast_Iron_ASTM-A48_CL30</t>
        </is>
      </c>
      <c r="H378" s="2" t="inlineStr">
        <is>
          <t>C30</t>
        </is>
      </c>
      <c r="I378" s="4" t="inlineStr">
        <is>
          <t>:X:</t>
        </is>
      </c>
      <c r="J378" s="2" t="inlineStr">
        <is>
          <t>125# ANSI Flange</t>
        </is>
      </c>
      <c r="K378" s="2" t="inlineStr">
        <is>
          <t>:X6:</t>
        </is>
      </c>
      <c r="L378" s="2" t="inlineStr">
        <is>
          <t>Coating_Scotchkote134_interior_IncludeImpeller</t>
        </is>
      </c>
      <c r="M378" s="2" t="inlineStr">
        <is>
          <t>175psig</t>
        </is>
      </c>
      <c r="N378" s="1" t="inlineStr">
        <is>
          <t>RTF</t>
        </is>
      </c>
      <c r="O378" s="2" t="inlineStr">
        <is>
          <t>Coating bom</t>
        </is>
      </c>
      <c r="P378" t="inlineStr">
        <is>
          <t>A100057</t>
        </is>
      </c>
      <c r="Q378" s="2" t="inlineStr">
        <is>
          <t>LT250</t>
        </is>
      </c>
    </row>
    <row r="379">
      <c r="B379">
        <f>IF(AND(H379="C30",I379="B18",L379="Coating_Standard"),"Y","N")</f>
        <v/>
      </c>
      <c r="C379" t="inlineStr">
        <is>
          <t>Price_BOM_L_Case_524</t>
        </is>
      </c>
      <c r="D379">
        <f>IF(B379="Y",C379,"")</f>
        <v/>
      </c>
      <c r="E379" t="inlineStr">
        <is>
          <t>:80155-LF:</t>
        </is>
      </c>
      <c r="F379" s="2" t="inlineStr">
        <is>
          <t>Cast Iron, ASTM-A48, CL 30</t>
        </is>
      </c>
      <c r="G379" t="inlineStr">
        <is>
          <t>CaseMatl_Cast_Iron_ASTM-A48_CL30</t>
        </is>
      </c>
      <c r="H379" s="2" t="inlineStr">
        <is>
          <t>C30</t>
        </is>
      </c>
      <c r="I379" s="4" t="inlineStr">
        <is>
          <t>:X:</t>
        </is>
      </c>
      <c r="J379" s="2" t="inlineStr">
        <is>
          <t>125# ANSI Flange</t>
        </is>
      </c>
      <c r="K379" s="2" t="inlineStr">
        <is>
          <t>:X6:</t>
        </is>
      </c>
      <c r="L379" s="2" t="inlineStr">
        <is>
          <t>Coating_Special</t>
        </is>
      </c>
      <c r="M379" s="2" t="inlineStr">
        <is>
          <t>175psig</t>
        </is>
      </c>
      <c r="N379" s="1" t="inlineStr">
        <is>
          <t>RTF</t>
        </is>
      </c>
      <c r="O379" s="2" t="inlineStr">
        <is>
          <t>Coating bom</t>
        </is>
      </c>
      <c r="P379" t="inlineStr">
        <is>
          <t>A100057</t>
        </is>
      </c>
      <c r="Q379" s="2" t="inlineStr">
        <is>
          <t>LT250</t>
        </is>
      </c>
    </row>
    <row r="380">
      <c r="B380">
        <f>IF(AND(H380="C30",I380="B18",L380="Coating_Standard"),"Y","N")</f>
        <v/>
      </c>
      <c r="C380" t="inlineStr">
        <is>
          <t>Price_BOM_L_Case_526</t>
        </is>
      </c>
      <c r="D380">
        <f>IF(B380="Y",C380,"")</f>
        <v/>
      </c>
      <c r="E380" t="inlineStr">
        <is>
          <t>:10153-LF:</t>
        </is>
      </c>
      <c r="F380" s="2" t="inlineStr">
        <is>
          <t>Cast Iron, ASTM-A48, CL 30</t>
        </is>
      </c>
      <c r="G380" t="inlineStr">
        <is>
          <t>CaseMatl_Cast_Iron_ASTM-A48_CL30</t>
        </is>
      </c>
      <c r="H380" s="2" t="inlineStr">
        <is>
          <t>C30</t>
        </is>
      </c>
      <c r="I380" s="4" t="inlineStr">
        <is>
          <t>:M4:B18:X:</t>
        </is>
      </c>
      <c r="J380" s="2" t="inlineStr">
        <is>
          <t>125# ANSI Flange</t>
        </is>
      </c>
      <c r="K380" s="2" t="inlineStr">
        <is>
          <t>:X8:</t>
        </is>
      </c>
      <c r="L380" s="2" t="inlineStr">
        <is>
          <t>Coating_Standard</t>
        </is>
      </c>
      <c r="M380" s="2" t="inlineStr">
        <is>
          <t>175psig</t>
        </is>
      </c>
      <c r="N380" t="n">
        <v>96699285</v>
      </c>
      <c r="O380" t="inlineStr">
        <is>
          <t>CASE,L,10153,175#,CI</t>
        </is>
      </c>
      <c r="P380" t="inlineStr">
        <is>
          <t>A100057</t>
        </is>
      </c>
      <c r="Q380" s="2" t="inlineStr">
        <is>
          <t>LT027</t>
        </is>
      </c>
      <c r="R380" t="n">
        <v>0</v>
      </c>
    </row>
    <row r="381">
      <c r="B381">
        <f>IF(AND(H381="C30",I381="B18",L381="Coating_Standard"),"Y","N")</f>
        <v/>
      </c>
      <c r="C381" t="inlineStr">
        <is>
          <t>Price_BOM_L_Case_527</t>
        </is>
      </c>
      <c r="D381">
        <f>IF(B381="Y",C381,"")</f>
        <v/>
      </c>
      <c r="E381" t="inlineStr">
        <is>
          <t>:10153-LF:</t>
        </is>
      </c>
      <c r="F381" s="2" t="inlineStr">
        <is>
          <t>Ductile Iron, ASTM-A536-65</t>
        </is>
      </c>
      <c r="G381" t="inlineStr">
        <is>
          <t>CaseMatl_Ductile_Iron_ASTM-A536-65</t>
        </is>
      </c>
      <c r="H381" s="2" t="inlineStr">
        <is>
          <t>J</t>
        </is>
      </c>
      <c r="I381" s="4" t="inlineStr">
        <is>
          <t>:B18:</t>
        </is>
      </c>
      <c r="J381" s="2" t="inlineStr">
        <is>
          <t>250# ANSI Flange</t>
        </is>
      </c>
      <c r="K381" s="2" t="inlineStr">
        <is>
          <t>:X8:</t>
        </is>
      </c>
      <c r="L381" s="2" t="inlineStr">
        <is>
          <t>Coating_Standard</t>
        </is>
      </c>
      <c r="M381" s="2" t="inlineStr">
        <is>
          <t>250psig</t>
        </is>
      </c>
      <c r="N381" t="n">
        <v>96699286</v>
      </c>
      <c r="O381" t="inlineStr">
        <is>
          <t>CASE,L,10153,250#,DI</t>
        </is>
      </c>
      <c r="P381" t="inlineStr">
        <is>
          <t>A100089</t>
        </is>
      </c>
      <c r="Q381" s="2" t="inlineStr">
        <is>
          <t>LT034</t>
        </is>
      </c>
      <c r="R381" t="n">
        <v>154</v>
      </c>
    </row>
    <row r="382">
      <c r="B382">
        <f>IF(AND(H382="C30",I382="B18",L382="Coating_Standard"),"Y","N")</f>
        <v/>
      </c>
      <c r="C382" t="inlineStr">
        <is>
          <t>Price_BOM_L_Case_528</t>
        </is>
      </c>
      <c r="D382">
        <f>IF(B382="Y",C382,"")</f>
        <v/>
      </c>
      <c r="E382" t="inlineStr">
        <is>
          <t>:10153-LF:</t>
        </is>
      </c>
      <c r="F382" s="2" t="inlineStr">
        <is>
          <t>Cast Iron, ASTM-A48, CL 30</t>
        </is>
      </c>
      <c r="G382" t="inlineStr">
        <is>
          <t>CaseMatl_Cast_Iron_ASTM-A48_CL30</t>
        </is>
      </c>
      <c r="H382" s="2" t="inlineStr">
        <is>
          <t>C30</t>
        </is>
      </c>
      <c r="I382" s="4" t="inlineStr">
        <is>
          <t>:B18:</t>
        </is>
      </c>
      <c r="J382" s="2" t="inlineStr">
        <is>
          <t>125# ANSI Flange</t>
        </is>
      </c>
      <c r="K382" s="2" t="inlineStr">
        <is>
          <t>:X8:</t>
        </is>
      </c>
      <c r="L382" s="2" t="inlineStr">
        <is>
          <t>Coating_Scotchkote134_interior</t>
        </is>
      </c>
      <c r="M382" s="2" t="inlineStr">
        <is>
          <t>175psig</t>
        </is>
      </c>
      <c r="N382" s="1" t="inlineStr">
        <is>
          <t>RTF</t>
        </is>
      </c>
      <c r="O382" s="2" t="inlineStr">
        <is>
          <t>Coating bom</t>
        </is>
      </c>
      <c r="P382" t="inlineStr">
        <is>
          <t>A100057</t>
        </is>
      </c>
      <c r="Q382" s="2" t="inlineStr">
        <is>
          <t>LT250</t>
        </is>
      </c>
    </row>
    <row r="383">
      <c r="B383">
        <f>IF(AND(H383="C30",I383="B18",L383="Coating_Standard"),"Y","N")</f>
        <v/>
      </c>
      <c r="C383" t="inlineStr">
        <is>
          <t>Price_BOM_L_Case_529</t>
        </is>
      </c>
      <c r="D383">
        <f>IF(B383="Y",C383,"")</f>
        <v/>
      </c>
      <c r="E383" t="inlineStr">
        <is>
          <t>:10153-LF:</t>
        </is>
      </c>
      <c r="F383" s="2" t="inlineStr">
        <is>
          <t>Cast Iron, ASTM-A48, CL 30</t>
        </is>
      </c>
      <c r="G383" t="inlineStr">
        <is>
          <t>CaseMatl_Cast_Iron_ASTM-A48_CL30</t>
        </is>
      </c>
      <c r="H383" s="2" t="inlineStr">
        <is>
          <t>C30</t>
        </is>
      </c>
      <c r="I383" s="4" t="inlineStr">
        <is>
          <t>:B18:</t>
        </is>
      </c>
      <c r="J383" s="2" t="inlineStr">
        <is>
          <t>125# ANSI Flange</t>
        </is>
      </c>
      <c r="K383" s="2" t="inlineStr">
        <is>
          <t>:X8:</t>
        </is>
      </c>
      <c r="L383" s="2" t="inlineStr">
        <is>
          <t>Coating_Scotchkote134_interior_exterior</t>
        </is>
      </c>
      <c r="M383" s="2" t="inlineStr">
        <is>
          <t>175psig</t>
        </is>
      </c>
      <c r="N383" s="1" t="inlineStr">
        <is>
          <t>RTF</t>
        </is>
      </c>
      <c r="O383" s="2" t="inlineStr">
        <is>
          <t>Coating bom</t>
        </is>
      </c>
      <c r="P383" t="inlineStr">
        <is>
          <t>A100057</t>
        </is>
      </c>
      <c r="Q383" s="2" t="inlineStr">
        <is>
          <t>LT250</t>
        </is>
      </c>
    </row>
    <row r="384">
      <c r="B384">
        <f>IF(AND(H384="C30",I384="B18",L384="Coating_Standard"),"Y","N")</f>
        <v/>
      </c>
      <c r="C384" t="inlineStr">
        <is>
          <t>Price_BOM_L_Case_530</t>
        </is>
      </c>
      <c r="D384">
        <f>IF(B384="Y",C384,"")</f>
        <v/>
      </c>
      <c r="E384" t="inlineStr">
        <is>
          <t>:10153-LF:</t>
        </is>
      </c>
      <c r="F384" s="2" t="inlineStr">
        <is>
          <t>Cast Iron, ASTM-A48, CL 30</t>
        </is>
      </c>
      <c r="G384" t="inlineStr">
        <is>
          <t>CaseMatl_Cast_Iron_ASTM-A48_CL30</t>
        </is>
      </c>
      <c r="H384" s="2" t="inlineStr">
        <is>
          <t>C30</t>
        </is>
      </c>
      <c r="I384" s="4" t="inlineStr">
        <is>
          <t>:B18:</t>
        </is>
      </c>
      <c r="J384" s="2" t="inlineStr">
        <is>
          <t>125# ANSI Flange</t>
        </is>
      </c>
      <c r="K384" s="2" t="inlineStr">
        <is>
          <t>:X8:</t>
        </is>
      </c>
      <c r="L384" s="2" t="inlineStr">
        <is>
          <t>Coating_Scotchkote134_interior_exterior_IncludeImpeller</t>
        </is>
      </c>
      <c r="M384" s="2" t="inlineStr">
        <is>
          <t>175psig</t>
        </is>
      </c>
      <c r="N384" s="1" t="inlineStr">
        <is>
          <t>RTF</t>
        </is>
      </c>
      <c r="O384" s="2" t="inlineStr">
        <is>
          <t>Coating bom</t>
        </is>
      </c>
      <c r="P384" t="inlineStr">
        <is>
          <t>A100057</t>
        </is>
      </c>
      <c r="Q384" s="2" t="inlineStr">
        <is>
          <t>LT250</t>
        </is>
      </c>
    </row>
    <row r="385">
      <c r="B385">
        <f>IF(AND(H385="C30",I385="B18",L385="Coating_Standard"),"Y","N")</f>
        <v/>
      </c>
      <c r="C385" t="inlineStr">
        <is>
          <t>Price_BOM_L_Case_531</t>
        </is>
      </c>
      <c r="D385">
        <f>IF(B385="Y",C385,"")</f>
        <v/>
      </c>
      <c r="E385" t="inlineStr">
        <is>
          <t>:10153-LF:</t>
        </is>
      </c>
      <c r="F385" s="2" t="inlineStr">
        <is>
          <t>Cast Iron, ASTM-A48, CL 30</t>
        </is>
      </c>
      <c r="G385" t="inlineStr">
        <is>
          <t>CaseMatl_Cast_Iron_ASTM-A48_CL30</t>
        </is>
      </c>
      <c r="H385" s="2" t="inlineStr">
        <is>
          <t>C30</t>
        </is>
      </c>
      <c r="I385" s="4" t="inlineStr">
        <is>
          <t>:B18:</t>
        </is>
      </c>
      <c r="J385" s="2" t="inlineStr">
        <is>
          <t>125# ANSI Flange</t>
        </is>
      </c>
      <c r="K385" s="2" t="inlineStr">
        <is>
          <t>:X8:</t>
        </is>
      </c>
      <c r="L385" s="2" t="inlineStr">
        <is>
          <t>Coating_Scotchkote134_interior_IncludeImpeller</t>
        </is>
      </c>
      <c r="M385" s="2" t="inlineStr">
        <is>
          <t>175psig</t>
        </is>
      </c>
      <c r="N385" s="1" t="inlineStr">
        <is>
          <t>RTF</t>
        </is>
      </c>
      <c r="O385" s="2" t="inlineStr">
        <is>
          <t>Coating bom</t>
        </is>
      </c>
      <c r="P385" t="inlineStr">
        <is>
          <t>A100057</t>
        </is>
      </c>
      <c r="Q385" s="2" t="inlineStr">
        <is>
          <t>LT250</t>
        </is>
      </c>
    </row>
    <row r="386">
      <c r="B386">
        <f>IF(AND(H386="C30",I386="B18",L386="Coating_Standard"),"Y","N")</f>
        <v/>
      </c>
      <c r="C386" t="inlineStr">
        <is>
          <t>Price_BOM_L_Case_532</t>
        </is>
      </c>
      <c r="D386">
        <f>IF(B386="Y",C386,"")</f>
        <v/>
      </c>
      <c r="E386" t="inlineStr">
        <is>
          <t>:10153-LF:</t>
        </is>
      </c>
      <c r="F386" s="2" t="inlineStr">
        <is>
          <t>Cast Iron, ASTM-A48, CL 30</t>
        </is>
      </c>
      <c r="G386" t="inlineStr">
        <is>
          <t>CaseMatl_Cast_Iron_ASTM-A48_CL30</t>
        </is>
      </c>
      <c r="H386" s="2" t="inlineStr">
        <is>
          <t>C30</t>
        </is>
      </c>
      <c r="I386" s="4" t="inlineStr">
        <is>
          <t>:B18:</t>
        </is>
      </c>
      <c r="J386" s="2" t="inlineStr">
        <is>
          <t>125# ANSI Flange</t>
        </is>
      </c>
      <c r="K386" s="2" t="inlineStr">
        <is>
          <t>:X8:</t>
        </is>
      </c>
      <c r="L386" s="2" t="inlineStr">
        <is>
          <t>Coating_Special</t>
        </is>
      </c>
      <c r="M386" s="2" t="inlineStr">
        <is>
          <t>175psig</t>
        </is>
      </c>
      <c r="N386" s="1" t="inlineStr">
        <is>
          <t>RTF</t>
        </is>
      </c>
      <c r="O386" s="2" t="inlineStr">
        <is>
          <t>Coating bom</t>
        </is>
      </c>
      <c r="P386" t="inlineStr">
        <is>
          <t>A100057</t>
        </is>
      </c>
      <c r="Q386" s="2" t="inlineStr">
        <is>
          <t>LT250</t>
        </is>
      </c>
    </row>
    <row r="387">
      <c r="B387">
        <f>IF(AND(H387="C30",I387="B18",L387="Coating_Standard"),"Y","N")</f>
        <v/>
      </c>
      <c r="C387" t="inlineStr">
        <is>
          <t>Price_BOM_L_Case_535</t>
        </is>
      </c>
      <c r="D387">
        <f>IF(B387="Y",C387,"")</f>
        <v/>
      </c>
      <c r="E387" t="inlineStr">
        <is>
          <t>:10153-LF:</t>
        </is>
      </c>
      <c r="F387" s="2" t="inlineStr">
        <is>
          <t>Ductile Iron, ASTM-A536-65</t>
        </is>
      </c>
      <c r="G387" t="inlineStr">
        <is>
          <t>CaseMatl_Ductile_Iron_ASTM-A536-65</t>
        </is>
      </c>
      <c r="H387" s="2" t="inlineStr">
        <is>
          <t>J</t>
        </is>
      </c>
      <c r="I387" s="4" t="inlineStr">
        <is>
          <t>:X:</t>
        </is>
      </c>
      <c r="J387" s="2" t="inlineStr">
        <is>
          <t>250# ANSI Flange</t>
        </is>
      </c>
      <c r="K387" s="2" t="inlineStr">
        <is>
          <t>:X8:</t>
        </is>
      </c>
      <c r="L387" s="2" t="inlineStr">
        <is>
          <t>Coating_Standard</t>
        </is>
      </c>
      <c r="M387" s="2" t="inlineStr">
        <is>
          <t>250psig</t>
        </is>
      </c>
      <c r="N387" t="n">
        <v>96699286</v>
      </c>
      <c r="O387" t="inlineStr">
        <is>
          <t>CASE,L,10153,250#,DI</t>
        </is>
      </c>
      <c r="P387" t="inlineStr">
        <is>
          <t>A100089</t>
        </is>
      </c>
      <c r="Q387" s="2" t="inlineStr">
        <is>
          <t>LT034</t>
        </is>
      </c>
      <c r="R387" t="n">
        <v>154</v>
      </c>
    </row>
    <row r="388">
      <c r="B388">
        <f>IF(AND(H388="C30",I388="B18",L388="Coating_Standard"),"Y","N")</f>
        <v/>
      </c>
      <c r="C388" t="inlineStr">
        <is>
          <t>Price_BOM_L_Case_536</t>
        </is>
      </c>
      <c r="D388">
        <f>IF(B388="Y",C388,"")</f>
        <v/>
      </c>
      <c r="E388" t="inlineStr">
        <is>
          <t>:10153-LF:</t>
        </is>
      </c>
      <c r="F388" s="2" t="inlineStr">
        <is>
          <t>Cast Iron, ASTM-A48, CL 30</t>
        </is>
      </c>
      <c r="G388" t="inlineStr">
        <is>
          <t>CaseMatl_Cast_Iron_ASTM-A48_CL30</t>
        </is>
      </c>
      <c r="H388" s="2" t="inlineStr">
        <is>
          <t>C30</t>
        </is>
      </c>
      <c r="I388" s="4" t="inlineStr">
        <is>
          <t>:X:</t>
        </is>
      </c>
      <c r="J388" s="2" t="inlineStr">
        <is>
          <t>125# ANSI Flange</t>
        </is>
      </c>
      <c r="K388" s="2" t="inlineStr">
        <is>
          <t>:X8:</t>
        </is>
      </c>
      <c r="L388" s="2" t="inlineStr">
        <is>
          <t>Coating_Scotchkote134_interior</t>
        </is>
      </c>
      <c r="M388" s="2" t="inlineStr">
        <is>
          <t>175psig</t>
        </is>
      </c>
      <c r="N388" s="1" t="inlineStr">
        <is>
          <t>RTF</t>
        </is>
      </c>
      <c r="O388" s="2" t="inlineStr">
        <is>
          <t>Coating bom</t>
        </is>
      </c>
      <c r="P388" t="inlineStr">
        <is>
          <t>A100057</t>
        </is>
      </c>
      <c r="Q388" s="2" t="inlineStr">
        <is>
          <t>LT250</t>
        </is>
      </c>
    </row>
    <row r="389">
      <c r="B389">
        <f>IF(AND(H389="C30",I389="B18",L389="Coating_Standard"),"Y","N")</f>
        <v/>
      </c>
      <c r="C389" t="inlineStr">
        <is>
          <t>Price_BOM_L_Case_537</t>
        </is>
      </c>
      <c r="D389">
        <f>IF(B389="Y",C389,"")</f>
        <v/>
      </c>
      <c r="E389" t="inlineStr">
        <is>
          <t>:10153-LF:</t>
        </is>
      </c>
      <c r="F389" s="2" t="inlineStr">
        <is>
          <t>Cast Iron, ASTM-A48, CL 30</t>
        </is>
      </c>
      <c r="G389" t="inlineStr">
        <is>
          <t>CaseMatl_Cast_Iron_ASTM-A48_CL30</t>
        </is>
      </c>
      <c r="H389" s="2" t="inlineStr">
        <is>
          <t>C30</t>
        </is>
      </c>
      <c r="I389" s="4" t="inlineStr">
        <is>
          <t>:X:</t>
        </is>
      </c>
      <c r="J389" s="2" t="inlineStr">
        <is>
          <t>125# ANSI Flange</t>
        </is>
      </c>
      <c r="K389" s="2" t="inlineStr">
        <is>
          <t>:X8:</t>
        </is>
      </c>
      <c r="L389" s="2" t="inlineStr">
        <is>
          <t>Coating_Scotchkote134_interior_exterior</t>
        </is>
      </c>
      <c r="M389" s="2" t="inlineStr">
        <is>
          <t>175psig</t>
        </is>
      </c>
      <c r="N389" s="1" t="inlineStr">
        <is>
          <t>RTF</t>
        </is>
      </c>
      <c r="O389" s="2" t="inlineStr">
        <is>
          <t>Coating bom</t>
        </is>
      </c>
      <c r="P389" t="inlineStr">
        <is>
          <t>A100057</t>
        </is>
      </c>
      <c r="Q389" s="2" t="inlineStr">
        <is>
          <t>LT250</t>
        </is>
      </c>
    </row>
    <row r="390">
      <c r="B390">
        <f>IF(AND(H390="C30",I390="B18",L390="Coating_Standard"),"Y","N")</f>
        <v/>
      </c>
      <c r="C390" t="inlineStr">
        <is>
          <t>Price_BOM_L_Case_538</t>
        </is>
      </c>
      <c r="D390">
        <f>IF(B390="Y",C390,"")</f>
        <v/>
      </c>
      <c r="E390" t="inlineStr">
        <is>
          <t>:10153-LF:</t>
        </is>
      </c>
      <c r="F390" s="2" t="inlineStr">
        <is>
          <t>Cast Iron, ASTM-A48, CL 30</t>
        </is>
      </c>
      <c r="G390" t="inlineStr">
        <is>
          <t>CaseMatl_Cast_Iron_ASTM-A48_CL30</t>
        </is>
      </c>
      <c r="H390" s="2" t="inlineStr">
        <is>
          <t>C30</t>
        </is>
      </c>
      <c r="I390" s="4" t="inlineStr">
        <is>
          <t>:X:</t>
        </is>
      </c>
      <c r="J390" s="2" t="inlineStr">
        <is>
          <t>125# ANSI Flange</t>
        </is>
      </c>
      <c r="K390" s="2" t="inlineStr">
        <is>
          <t>:X8:</t>
        </is>
      </c>
      <c r="L390" s="2" t="inlineStr">
        <is>
          <t>Coating_Scotchkote134_interior_exterior_IncludeImpeller</t>
        </is>
      </c>
      <c r="M390" s="2" t="inlineStr">
        <is>
          <t>175psig</t>
        </is>
      </c>
      <c r="N390" s="1" t="inlineStr">
        <is>
          <t>RTF</t>
        </is>
      </c>
      <c r="O390" s="2" t="inlineStr">
        <is>
          <t>Coating bom</t>
        </is>
      </c>
      <c r="P390" t="inlineStr">
        <is>
          <t>A100057</t>
        </is>
      </c>
      <c r="Q390" s="2" t="inlineStr">
        <is>
          <t>LT250</t>
        </is>
      </c>
    </row>
    <row r="391">
      <c r="B391">
        <f>IF(AND(H391="C30",I391="B18",L391="Coating_Standard"),"Y","N")</f>
        <v/>
      </c>
      <c r="C391" t="inlineStr">
        <is>
          <t>Price_BOM_L_Case_539</t>
        </is>
      </c>
      <c r="D391">
        <f>IF(B391="Y",C391,"")</f>
        <v/>
      </c>
      <c r="E391" t="inlineStr">
        <is>
          <t>:10153-LF:</t>
        </is>
      </c>
      <c r="F391" s="2" t="inlineStr">
        <is>
          <t>Cast Iron, ASTM-A48, CL 30</t>
        </is>
      </c>
      <c r="G391" t="inlineStr">
        <is>
          <t>CaseMatl_Cast_Iron_ASTM-A48_CL30</t>
        </is>
      </c>
      <c r="H391" s="2" t="inlineStr">
        <is>
          <t>C30</t>
        </is>
      </c>
      <c r="I391" s="4" t="inlineStr">
        <is>
          <t>:X:</t>
        </is>
      </c>
      <c r="J391" s="2" t="inlineStr">
        <is>
          <t>125# ANSI Flange</t>
        </is>
      </c>
      <c r="K391" s="2" t="inlineStr">
        <is>
          <t>:X8:</t>
        </is>
      </c>
      <c r="L391" s="2" t="inlineStr">
        <is>
          <t>Coating_Scotchkote134_interior_IncludeImpeller</t>
        </is>
      </c>
      <c r="M391" s="2" t="inlineStr">
        <is>
          <t>175psig</t>
        </is>
      </c>
      <c r="N391" s="1" t="inlineStr">
        <is>
          <t>RTF</t>
        </is>
      </c>
      <c r="O391" s="2" t="inlineStr">
        <is>
          <t>Coating bom</t>
        </is>
      </c>
      <c r="P391" t="inlineStr">
        <is>
          <t>A100057</t>
        </is>
      </c>
      <c r="Q391" s="2" t="inlineStr">
        <is>
          <t>LT250</t>
        </is>
      </c>
    </row>
    <row r="392">
      <c r="B392">
        <f>IF(AND(H392="C30",I392="B18",L392="Coating_Standard"),"Y","N")</f>
        <v/>
      </c>
      <c r="C392" t="inlineStr">
        <is>
          <t>Price_BOM_L_Case_540</t>
        </is>
      </c>
      <c r="D392">
        <f>IF(B392="Y",C392,"")</f>
        <v/>
      </c>
      <c r="E392" t="inlineStr">
        <is>
          <t>:10153-LF:</t>
        </is>
      </c>
      <c r="F392" s="2" t="inlineStr">
        <is>
          <t>Cast Iron, ASTM-A48, CL 30</t>
        </is>
      </c>
      <c r="G392" t="inlineStr">
        <is>
          <t>CaseMatl_Cast_Iron_ASTM-A48_CL30</t>
        </is>
      </c>
      <c r="H392" s="2" t="inlineStr">
        <is>
          <t>C30</t>
        </is>
      </c>
      <c r="I392" s="4" t="inlineStr">
        <is>
          <t>:X:</t>
        </is>
      </c>
      <c r="J392" s="2" t="inlineStr">
        <is>
          <t>125# ANSI Flange</t>
        </is>
      </c>
      <c r="K392" s="2" t="inlineStr">
        <is>
          <t>:X8:</t>
        </is>
      </c>
      <c r="L392" s="2" t="inlineStr">
        <is>
          <t>Coating_Special</t>
        </is>
      </c>
      <c r="M392" s="2" t="inlineStr">
        <is>
          <t>175psig</t>
        </is>
      </c>
      <c r="N392" s="1" t="inlineStr">
        <is>
          <t>RTF</t>
        </is>
      </c>
      <c r="O392" s="2" t="inlineStr">
        <is>
          <t>Coating bom</t>
        </is>
      </c>
      <c r="P392" t="inlineStr">
        <is>
          <t>A100057</t>
        </is>
      </c>
      <c r="Q392" s="2" t="inlineStr">
        <is>
          <t>LT250</t>
        </is>
      </c>
    </row>
    <row r="393">
      <c r="B393">
        <f>IF(AND(H393="C30",I393="B18",L393="Coating_Standard"),"Y","N")</f>
        <v/>
      </c>
      <c r="C393" t="inlineStr">
        <is>
          <t>Price_BOM_L_Case_542</t>
        </is>
      </c>
      <c r="D393">
        <f>IF(B393="Y",C393,"")</f>
        <v/>
      </c>
      <c r="E393" t="inlineStr">
        <is>
          <t>:15507-LC:15507-LCV:</t>
        </is>
      </c>
      <c r="F393" s="2" t="inlineStr">
        <is>
          <t>Cast Iron, ASTM-A48, CL 30</t>
        </is>
      </c>
      <c r="G393" t="inlineStr">
        <is>
          <t>CaseMatl_Cast_Iron_ASTM-A48_CL30</t>
        </is>
      </c>
      <c r="H393" s="2" t="inlineStr">
        <is>
          <t>C30</t>
        </is>
      </c>
      <c r="I393" s="4" t="inlineStr">
        <is>
          <t>:NA:</t>
        </is>
      </c>
      <c r="J393" s="2" t="inlineStr">
        <is>
          <t>NPS</t>
        </is>
      </c>
      <c r="K393" s="2" t="inlineStr">
        <is>
          <t>:X0:X3:</t>
        </is>
      </c>
      <c r="L393" s="2" t="inlineStr">
        <is>
          <t>Coating_Standard</t>
        </is>
      </c>
      <c r="M393" s="2" t="inlineStr">
        <is>
          <t>175psig</t>
        </is>
      </c>
      <c r="N393" s="1" t="n">
        <v>96699478</v>
      </c>
      <c r="O393" t="inlineStr">
        <is>
          <t>CASE,L,1550,175#,CI</t>
        </is>
      </c>
      <c r="P393" t="inlineStr">
        <is>
          <t>A100057</t>
        </is>
      </c>
      <c r="Q393" s="2" t="inlineStr">
        <is>
          <t>LT027</t>
        </is>
      </c>
      <c r="R393" t="n">
        <v>0</v>
      </c>
    </row>
    <row r="394">
      <c r="B394">
        <f>IF(AND(H394="C30",I394="B18",L394="Coating_Standard"),"Y","N")</f>
        <v/>
      </c>
      <c r="C394" t="inlineStr">
        <is>
          <t>Price_BOM_L_Case_543</t>
        </is>
      </c>
      <c r="D394">
        <f>IF(B394="Y",C394,"")</f>
        <v/>
      </c>
      <c r="E394" t="inlineStr">
        <is>
          <t>:15507-LC:15507-LCV:</t>
        </is>
      </c>
      <c r="F394" s="2" t="inlineStr">
        <is>
          <t>Cast Iron, ASTM-A48, CL 30</t>
        </is>
      </c>
      <c r="G394" t="inlineStr">
        <is>
          <t>CaseMatl_Cast_Iron_ASTM-A48_CL30</t>
        </is>
      </c>
      <c r="H394" s="2" t="inlineStr">
        <is>
          <t>C30</t>
        </is>
      </c>
      <c r="I394" s="4" t="inlineStr">
        <is>
          <t>:NA:</t>
        </is>
      </c>
      <c r="J394" s="2" t="inlineStr">
        <is>
          <t>NPS</t>
        </is>
      </c>
      <c r="K394" s="2" t="inlineStr">
        <is>
          <t>:X0:X3:</t>
        </is>
      </c>
      <c r="L394" s="2" t="inlineStr">
        <is>
          <t>Coating_Scotchkote134_interior</t>
        </is>
      </c>
      <c r="M394" s="2" t="inlineStr">
        <is>
          <t>175psig</t>
        </is>
      </c>
      <c r="N394" s="1" t="inlineStr">
        <is>
          <t>RTF</t>
        </is>
      </c>
      <c r="O394" s="2" t="inlineStr">
        <is>
          <t>Coating bom</t>
        </is>
      </c>
      <c r="P394" t="inlineStr">
        <is>
          <t>A100057</t>
        </is>
      </c>
      <c r="Q394" s="2" t="inlineStr">
        <is>
          <t>LT250</t>
        </is>
      </c>
      <c r="S394" s="131" t="n"/>
    </row>
    <row r="395">
      <c r="B395">
        <f>IF(AND(H395="C30",I395="B18",L395="Coating_Standard"),"Y","N")</f>
        <v/>
      </c>
      <c r="C395" t="inlineStr">
        <is>
          <t>Price_BOM_L_Case_544</t>
        </is>
      </c>
      <c r="D395">
        <f>IF(B395="Y",C395,"")</f>
        <v/>
      </c>
      <c r="E395" t="inlineStr">
        <is>
          <t>:15507-LC:15507-LCV:</t>
        </is>
      </c>
      <c r="F395" s="2" t="inlineStr">
        <is>
          <t>Cast Iron, ASTM-A48, CL 30</t>
        </is>
      </c>
      <c r="G395" t="inlineStr">
        <is>
          <t>CaseMatl_Cast_Iron_ASTM-A48_CL30</t>
        </is>
      </c>
      <c r="H395" s="2" t="inlineStr">
        <is>
          <t>C30</t>
        </is>
      </c>
      <c r="I395" s="4" t="inlineStr">
        <is>
          <t>:NA:</t>
        </is>
      </c>
      <c r="J395" s="2" t="inlineStr">
        <is>
          <t>NPS</t>
        </is>
      </c>
      <c r="K395" s="2" t="inlineStr">
        <is>
          <t>:X0:X3:</t>
        </is>
      </c>
      <c r="L395" s="2" t="inlineStr">
        <is>
          <t>Coating_Scotchkote134_interior_exterior</t>
        </is>
      </c>
      <c r="M395" s="2" t="inlineStr">
        <is>
          <t>175psig</t>
        </is>
      </c>
      <c r="N395" s="1" t="inlineStr">
        <is>
          <t>RTF</t>
        </is>
      </c>
      <c r="O395" s="2" t="inlineStr">
        <is>
          <t>Coating bom</t>
        </is>
      </c>
      <c r="P395" t="inlineStr">
        <is>
          <t>A100057</t>
        </is>
      </c>
      <c r="Q395" s="2" t="inlineStr">
        <is>
          <t>LT250</t>
        </is>
      </c>
      <c r="S395" s="131" t="n"/>
    </row>
    <row r="396">
      <c r="B396">
        <f>IF(AND(H396="C30",I396="B18",L396="Coating_Standard"),"Y","N")</f>
        <v/>
      </c>
      <c r="C396" t="inlineStr">
        <is>
          <t>Price_BOM_L_Case_545</t>
        </is>
      </c>
      <c r="D396">
        <f>IF(B396="Y",C396,"")</f>
        <v/>
      </c>
      <c r="E396" t="inlineStr">
        <is>
          <t>:15507-LC:15507-LCV:</t>
        </is>
      </c>
      <c r="F396" s="2" t="inlineStr">
        <is>
          <t>Cast Iron, ASTM-A48, CL 30</t>
        </is>
      </c>
      <c r="G396" t="inlineStr">
        <is>
          <t>CaseMatl_Cast_Iron_ASTM-A48_CL30</t>
        </is>
      </c>
      <c r="H396" s="2" t="inlineStr">
        <is>
          <t>C30</t>
        </is>
      </c>
      <c r="I396" s="4" t="inlineStr">
        <is>
          <t>:NA:</t>
        </is>
      </c>
      <c r="J396" s="2" t="inlineStr">
        <is>
          <t>NPS</t>
        </is>
      </c>
      <c r="K396" s="2" t="inlineStr">
        <is>
          <t>:X0:X3:</t>
        </is>
      </c>
      <c r="L396" s="2" t="inlineStr">
        <is>
          <t>Coating_Scotchkote134_interior_exterior_IncludeImpeller</t>
        </is>
      </c>
      <c r="M396" s="2" t="inlineStr">
        <is>
          <t>175psig</t>
        </is>
      </c>
      <c r="N396" s="1" t="inlineStr">
        <is>
          <t>RTF</t>
        </is>
      </c>
      <c r="O396" s="2" t="inlineStr">
        <is>
          <t>Coating bom</t>
        </is>
      </c>
      <c r="P396" t="inlineStr">
        <is>
          <t>A100057</t>
        </is>
      </c>
      <c r="Q396" s="2" t="inlineStr">
        <is>
          <t>LT250</t>
        </is>
      </c>
    </row>
    <row r="397">
      <c r="B397">
        <f>IF(AND(H397="C30",I397="B18",L397="Coating_Standard"),"Y","N")</f>
        <v/>
      </c>
      <c r="C397" t="inlineStr">
        <is>
          <t>Price_BOM_L_Case_546</t>
        </is>
      </c>
      <c r="D397">
        <f>IF(B397="Y",C397,"")</f>
        <v/>
      </c>
      <c r="E397" t="inlineStr">
        <is>
          <t>:15507-LC:15507-LCV:</t>
        </is>
      </c>
      <c r="F397" s="2" t="inlineStr">
        <is>
          <t>Cast Iron, ASTM-A48, CL 30</t>
        </is>
      </c>
      <c r="G397" t="inlineStr">
        <is>
          <t>CaseMatl_Cast_Iron_ASTM-A48_CL30</t>
        </is>
      </c>
      <c r="H397" s="2" t="inlineStr">
        <is>
          <t>C30</t>
        </is>
      </c>
      <c r="I397" s="4" t="inlineStr">
        <is>
          <t>:NA:</t>
        </is>
      </c>
      <c r="J397" s="2" t="inlineStr">
        <is>
          <t>NPS</t>
        </is>
      </c>
      <c r="K397" s="2" t="inlineStr">
        <is>
          <t>:X0:X3:</t>
        </is>
      </c>
      <c r="L397" s="2" t="inlineStr">
        <is>
          <t>Coating_Scotchkote134_interior_IncludeImpeller</t>
        </is>
      </c>
      <c r="M397" s="2" t="inlineStr">
        <is>
          <t>175psig</t>
        </is>
      </c>
      <c r="N397" s="1" t="inlineStr">
        <is>
          <t>RTF</t>
        </is>
      </c>
      <c r="O397" s="2" t="inlineStr">
        <is>
          <t>Coating bom</t>
        </is>
      </c>
      <c r="P397" t="inlineStr">
        <is>
          <t>A100057</t>
        </is>
      </c>
      <c r="Q397" s="2" t="inlineStr">
        <is>
          <t>LT250</t>
        </is>
      </c>
    </row>
    <row r="398">
      <c r="B398">
        <f>IF(AND(H398="C30",I398="B18",L398="Coating_Standard"),"Y","N")</f>
        <v/>
      </c>
      <c r="C398" t="inlineStr">
        <is>
          <t>Price_BOM_L_Case_547</t>
        </is>
      </c>
      <c r="D398">
        <f>IF(B398="Y",C398,"")</f>
        <v/>
      </c>
      <c r="E398" t="inlineStr">
        <is>
          <t>:15507-LC:15507-LCV:</t>
        </is>
      </c>
      <c r="F398" s="2" t="inlineStr">
        <is>
          <t>Cast Iron, ASTM-A48, CL 30</t>
        </is>
      </c>
      <c r="G398" t="inlineStr">
        <is>
          <t>CaseMatl_Cast_Iron_ASTM-A48_CL30</t>
        </is>
      </c>
      <c r="H398" s="2" t="inlineStr">
        <is>
          <t>C30</t>
        </is>
      </c>
      <c r="I398" s="4" t="inlineStr">
        <is>
          <t>:NA:</t>
        </is>
      </c>
      <c r="J398" s="2" t="inlineStr">
        <is>
          <t>NPS</t>
        </is>
      </c>
      <c r="K398" s="2" t="inlineStr">
        <is>
          <t>:X0:X3:</t>
        </is>
      </c>
      <c r="L398" s="2" t="inlineStr">
        <is>
          <t>Coating_Special</t>
        </is>
      </c>
      <c r="M398" s="2" t="inlineStr">
        <is>
          <t>175psig</t>
        </is>
      </c>
      <c r="N398" s="1" t="inlineStr">
        <is>
          <t>RTF</t>
        </is>
      </c>
      <c r="O398" s="2" t="inlineStr">
        <is>
          <t>Coating bom</t>
        </is>
      </c>
      <c r="P398" t="inlineStr">
        <is>
          <t>A100057</t>
        </is>
      </c>
      <c r="Q398" s="2" t="inlineStr">
        <is>
          <t>LT250</t>
        </is>
      </c>
      <c r="S398" s="131" t="n"/>
    </row>
    <row r="399">
      <c r="B399">
        <f>IF(AND(H399="C30",I399="B18",L399="Coating_Standard"),"Y","N")</f>
        <v/>
      </c>
      <c r="C399" t="inlineStr">
        <is>
          <t>Price_BOM_L_Case_549</t>
        </is>
      </c>
      <c r="D399">
        <f>IF(B399="Y",C399,"")</f>
        <v/>
      </c>
      <c r="E399" t="inlineStr">
        <is>
          <t>:10707-LC:10707-LCV:10707-LF:</t>
        </is>
      </c>
      <c r="F399" s="2" t="inlineStr">
        <is>
          <t>Cast Iron, ASTM-A48, CL 30</t>
        </is>
      </c>
      <c r="G399" t="inlineStr">
        <is>
          <t>CaseMatl_Cast_Iron_ASTM-A48_CL30</t>
        </is>
      </c>
      <c r="H399" s="2" t="inlineStr">
        <is>
          <t>C30</t>
        </is>
      </c>
      <c r="I399" t="inlineStr">
        <is>
          <t>:N5:</t>
        </is>
      </c>
      <c r="J399" s="2" t="inlineStr">
        <is>
          <t>NPS</t>
        </is>
      </c>
      <c r="K399" s="2" t="inlineStr">
        <is>
          <t>:X0:X3:</t>
        </is>
      </c>
      <c r="L399" s="2" t="inlineStr">
        <is>
          <t>Coating_Standard</t>
        </is>
      </c>
      <c r="M399" s="2" t="inlineStr">
        <is>
          <t>175psig</t>
        </is>
      </c>
      <c r="N399" t="n">
        <v>99085016</v>
      </c>
      <c r="O399" s="2" t="inlineStr">
        <is>
          <t>CASE,L,10707,175#,CI,N60</t>
        </is>
      </c>
      <c r="P399" t="inlineStr">
        <is>
          <t>A100057</t>
        </is>
      </c>
      <c r="Q399" t="inlineStr">
        <is>
          <t>LT027</t>
        </is>
      </c>
      <c r="R399" t="n">
        <v>0</v>
      </c>
    </row>
    <row r="400">
      <c r="B400">
        <f>IF(AND(H400="C30",I400="B18",L400="Coating_Standard"),"Y","N")</f>
        <v/>
      </c>
      <c r="C400" t="inlineStr">
        <is>
          <t>Price_BOM_L_Case_550</t>
        </is>
      </c>
      <c r="D400">
        <f>IF(B400="Y",C400,"")</f>
        <v/>
      </c>
      <c r="E400" t="inlineStr">
        <is>
          <t>:12709-LC:12709-LCV:12709-LF:</t>
        </is>
      </c>
      <c r="F400" s="2" t="inlineStr">
        <is>
          <t>Cast Iron, ASTM-A48, CL 30</t>
        </is>
      </c>
      <c r="G400" t="inlineStr">
        <is>
          <t>CaseMatl_Cast_Iron_ASTM-A48_CL30</t>
        </is>
      </c>
      <c r="H400" s="2" t="inlineStr">
        <is>
          <t>C30</t>
        </is>
      </c>
      <c r="I400" t="inlineStr">
        <is>
          <t>:N5:</t>
        </is>
      </c>
      <c r="J400" s="2" t="inlineStr">
        <is>
          <t>NPS</t>
        </is>
      </c>
      <c r="K400" s="2" t="inlineStr">
        <is>
          <t>:X0:X3:X4:</t>
        </is>
      </c>
      <c r="L400" s="2" t="inlineStr">
        <is>
          <t>Coating_Standard</t>
        </is>
      </c>
      <c r="M400" s="2" t="inlineStr">
        <is>
          <t>175psig</t>
        </is>
      </c>
      <c r="N400" t="n">
        <v>99085022</v>
      </c>
      <c r="O400" t="inlineStr">
        <is>
          <t>CASE,L,12709,175#,CI,N60</t>
        </is>
      </c>
      <c r="P400" t="inlineStr">
        <is>
          <t>A100057</t>
        </is>
      </c>
      <c r="Q400" t="inlineStr">
        <is>
          <t>LT027</t>
        </is>
      </c>
      <c r="R400" t="n">
        <v>0</v>
      </c>
    </row>
    <row r="401">
      <c r="B401">
        <f>IF(AND(H401="C30",I401="B18",L401="Coating_Standard"),"Y","N")</f>
        <v/>
      </c>
      <c r="C401" t="inlineStr">
        <is>
          <t>Price_BOM_L_Case_551</t>
        </is>
      </c>
      <c r="D401">
        <f>IF(B401="Y",C401,"")</f>
        <v/>
      </c>
      <c r="E401" t="inlineStr">
        <is>
          <t>:15509-LC:15509-LCV:</t>
        </is>
      </c>
      <c r="F401" s="2" t="inlineStr">
        <is>
          <t>Cast Iron, ASTM-A48, CL 30</t>
        </is>
      </c>
      <c r="G401" t="inlineStr">
        <is>
          <t>CaseMatl_Cast_Iron_ASTM-A48_CL30</t>
        </is>
      </c>
      <c r="H401" s="2" t="inlineStr">
        <is>
          <t>C30</t>
        </is>
      </c>
      <c r="I401" t="inlineStr">
        <is>
          <t>:N5:</t>
        </is>
      </c>
      <c r="J401" s="2" t="inlineStr">
        <is>
          <t>NPS</t>
        </is>
      </c>
      <c r="K401" s="2" t="inlineStr">
        <is>
          <t>:X0:X3:</t>
        </is>
      </c>
      <c r="L401" s="2" t="inlineStr">
        <is>
          <t>Coating_Standard</t>
        </is>
      </c>
      <c r="M401" s="2" t="inlineStr">
        <is>
          <t>175psig</t>
        </is>
      </c>
      <c r="N401" t="n">
        <v>99085023</v>
      </c>
      <c r="O401" t="inlineStr">
        <is>
          <t>CASE,L,15509,175#,CI,N60</t>
        </is>
      </c>
      <c r="P401" t="inlineStr">
        <is>
          <t>A100057</t>
        </is>
      </c>
      <c r="Q401" t="inlineStr">
        <is>
          <t>LT027</t>
        </is>
      </c>
      <c r="R401" t="n">
        <v>0</v>
      </c>
    </row>
    <row r="402">
      <c r="B402">
        <f>IF(AND(H402="C30",I402="B18",L402="Coating_Standard"),"Y","N")</f>
        <v/>
      </c>
      <c r="C402" t="inlineStr">
        <is>
          <t>Price_BOM_L_Case_552</t>
        </is>
      </c>
      <c r="D402">
        <f>IF(B402="Y",C402,"")</f>
        <v/>
      </c>
      <c r="E402" t="inlineStr">
        <is>
          <t>:15705-LC:15705-LCV:15705-LF:</t>
        </is>
      </c>
      <c r="F402" s="2" t="inlineStr">
        <is>
          <t>Cast Iron, ASTM-A48, CL 30</t>
        </is>
      </c>
      <c r="G402" t="inlineStr">
        <is>
          <t>CaseMatl_Cast_Iron_ASTM-A48_CL30</t>
        </is>
      </c>
      <c r="H402" s="2" t="inlineStr">
        <is>
          <t>C30</t>
        </is>
      </c>
      <c r="I402" t="inlineStr">
        <is>
          <t>:N5:</t>
        </is>
      </c>
      <c r="J402" s="2" t="inlineStr">
        <is>
          <t>NPS</t>
        </is>
      </c>
      <c r="K402" s="2" t="inlineStr">
        <is>
          <t>:X3:X0:</t>
        </is>
      </c>
      <c r="L402" s="2" t="inlineStr">
        <is>
          <t>Coating_Standard</t>
        </is>
      </c>
      <c r="M402" s="2" t="inlineStr">
        <is>
          <t>175psig</t>
        </is>
      </c>
      <c r="N402" t="n">
        <v>99085025</v>
      </c>
      <c r="O402" t="inlineStr">
        <is>
          <t>CASE,L,15705,175#,CI,N60</t>
        </is>
      </c>
      <c r="P402" t="inlineStr">
        <is>
          <t>A100057</t>
        </is>
      </c>
      <c r="Q402" t="inlineStr">
        <is>
          <t>LT027</t>
        </is>
      </c>
      <c r="R402" t="n">
        <v>0</v>
      </c>
    </row>
    <row r="403">
      <c r="B403">
        <f>IF(AND(H403="C30",I403="B18",L403="Coating_Standard"),"Y","N")</f>
        <v/>
      </c>
      <c r="C403" t="inlineStr">
        <is>
          <t>Price_BOM_L_Case_553</t>
        </is>
      </c>
      <c r="D403">
        <f>IF(B403="Y",C403,"")</f>
        <v/>
      </c>
      <c r="E403" t="inlineStr">
        <is>
          <t>:15951-LC:15951-LCV:15951-LF:15955-LC:15955-LCV:15955-LF:15959-LC:15959-LCV:15959-LF:</t>
        </is>
      </c>
      <c r="F403" s="2" t="inlineStr">
        <is>
          <t>Cast Iron, ASTM-A48, CL 30</t>
        </is>
      </c>
      <c r="G403" t="inlineStr">
        <is>
          <t>CaseMatl_Cast_Iron_ASTM-A48_CL30</t>
        </is>
      </c>
      <c r="H403" s="2" t="inlineStr">
        <is>
          <t>C30</t>
        </is>
      </c>
      <c r="I403" t="inlineStr">
        <is>
          <t>:N5:</t>
        </is>
      </c>
      <c r="J403" s="2" t="inlineStr">
        <is>
          <t>NPS</t>
        </is>
      </c>
      <c r="K403" s="2" t="inlineStr">
        <is>
          <t>:X3:X4:</t>
        </is>
      </c>
      <c r="L403" s="2" t="inlineStr">
        <is>
          <t>Coating_Standard</t>
        </is>
      </c>
      <c r="M403" s="2" t="inlineStr">
        <is>
          <t>175psig</t>
        </is>
      </c>
      <c r="N403" t="n">
        <v>99085026</v>
      </c>
      <c r="O403" t="inlineStr">
        <is>
          <t>CASE,L,15951,175#,CI,N60</t>
        </is>
      </c>
      <c r="P403" t="inlineStr">
        <is>
          <t>A100057</t>
        </is>
      </c>
      <c r="Q403" t="inlineStr">
        <is>
          <t>LT027</t>
        </is>
      </c>
      <c r="R403" t="n">
        <v>0</v>
      </c>
      <c r="S403" s="131" t="n"/>
    </row>
    <row r="404">
      <c r="B404">
        <f>IF(AND(H404="C30",I404="B18",L404="Coating_Standard"),"Y","N")</f>
        <v/>
      </c>
      <c r="C404" t="inlineStr">
        <is>
          <t>Price_BOM_L_Case_554</t>
        </is>
      </c>
      <c r="D404">
        <f>IF(B404="Y",C404,"")</f>
        <v/>
      </c>
      <c r="E404" t="inlineStr">
        <is>
          <t>:20709-LC:20709-LCV:20709-LF:</t>
        </is>
      </c>
      <c r="F404" s="2" t="inlineStr">
        <is>
          <t>Cast Iron, ASTM-A48, CL 30</t>
        </is>
      </c>
      <c r="G404" t="inlineStr">
        <is>
          <t>CaseMatl_Cast_Iron_ASTM-A48_CL30</t>
        </is>
      </c>
      <c r="H404" s="2" t="inlineStr">
        <is>
          <t>C30</t>
        </is>
      </c>
      <c r="I404" t="inlineStr">
        <is>
          <t>:N5:</t>
        </is>
      </c>
      <c r="J404" s="2" t="inlineStr">
        <is>
          <t>NPS</t>
        </is>
      </c>
      <c r="K404" s="2" t="inlineStr">
        <is>
          <t>:X3:X4:</t>
        </is>
      </c>
      <c r="L404" s="2" t="inlineStr">
        <is>
          <t>Coating_Standard</t>
        </is>
      </c>
      <c r="M404" s="2" t="inlineStr">
        <is>
          <t>175psig</t>
        </is>
      </c>
      <c r="N404" t="n">
        <v>99085027</v>
      </c>
      <c r="O404" t="inlineStr">
        <is>
          <t>CASE,L,20709,175#,CI,N60</t>
        </is>
      </c>
      <c r="P404" t="inlineStr">
        <is>
          <t>A100057</t>
        </is>
      </c>
      <c r="Q404" t="inlineStr">
        <is>
          <t>LT027</t>
        </is>
      </c>
      <c r="R404" t="n">
        <v>0</v>
      </c>
    </row>
    <row r="405">
      <c r="B405">
        <f>IF(AND(H405="C30",I405="B18",L405="Coating_Standard"),"Y","N")</f>
        <v/>
      </c>
      <c r="C405" t="inlineStr">
        <is>
          <t>Price_BOM_L_Case_555</t>
        </is>
      </c>
      <c r="D405">
        <f>IF(B405="Y",C405,"")</f>
        <v/>
      </c>
      <c r="E405" t="inlineStr">
        <is>
          <t>:20953-LC:20953-LCV:20953-LF:</t>
        </is>
      </c>
      <c r="F405" s="2" t="inlineStr">
        <is>
          <t>Cast Iron, ASTM-A48, CL 30</t>
        </is>
      </c>
      <c r="G405" t="inlineStr">
        <is>
          <t>CaseMatl_Cast_Iron_ASTM-A48_CL30</t>
        </is>
      </c>
      <c r="H405" s="2" t="inlineStr">
        <is>
          <t>C30</t>
        </is>
      </c>
      <c r="I405" t="inlineStr">
        <is>
          <t>:N5:</t>
        </is>
      </c>
      <c r="J405" s="2" t="inlineStr">
        <is>
          <t>NPS</t>
        </is>
      </c>
      <c r="K405" s="2" t="inlineStr">
        <is>
          <t>:X3:X4:</t>
        </is>
      </c>
      <c r="L405" s="2" t="inlineStr">
        <is>
          <t>Coating_Standard</t>
        </is>
      </c>
      <c r="M405" s="2" t="inlineStr">
        <is>
          <t>175psig</t>
        </is>
      </c>
      <c r="N405" t="n">
        <v>99085029</v>
      </c>
      <c r="O405" t="inlineStr">
        <is>
          <t>CASE,L,20953,175#,CI,N60</t>
        </is>
      </c>
      <c r="P405" t="inlineStr">
        <is>
          <t>A100057</t>
        </is>
      </c>
      <c r="Q405" t="inlineStr">
        <is>
          <t>LT027</t>
        </is>
      </c>
      <c r="R405" t="n">
        <v>0</v>
      </c>
    </row>
    <row r="406">
      <c r="B406">
        <f>IF(AND(H406="C30",I406="B18",L406="Coating_Standard"),"Y","N")</f>
        <v/>
      </c>
      <c r="C406" t="inlineStr">
        <is>
          <t>Price_BOM_L_Case_556</t>
        </is>
      </c>
      <c r="D406">
        <f>IF(B406="Y",C406,"")</f>
        <v/>
      </c>
      <c r="E406" t="inlineStr">
        <is>
          <t>:20121-LC:20121-LCV:20121-LF:</t>
        </is>
      </c>
      <c r="F406" s="2" t="inlineStr">
        <is>
          <t>Cast Iron, ASTM-A48, CL 30</t>
        </is>
      </c>
      <c r="G406" t="inlineStr">
        <is>
          <t>CaseMatl_Cast_Iron_ASTM-A48_CL30</t>
        </is>
      </c>
      <c r="H406" s="2" t="inlineStr">
        <is>
          <t>C30</t>
        </is>
      </c>
      <c r="I406" t="inlineStr">
        <is>
          <t>:N5:</t>
        </is>
      </c>
      <c r="J406" s="2" t="inlineStr">
        <is>
          <t>NPS</t>
        </is>
      </c>
      <c r="K406" s="2" t="inlineStr">
        <is>
          <t>:X3:XA:</t>
        </is>
      </c>
      <c r="L406" s="2" t="inlineStr">
        <is>
          <t>Coating_Standard</t>
        </is>
      </c>
      <c r="M406" s="2" t="inlineStr">
        <is>
          <t>175psig</t>
        </is>
      </c>
      <c r="N406" t="inlineStr">
        <is>
          <t>96699243</t>
        </is>
      </c>
      <c r="O406" t="inlineStr">
        <is>
          <t>CASE,L,20121,175#,CI</t>
        </is>
      </c>
      <c r="P406" t="inlineStr">
        <is>
          <t>A100057</t>
        </is>
      </c>
      <c r="Q406" t="inlineStr">
        <is>
          <t>LT027</t>
        </is>
      </c>
      <c r="R406" t="n">
        <v>0</v>
      </c>
    </row>
    <row r="407">
      <c r="B407">
        <f>IF(AND(H407="C30",I407="B18",L407="Coating_Standard"),"Y","N")</f>
        <v/>
      </c>
      <c r="C407" t="inlineStr">
        <is>
          <t>Price_BOM_L_Case_557</t>
        </is>
      </c>
      <c r="D407">
        <f>IF(B407="Y",C407,"")</f>
        <v/>
      </c>
      <c r="E407" t="inlineStr">
        <is>
          <t>:25707-LC:25707-LCV:25707-LF:</t>
        </is>
      </c>
      <c r="F407" s="2" t="inlineStr">
        <is>
          <t>Cast Iron, ASTM-A48, CL 30</t>
        </is>
      </c>
      <c r="G407" t="inlineStr">
        <is>
          <t>CaseMatl_Cast_Iron_ASTM-A48_CL30</t>
        </is>
      </c>
      <c r="H407" s="2" t="inlineStr">
        <is>
          <t>C30</t>
        </is>
      </c>
      <c r="I407" t="inlineStr">
        <is>
          <t>:N5:</t>
        </is>
      </c>
      <c r="J407" s="2" t="inlineStr">
        <is>
          <t>125# ANSI Flange</t>
        </is>
      </c>
      <c r="K407" s="2" t="inlineStr">
        <is>
          <t>:X3:X4:</t>
        </is>
      </c>
      <c r="L407" s="2" t="inlineStr">
        <is>
          <t>Coating_Standard</t>
        </is>
      </c>
      <c r="M407" s="2" t="inlineStr">
        <is>
          <t>175psig</t>
        </is>
      </c>
      <c r="N407" t="n">
        <v>99085030</v>
      </c>
      <c r="O407" t="inlineStr">
        <is>
          <t>CASE,L,25707,175#,CI,N60</t>
        </is>
      </c>
      <c r="P407" t="inlineStr">
        <is>
          <t>A100057</t>
        </is>
      </c>
      <c r="Q407" t="inlineStr">
        <is>
          <t>LT027</t>
        </is>
      </c>
      <c r="R407" t="n">
        <v>0</v>
      </c>
    </row>
    <row r="408">
      <c r="B408">
        <f>IF(AND(H408="C30",I408="B18",L408="Coating_Standard"),"Y","N")</f>
        <v/>
      </c>
      <c r="C408" t="inlineStr">
        <is>
          <t>Price_BOM_L_Case_558</t>
        </is>
      </c>
      <c r="D408">
        <f>IF(B408="Y",C408,"")</f>
        <v/>
      </c>
      <c r="E408" t="inlineStr">
        <is>
          <t>:25957-LC:25957-LCV:25957-LF:</t>
        </is>
      </c>
      <c r="F408" s="2" t="inlineStr">
        <is>
          <t>Cast Iron, ASTM-A48, CL 30</t>
        </is>
      </c>
      <c r="G408" t="inlineStr">
        <is>
          <t>CaseMatl_Cast_Iron_ASTM-A48_CL30</t>
        </is>
      </c>
      <c r="H408" s="2" t="inlineStr">
        <is>
          <t>C30</t>
        </is>
      </c>
      <c r="I408" t="inlineStr">
        <is>
          <t>:N5:</t>
        </is>
      </c>
      <c r="J408" s="2" t="inlineStr">
        <is>
          <t>125# ANSI Flange</t>
        </is>
      </c>
      <c r="K408" s="2" t="inlineStr">
        <is>
          <t>:X3:X4:</t>
        </is>
      </c>
      <c r="L408" s="2" t="inlineStr">
        <is>
          <t>Coating_Standard</t>
        </is>
      </c>
      <c r="M408" s="2" t="inlineStr">
        <is>
          <t>175psig</t>
        </is>
      </c>
      <c r="N408" t="n">
        <v>99085032</v>
      </c>
      <c r="O408" t="inlineStr">
        <is>
          <t>CASE,L,25957,175#,CI,N60</t>
        </is>
      </c>
      <c r="P408" t="inlineStr">
        <is>
          <t>A100057</t>
        </is>
      </c>
      <c r="Q408" t="inlineStr">
        <is>
          <t>LT027</t>
        </is>
      </c>
      <c r="R408" t="n">
        <v>0</v>
      </c>
    </row>
    <row r="409">
      <c r="B409">
        <f>IF(AND(H409="C30",I409="B18",L409="Coating_Standard"),"Y","N")</f>
        <v/>
      </c>
      <c r="C409" t="inlineStr">
        <is>
          <t>Price_BOM_L_Case_559</t>
        </is>
      </c>
      <c r="D409">
        <f>IF(B409="Y",C409,"")</f>
        <v/>
      </c>
      <c r="E409" t="inlineStr">
        <is>
          <t>:25123-LC:25123-LCV:25123-LF:</t>
        </is>
      </c>
      <c r="F409" s="2" t="inlineStr">
        <is>
          <t>Cast Iron, ASTM-A48, CL 30</t>
        </is>
      </c>
      <c r="G409" t="inlineStr">
        <is>
          <t>CaseMatl_Cast_Iron_ASTM-A48_CL30</t>
        </is>
      </c>
      <c r="H409" s="2" t="inlineStr">
        <is>
          <t>C30</t>
        </is>
      </c>
      <c r="I409" t="inlineStr">
        <is>
          <t>:N5:</t>
        </is>
      </c>
      <c r="J409" s="2" t="inlineStr">
        <is>
          <t>125# ANSI Flange</t>
        </is>
      </c>
      <c r="K409" s="2" t="inlineStr">
        <is>
          <t>:X3:XA:</t>
        </is>
      </c>
      <c r="L409" s="2" t="inlineStr">
        <is>
          <t>Coating_Standard</t>
        </is>
      </c>
      <c r="M409" s="2" t="inlineStr">
        <is>
          <t>175psig</t>
        </is>
      </c>
      <c r="N409" t="n">
        <v>96699248</v>
      </c>
      <c r="O409" t="inlineStr">
        <is>
          <t>CASE,L,25123,175#,CI</t>
        </is>
      </c>
      <c r="P409" t="inlineStr">
        <is>
          <t>A100057</t>
        </is>
      </c>
      <c r="Q409" t="inlineStr">
        <is>
          <t>LT027</t>
        </is>
      </c>
      <c r="R409" t="n">
        <v>0</v>
      </c>
    </row>
    <row r="410">
      <c r="B410">
        <f>IF(AND(H410="C30",I410="B18",L410="Coating_Standard"),"Y","N")</f>
        <v/>
      </c>
      <c r="C410" t="inlineStr">
        <is>
          <t>Price_BOM_L_Case_560</t>
        </is>
      </c>
      <c r="D410">
        <f>IF(B410="Y",C410,"")</f>
        <v/>
      </c>
      <c r="E410" t="inlineStr">
        <is>
          <t>:30707-LC:30707-LCV:30707-LF:</t>
        </is>
      </c>
      <c r="F410" s="2" t="inlineStr">
        <is>
          <t>Cast Iron, ASTM-A48, CL 30</t>
        </is>
      </c>
      <c r="G410" t="inlineStr">
        <is>
          <t>CaseMatl_Cast_Iron_ASTM-A48_CL30</t>
        </is>
      </c>
      <c r="H410" s="2" t="inlineStr">
        <is>
          <t>C30</t>
        </is>
      </c>
      <c r="I410" t="inlineStr">
        <is>
          <t>:N5:</t>
        </is>
      </c>
      <c r="J410" s="2" t="inlineStr">
        <is>
          <t>125# ANSI Flange</t>
        </is>
      </c>
      <c r="K410" s="2" t="inlineStr">
        <is>
          <t>:X3:X4:</t>
        </is>
      </c>
      <c r="L410" s="2" t="inlineStr">
        <is>
          <t>Coating_Standard</t>
        </is>
      </c>
      <c r="M410" s="2" t="inlineStr">
        <is>
          <t>175psig</t>
        </is>
      </c>
      <c r="N410" t="n">
        <v>99085033</v>
      </c>
      <c r="O410" t="inlineStr">
        <is>
          <t>CASE,L,30707,175#,CI,N60</t>
        </is>
      </c>
      <c r="P410" t="inlineStr">
        <is>
          <t>A100057</t>
        </is>
      </c>
      <c r="Q410" t="inlineStr">
        <is>
          <t>LT027</t>
        </is>
      </c>
      <c r="R410" t="n">
        <v>0</v>
      </c>
    </row>
    <row r="411">
      <c r="B411">
        <f>IF(AND(H411="C30",I411="B18",L411="Coating_Standard"),"Y","N")</f>
        <v/>
      </c>
      <c r="C411" t="inlineStr">
        <is>
          <t>Price_BOM_L_Case_561</t>
        </is>
      </c>
      <c r="D411">
        <f>IF(B411="Y",C411,"")</f>
        <v/>
      </c>
      <c r="E411" t="inlineStr">
        <is>
          <t>:30957-LC:30957-LCV:30957-LF:</t>
        </is>
      </c>
      <c r="F411" s="2" t="inlineStr">
        <is>
          <t>Cast Iron, ASTM-A48, CL 30</t>
        </is>
      </c>
      <c r="G411" t="inlineStr">
        <is>
          <t>CaseMatl_Cast_Iron_ASTM-A48_CL30</t>
        </is>
      </c>
      <c r="H411" s="2" t="inlineStr">
        <is>
          <t>C30</t>
        </is>
      </c>
      <c r="I411" t="inlineStr">
        <is>
          <t>:N5:</t>
        </is>
      </c>
      <c r="J411" s="2" t="inlineStr">
        <is>
          <t>125# ANSI Flange</t>
        </is>
      </c>
      <c r="K411" s="2" t="inlineStr">
        <is>
          <t>:X3:XA:</t>
        </is>
      </c>
      <c r="L411" s="2" t="inlineStr">
        <is>
          <t>Coating_Standard</t>
        </is>
      </c>
      <c r="M411" s="2" t="inlineStr">
        <is>
          <t>175psig</t>
        </is>
      </c>
      <c r="N411" t="n">
        <v>99085036</v>
      </c>
      <c r="O411" t="inlineStr">
        <is>
          <t>CASE,L,30957,175#,CI,N60</t>
        </is>
      </c>
      <c r="P411" t="inlineStr">
        <is>
          <t>A100057</t>
        </is>
      </c>
      <c r="Q411" t="inlineStr">
        <is>
          <t>LT027</t>
        </is>
      </c>
      <c r="R411" t="n">
        <v>0</v>
      </c>
    </row>
    <row r="412">
      <c r="B412">
        <f>IF(AND(H412="C30",I412="B18",L412="Coating_Standard"),"Y","N")</f>
        <v/>
      </c>
      <c r="C412" t="inlineStr">
        <is>
          <t>Price_BOM_L_Case_562</t>
        </is>
      </c>
      <c r="D412">
        <f>IF(B412="Y",C412,"")</f>
        <v/>
      </c>
      <c r="E412" t="inlineStr">
        <is>
          <t>:30121-LC:30121-LCV:30121-LF:30127-LC:30127-LCV:30127-LF:</t>
        </is>
      </c>
      <c r="F412" s="2" t="inlineStr">
        <is>
          <t>Cast Iron, ASTM-A48, CL 30</t>
        </is>
      </c>
      <c r="G412" t="inlineStr">
        <is>
          <t>CaseMatl_Cast_Iron_ASTM-A48_CL30</t>
        </is>
      </c>
      <c r="H412" s="2" t="inlineStr">
        <is>
          <t>C30</t>
        </is>
      </c>
      <c r="I412" t="inlineStr">
        <is>
          <t>:N5:</t>
        </is>
      </c>
      <c r="J412" s="2" t="inlineStr">
        <is>
          <t>125# ANSI Flange</t>
        </is>
      </c>
      <c r="K412" s="2" t="inlineStr">
        <is>
          <t>:XA:</t>
        </is>
      </c>
      <c r="L412" s="2" t="inlineStr">
        <is>
          <t>Coating_Standard</t>
        </is>
      </c>
      <c r="M412" s="2" t="inlineStr">
        <is>
          <t>175psig</t>
        </is>
      </c>
      <c r="N412" t="n">
        <v>96699255</v>
      </c>
      <c r="O412" t="inlineStr">
        <is>
          <t>CASE,L,3012,175#,CI</t>
        </is>
      </c>
      <c r="P412" t="inlineStr">
        <is>
          <t>A100057</t>
        </is>
      </c>
      <c r="Q412" t="inlineStr">
        <is>
          <t>LT027</t>
        </is>
      </c>
      <c r="R412" t="n">
        <v>0</v>
      </c>
    </row>
    <row r="413">
      <c r="B413">
        <f>IF(AND(H413="C30",I413="B18",L413="Coating_Standard"),"Y","N")</f>
        <v/>
      </c>
      <c r="C413" t="inlineStr">
        <is>
          <t>Price_BOM_L_Case_563</t>
        </is>
      </c>
      <c r="D413">
        <f>IF(B413="Y",C413,"")</f>
        <v/>
      </c>
      <c r="E413" t="inlineStr">
        <is>
          <t>:30157-LC:30157-LCV:30157-LF:</t>
        </is>
      </c>
      <c r="F413" s="2" t="inlineStr">
        <is>
          <t>Cast Iron, ASTM-A48, CL 30</t>
        </is>
      </c>
      <c r="G413" t="inlineStr">
        <is>
          <t>CaseMatl_Cast_Iron_ASTM-A48_CL30</t>
        </is>
      </c>
      <c r="H413" s="2" t="inlineStr">
        <is>
          <t>C30</t>
        </is>
      </c>
      <c r="I413" t="inlineStr">
        <is>
          <t>:N5:</t>
        </is>
      </c>
      <c r="J413" s="2" t="inlineStr">
        <is>
          <t>125# ANSI Flange</t>
        </is>
      </c>
      <c r="K413" s="2" t="inlineStr">
        <is>
          <t>:XA:</t>
        </is>
      </c>
      <c r="L413" s="2" t="inlineStr">
        <is>
          <t>Coating_Standard</t>
        </is>
      </c>
      <c r="M413" s="2" t="inlineStr">
        <is>
          <t>175psig</t>
        </is>
      </c>
      <c r="N413" t="n">
        <v>96699257</v>
      </c>
      <c r="O413" t="inlineStr">
        <is>
          <t>CASE,L,30157,175#,CI</t>
        </is>
      </c>
      <c r="P413" t="inlineStr">
        <is>
          <t>A100057</t>
        </is>
      </c>
      <c r="Q413" t="inlineStr">
        <is>
          <t>LT027</t>
        </is>
      </c>
      <c r="R413" t="n">
        <v>0</v>
      </c>
    </row>
    <row r="414">
      <c r="B414">
        <f>IF(AND(H414="C30",I414="B18",L414="Coating_Standard"),"Y","N")</f>
        <v/>
      </c>
      <c r="C414" t="inlineStr">
        <is>
          <t>Price_BOM_L_Case_564</t>
        </is>
      </c>
      <c r="D414">
        <f>IF(B414="Y",C414,"")</f>
        <v/>
      </c>
      <c r="E414" t="inlineStr">
        <is>
          <t>:40707-LC:40707-LCV:40707-LF:</t>
        </is>
      </c>
      <c r="F414" s="2" t="inlineStr">
        <is>
          <t>Cast Iron, ASTM-A48, CL 30</t>
        </is>
      </c>
      <c r="G414" t="inlineStr">
        <is>
          <t>CaseMatl_Cast_Iron_ASTM-A48_CL30</t>
        </is>
      </c>
      <c r="H414" s="2" t="inlineStr">
        <is>
          <t>C30</t>
        </is>
      </c>
      <c r="I414" t="inlineStr">
        <is>
          <t>:N5:</t>
        </is>
      </c>
      <c r="J414" s="2" t="inlineStr">
        <is>
          <t>125# ANSI Flange</t>
        </is>
      </c>
      <c r="K414" s="2" t="inlineStr">
        <is>
          <t>:X3:X4:</t>
        </is>
      </c>
      <c r="L414" s="2" t="inlineStr">
        <is>
          <t>Coating_Standard</t>
        </is>
      </c>
      <c r="M414" s="2" t="inlineStr">
        <is>
          <t>175psig</t>
        </is>
      </c>
      <c r="N414" t="n">
        <v>99085040</v>
      </c>
      <c r="O414" t="inlineStr">
        <is>
          <t>CASE,L,40707,175#,CI,N60</t>
        </is>
      </c>
      <c r="P414" t="inlineStr">
        <is>
          <t>A100057</t>
        </is>
      </c>
      <c r="Q414" t="inlineStr">
        <is>
          <t>LT027</t>
        </is>
      </c>
      <c r="R414" t="n">
        <v>0</v>
      </c>
    </row>
    <row r="415">
      <c r="B415">
        <f>IF(AND(H415="C30",I415="B18",L415="Coating_Standard"),"Y","N")</f>
        <v/>
      </c>
      <c r="C415" t="inlineStr">
        <is>
          <t>Price_BOM_L_Case_565</t>
        </is>
      </c>
      <c r="D415">
        <f>IF(B415="Y",C415,"")</f>
        <v/>
      </c>
      <c r="E415" t="inlineStr">
        <is>
          <t>:40957-LC:40957-LCV:40957-LF:40959-LC:40959-LCV:40959-LF:</t>
        </is>
      </c>
      <c r="F415" s="2" t="inlineStr">
        <is>
          <t>Cast Iron, ASTM-A48, CL 30</t>
        </is>
      </c>
      <c r="G415" t="inlineStr">
        <is>
          <t>CaseMatl_Cast_Iron_ASTM-A48_CL30</t>
        </is>
      </c>
      <c r="H415" s="2" t="inlineStr">
        <is>
          <t>C30</t>
        </is>
      </c>
      <c r="I415" t="inlineStr">
        <is>
          <t>:N5:</t>
        </is>
      </c>
      <c r="J415" s="2" t="inlineStr">
        <is>
          <t>125# ANSI Flange</t>
        </is>
      </c>
      <c r="K415" s="2" t="inlineStr">
        <is>
          <t>:X3:X4:XA</t>
        </is>
      </c>
      <c r="L415" s="2" t="inlineStr">
        <is>
          <t>Coating_Standard</t>
        </is>
      </c>
      <c r="M415" s="2" t="inlineStr">
        <is>
          <t>175psig</t>
        </is>
      </c>
      <c r="N415" t="n">
        <v>99085053</v>
      </c>
      <c r="O415" t="inlineStr">
        <is>
          <t>CASE,L,4095,175#,CI,N60</t>
        </is>
      </c>
      <c r="P415" t="inlineStr">
        <is>
          <t>A100057</t>
        </is>
      </c>
      <c r="Q415" t="inlineStr">
        <is>
          <t>LT027</t>
        </is>
      </c>
      <c r="R415" t="n">
        <v>0</v>
      </c>
    </row>
    <row r="416">
      <c r="B416">
        <f>IF(AND(H416="C30",I416="B18",L416="Coating_Standard"),"Y","N")</f>
        <v/>
      </c>
      <c r="C416" t="inlineStr">
        <is>
          <t>Price_BOM_L_Case_566</t>
        </is>
      </c>
      <c r="D416">
        <f>IF(B416="Y",C416,"")</f>
        <v/>
      </c>
      <c r="E416" t="inlineStr">
        <is>
          <t>:40129-LC:40129-LCV:40129-LF:4012A-LC:4012A-LCV:4012A-LF:</t>
        </is>
      </c>
      <c r="F416" s="2" t="inlineStr">
        <is>
          <t>Cast Iron, ASTM-A48, CL 30</t>
        </is>
      </c>
      <c r="G416" t="inlineStr">
        <is>
          <t>CaseMatl_Cast_Iron_ASTM-A48_CL30</t>
        </is>
      </c>
      <c r="H416" s="2" t="inlineStr">
        <is>
          <t>C30</t>
        </is>
      </c>
      <c r="I416" t="inlineStr">
        <is>
          <t>:N5:</t>
        </is>
      </c>
      <c r="J416" s="2" t="inlineStr">
        <is>
          <t>125# ANSI Flange</t>
        </is>
      </c>
      <c r="K416" s="2" t="inlineStr">
        <is>
          <t>:XA:</t>
        </is>
      </c>
      <c r="L416" s="2" t="inlineStr">
        <is>
          <t>Coating_Standard</t>
        </is>
      </c>
      <c r="M416" s="2" t="inlineStr">
        <is>
          <t>175psig</t>
        </is>
      </c>
      <c r="N416" t="n">
        <v>96699263</v>
      </c>
      <c r="O416" t="inlineStr">
        <is>
          <t>CASE,L,4012,175#,CI</t>
        </is>
      </c>
      <c r="P416" t="inlineStr">
        <is>
          <t>A100057</t>
        </is>
      </c>
      <c r="Q416" t="inlineStr">
        <is>
          <t>LT027</t>
        </is>
      </c>
      <c r="R416" t="n">
        <v>0</v>
      </c>
    </row>
    <row r="417">
      <c r="B417">
        <f>IF(AND(H417="C30",I417="B18",L417="Coating_Standard"),"Y","N")</f>
        <v/>
      </c>
      <c r="C417" t="inlineStr">
        <is>
          <t>Price_BOM_L_Case_567</t>
        </is>
      </c>
      <c r="D417">
        <f>IF(B417="Y",C417,"")</f>
        <v/>
      </c>
      <c r="E417" t="inlineStr">
        <is>
          <t>:40157-LC:40157-LCV:40157-LF:</t>
        </is>
      </c>
      <c r="F417" s="2" t="inlineStr">
        <is>
          <t>Cast Iron, ASTM-A48, CL 30</t>
        </is>
      </c>
      <c r="G417" t="inlineStr">
        <is>
          <t>CaseMatl_Cast_Iron_ASTM-A48_CL30</t>
        </is>
      </c>
      <c r="H417" s="2" t="inlineStr">
        <is>
          <t>C30</t>
        </is>
      </c>
      <c r="I417" t="inlineStr">
        <is>
          <t>:N5:</t>
        </is>
      </c>
      <c r="J417" s="2" t="inlineStr">
        <is>
          <t>125# ANSI Flange</t>
        </is>
      </c>
      <c r="K417" s="2" t="inlineStr">
        <is>
          <t>:XA:</t>
        </is>
      </c>
      <c r="L417" s="2" t="inlineStr">
        <is>
          <t>Coating_Standard</t>
        </is>
      </c>
      <c r="M417" s="2" t="inlineStr">
        <is>
          <t>175psig</t>
        </is>
      </c>
      <c r="N417" t="n">
        <v>96699265</v>
      </c>
      <c r="O417" t="inlineStr">
        <is>
          <t>CASE,L,40157,175#,CI</t>
        </is>
      </c>
      <c r="P417" t="inlineStr">
        <is>
          <t>A100057</t>
        </is>
      </c>
      <c r="Q417" t="inlineStr">
        <is>
          <t>LT027</t>
        </is>
      </c>
      <c r="R417" t="n">
        <v>0</v>
      </c>
    </row>
    <row r="418">
      <c r="B418">
        <f>IF(AND(H418="C30",I418="B18",L418="Coating_Standard"),"Y","N")</f>
        <v/>
      </c>
      <c r="C418" t="inlineStr">
        <is>
          <t>Price_BOM_L_Case_568</t>
        </is>
      </c>
      <c r="D418">
        <f>IF(B418="Y",C418,"")</f>
        <v/>
      </c>
      <c r="E418" t="inlineStr">
        <is>
          <t>:40157-LC:40157-LCV:40157-LF:</t>
        </is>
      </c>
      <c r="F418" s="2" t="inlineStr">
        <is>
          <t>Cast Iron, ASTM-A48, CL 30</t>
        </is>
      </c>
      <c r="G418" t="inlineStr">
        <is>
          <t>CaseMatl_Cast_Iron_ASTM-A48_CL30</t>
        </is>
      </c>
      <c r="H418" s="2" t="inlineStr">
        <is>
          <t>C30</t>
        </is>
      </c>
      <c r="I418" t="inlineStr">
        <is>
          <t>:N5:</t>
        </is>
      </c>
      <c r="J418" s="2" t="inlineStr">
        <is>
          <t>125# ANSI Flange</t>
        </is>
      </c>
      <c r="K418" s="2" t="inlineStr">
        <is>
          <t>:X5:</t>
        </is>
      </c>
      <c r="L418" s="2" t="inlineStr">
        <is>
          <t>Coating_Standard</t>
        </is>
      </c>
      <c r="M418" s="2" t="inlineStr">
        <is>
          <t>175psig</t>
        </is>
      </c>
      <c r="N418" t="n">
        <v>98139438</v>
      </c>
      <c r="O418" t="inlineStr">
        <is>
          <t>CASE,L,40157,175#,CI</t>
        </is>
      </c>
      <c r="P418" t="inlineStr">
        <is>
          <t>A100057</t>
        </is>
      </c>
      <c r="Q418" t="inlineStr">
        <is>
          <t>LT027</t>
        </is>
      </c>
      <c r="R418" t="n">
        <v>0</v>
      </c>
    </row>
    <row r="419">
      <c r="B419">
        <f>IF(AND(H419="C30",I419="B18",L419="Coating_Standard"),"Y","N")</f>
        <v/>
      </c>
      <c r="C419" t="inlineStr">
        <is>
          <t>Price_BOM_L_Case_569</t>
        </is>
      </c>
      <c r="D419">
        <f>IF(B419="Y",C419,"")</f>
        <v/>
      </c>
      <c r="E419" t="inlineStr">
        <is>
          <t>:50957-LC:50957-LCV:50957-LF:</t>
        </is>
      </c>
      <c r="F419" s="2" t="inlineStr">
        <is>
          <t>Cast Iron, ASTM-A48, CL 30</t>
        </is>
      </c>
      <c r="G419" t="inlineStr">
        <is>
          <t>CaseMatl_Cast_Iron_ASTM-A48_CL30</t>
        </is>
      </c>
      <c r="H419" s="2" t="inlineStr">
        <is>
          <t>C30</t>
        </is>
      </c>
      <c r="I419" t="inlineStr">
        <is>
          <t>:N5:</t>
        </is>
      </c>
      <c r="J419" s="2" t="inlineStr">
        <is>
          <t>125# ANSI Flange</t>
        </is>
      </c>
      <c r="K419" s="2" t="inlineStr">
        <is>
          <t>:X4:</t>
        </is>
      </c>
      <c r="L419" s="2" t="inlineStr">
        <is>
          <t>Coating_Standard</t>
        </is>
      </c>
      <c r="M419" s="2" t="inlineStr">
        <is>
          <t>175psig</t>
        </is>
      </c>
      <c r="N419" t="n">
        <v>99085054</v>
      </c>
      <c r="O419" t="inlineStr">
        <is>
          <t>CASE,L,50957,175#,CI,N60</t>
        </is>
      </c>
      <c r="P419" t="inlineStr">
        <is>
          <t>A100057</t>
        </is>
      </c>
      <c r="Q419" t="inlineStr">
        <is>
          <t>LT027</t>
        </is>
      </c>
      <c r="R419" t="n">
        <v>0</v>
      </c>
    </row>
    <row r="420">
      <c r="B420">
        <f>IF(AND(H420="C30",I420="B18",L420="Coating_Standard"),"Y","N")</f>
        <v/>
      </c>
      <c r="C420" t="inlineStr">
        <is>
          <t>Price_BOM_L_Case_570</t>
        </is>
      </c>
      <c r="D420">
        <f>IF(B420="Y",C420,"")</f>
        <v/>
      </c>
      <c r="E420" t="inlineStr">
        <is>
          <t>:50123-LC:50123-LCV:50123-LF:</t>
        </is>
      </c>
      <c r="F420" s="2" t="inlineStr">
        <is>
          <t>Cast Iron, ASTM-A48, CL 30</t>
        </is>
      </c>
      <c r="G420" t="inlineStr">
        <is>
          <t>CaseMatl_Cast_Iron_ASTM-A48_CL30</t>
        </is>
      </c>
      <c r="H420" s="2" t="inlineStr">
        <is>
          <t>C30</t>
        </is>
      </c>
      <c r="I420" t="inlineStr">
        <is>
          <t>:N5:</t>
        </is>
      </c>
      <c r="J420" s="2" t="inlineStr">
        <is>
          <t>125# ANSI Flange</t>
        </is>
      </c>
      <c r="K420" s="2" t="inlineStr">
        <is>
          <t>:XA:</t>
        </is>
      </c>
      <c r="L420" s="2" t="inlineStr">
        <is>
          <t>Coating_Standard</t>
        </is>
      </c>
      <c r="M420" s="2" t="inlineStr">
        <is>
          <t>175psig</t>
        </is>
      </c>
      <c r="N420" t="n">
        <v>99085055</v>
      </c>
      <c r="O420" t="inlineStr">
        <is>
          <t>CASE,L,50123,175#,CI,N60</t>
        </is>
      </c>
      <c r="P420" t="inlineStr">
        <is>
          <t>A100057</t>
        </is>
      </c>
      <c r="Q420" t="inlineStr">
        <is>
          <t>LT027</t>
        </is>
      </c>
      <c r="R420" t="n">
        <v>0</v>
      </c>
    </row>
    <row r="421">
      <c r="B421">
        <f>IF(AND(H421="C30",I421="B18",L421="Coating_Standard"),"Y","N")</f>
        <v/>
      </c>
      <c r="C421" t="inlineStr">
        <is>
          <t>Price_BOM_L_Case_571</t>
        </is>
      </c>
      <c r="D421">
        <f>IF(B421="Y",C421,"")</f>
        <v/>
      </c>
      <c r="E421" t="inlineStr">
        <is>
          <t>:50157-LC:50157-LCV:50157-LF:</t>
        </is>
      </c>
      <c r="F421" s="2" t="inlineStr">
        <is>
          <t>Cast Iron, ASTM-A48, CL 30</t>
        </is>
      </c>
      <c r="G421" t="inlineStr">
        <is>
          <t>CaseMatl_Cast_Iron_ASTM-A48_CL30</t>
        </is>
      </c>
      <c r="H421" s="2" t="inlineStr">
        <is>
          <t>C30</t>
        </is>
      </c>
      <c r="I421" t="inlineStr">
        <is>
          <t>:N5:</t>
        </is>
      </c>
      <c r="J421" s="2" t="inlineStr">
        <is>
          <t>125# ANSI Flange</t>
        </is>
      </c>
      <c r="K421" s="2" t="inlineStr">
        <is>
          <t>:X5:</t>
        </is>
      </c>
      <c r="L421" s="2" t="inlineStr">
        <is>
          <t>Coating_Standard</t>
        </is>
      </c>
      <c r="M421" s="2" t="inlineStr">
        <is>
          <t>175psig</t>
        </is>
      </c>
      <c r="N421" t="n">
        <v>96699271</v>
      </c>
      <c r="O421" t="inlineStr">
        <is>
          <t>CASE,L,50157,175#,CI</t>
        </is>
      </c>
      <c r="P421" t="inlineStr">
        <is>
          <t>A100057</t>
        </is>
      </c>
      <c r="Q421" t="inlineStr">
        <is>
          <t>LT027</t>
        </is>
      </c>
      <c r="R421" t="n">
        <v>0</v>
      </c>
    </row>
    <row r="422">
      <c r="B422">
        <f>IF(AND(H422="C30",I422="B18",L422="Coating_Standard"),"Y","N")</f>
        <v/>
      </c>
      <c r="C422" t="inlineStr">
        <is>
          <t>Price_BOM_L_Case_572</t>
        </is>
      </c>
      <c r="D422">
        <f>IF(B422="Y",C422,"")</f>
        <v/>
      </c>
      <c r="E422" t="inlineStr">
        <is>
          <t>:60951-LC:60951-LCV:60951-LF:</t>
        </is>
      </c>
      <c r="F422" s="2" t="inlineStr">
        <is>
          <t>Cast Iron, ASTM-A48, CL 30</t>
        </is>
      </c>
      <c r="G422" t="inlineStr">
        <is>
          <t>CaseMatl_Cast_Iron_ASTM-A48_CL30</t>
        </is>
      </c>
      <c r="H422" s="2" t="inlineStr">
        <is>
          <t>C30</t>
        </is>
      </c>
      <c r="I422" t="inlineStr">
        <is>
          <t>:N5:</t>
        </is>
      </c>
      <c r="J422" s="2" t="inlineStr">
        <is>
          <t>125# ANSI Flange</t>
        </is>
      </c>
      <c r="K422" s="2" t="inlineStr">
        <is>
          <t>:XA:</t>
        </is>
      </c>
      <c r="L422" s="2" t="inlineStr">
        <is>
          <t>Coating_Standard</t>
        </is>
      </c>
      <c r="M422" s="2" t="inlineStr">
        <is>
          <t>175psig</t>
        </is>
      </c>
      <c r="N422" t="n">
        <v>99085056</v>
      </c>
      <c r="O422" t="inlineStr">
        <is>
          <t>CASE,L,60951,175#,CI,N60</t>
        </is>
      </c>
      <c r="P422" t="inlineStr">
        <is>
          <t>A100057</t>
        </is>
      </c>
      <c r="Q422" t="inlineStr">
        <is>
          <t>LT027</t>
        </is>
      </c>
      <c r="R422" t="n">
        <v>0</v>
      </c>
    </row>
    <row r="423">
      <c r="B423">
        <f>IF(AND(H423="C30",I423="B18",L423="Coating_Standard"),"Y","N")</f>
        <v/>
      </c>
      <c r="C423" t="inlineStr">
        <is>
          <t>Price_BOM_L_Case_573</t>
        </is>
      </c>
      <c r="D423">
        <f>IF(B423="Y",C423,"")</f>
        <v/>
      </c>
      <c r="E423" t="inlineStr">
        <is>
          <t>:60123-LC:60123-LCV:60123-LF:</t>
        </is>
      </c>
      <c r="F423" s="2" t="inlineStr">
        <is>
          <t>Cast Iron, ASTM-A48, CL 30</t>
        </is>
      </c>
      <c r="G423" t="inlineStr">
        <is>
          <t>CaseMatl_Cast_Iron_ASTM-A48_CL30</t>
        </is>
      </c>
      <c r="H423" s="2" t="inlineStr">
        <is>
          <t>C30</t>
        </is>
      </c>
      <c r="I423" t="inlineStr">
        <is>
          <t>:N5:</t>
        </is>
      </c>
      <c r="J423" s="2" t="inlineStr">
        <is>
          <t>125# ANSI Flange</t>
        </is>
      </c>
      <c r="K423" s="2" t="inlineStr">
        <is>
          <t>:XA:</t>
        </is>
      </c>
      <c r="L423" s="2" t="inlineStr">
        <is>
          <t>Coating_Standard</t>
        </is>
      </c>
      <c r="M423" s="2" t="inlineStr">
        <is>
          <t>175psig</t>
        </is>
      </c>
      <c r="N423" t="n">
        <v>99085057</v>
      </c>
      <c r="O423" t="inlineStr">
        <is>
          <t>CASE,L,60123,175#,CI,N60</t>
        </is>
      </c>
      <c r="P423" t="inlineStr">
        <is>
          <t>A100057</t>
        </is>
      </c>
      <c r="Q423" t="inlineStr">
        <is>
          <t>LT027</t>
        </is>
      </c>
      <c r="R423" t="n">
        <v>0</v>
      </c>
    </row>
    <row r="424">
      <c r="B424">
        <f>IF(AND(H424="C30",I424="B18",L424="Coating_Standard"),"Y","N")</f>
        <v/>
      </c>
      <c r="C424" t="inlineStr">
        <is>
          <t>Price_BOM_L_Case_574</t>
        </is>
      </c>
      <c r="D424">
        <f>IF(B424="Y",C424,"")</f>
        <v/>
      </c>
      <c r="E424" t="inlineStr">
        <is>
          <t>:60157-LC:60157-LCV:60157-LF:</t>
        </is>
      </c>
      <c r="F424" s="2" t="inlineStr">
        <is>
          <t>Cast Iron, ASTM-A48, CL 30</t>
        </is>
      </c>
      <c r="G424" t="inlineStr">
        <is>
          <t>CaseMatl_Cast_Iron_ASTM-A48_CL30</t>
        </is>
      </c>
      <c r="H424" s="2" t="inlineStr">
        <is>
          <t>C30</t>
        </is>
      </c>
      <c r="I424" t="inlineStr">
        <is>
          <t>:N5:</t>
        </is>
      </c>
      <c r="J424" s="2" t="inlineStr">
        <is>
          <t>125# ANSI Flange</t>
        </is>
      </c>
      <c r="K424" s="2" t="inlineStr">
        <is>
          <t>:X5:</t>
        </is>
      </c>
      <c r="L424" s="2" t="inlineStr">
        <is>
          <t>Coating_Standard</t>
        </is>
      </c>
      <c r="M424" s="2" t="inlineStr">
        <is>
          <t>175psig</t>
        </is>
      </c>
      <c r="N424" t="n">
        <v>96699277</v>
      </c>
      <c r="O424" t="inlineStr">
        <is>
          <t>CASE,L,60157,175#,CI</t>
        </is>
      </c>
      <c r="P424" t="inlineStr">
        <is>
          <t>A100057</t>
        </is>
      </c>
      <c r="Q424" t="inlineStr">
        <is>
          <t>LT027</t>
        </is>
      </c>
      <c r="R424" t="n">
        <v>0</v>
      </c>
    </row>
    <row r="425">
      <c r="B425">
        <f>IF(AND(H425="C30",I425="B18",L425="Coating_Standard"),"Y","N")</f>
        <v/>
      </c>
      <c r="C425" t="inlineStr">
        <is>
          <t>Price_BOM_L_Case_575</t>
        </is>
      </c>
      <c r="D425">
        <f>IF(B425="Y",C425,"")</f>
        <v/>
      </c>
      <c r="E425" t="inlineStr">
        <is>
          <t>:60157-LF:</t>
        </is>
      </c>
      <c r="F425" s="2" t="inlineStr">
        <is>
          <t>Cast Iron, ASTM-A48, CL 30</t>
        </is>
      </c>
      <c r="G425" t="inlineStr">
        <is>
          <t>CaseMatl_Cast_Iron_ASTM-A48_CL30</t>
        </is>
      </c>
      <c r="H425" s="2" t="inlineStr">
        <is>
          <t>C30</t>
        </is>
      </c>
      <c r="I425" t="inlineStr">
        <is>
          <t>:N5:</t>
        </is>
      </c>
      <c r="J425" s="2" t="inlineStr">
        <is>
          <t>125# ANSI Flange</t>
        </is>
      </c>
      <c r="K425" s="2" t="inlineStr">
        <is>
          <t>:X6:</t>
        </is>
      </c>
      <c r="L425" s="80" t="inlineStr">
        <is>
          <t>Coating_Standard</t>
        </is>
      </c>
      <c r="M425" s="2" t="inlineStr">
        <is>
          <t>175psig</t>
        </is>
      </c>
      <c r="N425" t="inlineStr">
        <is>
          <t>RTF</t>
        </is>
      </c>
      <c r="O425" s="2" t="n"/>
      <c r="P425" t="inlineStr">
        <is>
          <t>A100057</t>
        </is>
      </c>
      <c r="Q425" t="inlineStr">
        <is>
          <t>LT250</t>
        </is>
      </c>
    </row>
    <row r="426">
      <c r="B426">
        <f>IF(AND(H426="C30",I426="B18",L426="Coating_Standard"),"Y","N")</f>
        <v/>
      </c>
      <c r="C426" t="inlineStr">
        <is>
          <t>Price_BOM_L_Case_576</t>
        </is>
      </c>
      <c r="D426">
        <f>IF(B426="Y",C426,"")</f>
        <v/>
      </c>
      <c r="E426" t="inlineStr">
        <is>
          <t>:80123-LC:80123-LCV:80123-LF:</t>
        </is>
      </c>
      <c r="F426" s="2" t="inlineStr">
        <is>
          <t>Cast Iron, ASTM-A48, CL 30</t>
        </is>
      </c>
      <c r="G426" t="inlineStr">
        <is>
          <t>CaseMatl_Cast_Iron_ASTM-A48_CL30</t>
        </is>
      </c>
      <c r="H426" s="2" t="inlineStr">
        <is>
          <t>C30</t>
        </is>
      </c>
      <c r="I426" t="inlineStr">
        <is>
          <t>:N5:</t>
        </is>
      </c>
      <c r="J426" s="2" t="inlineStr">
        <is>
          <t>125# ANSI Flange</t>
        </is>
      </c>
      <c r="K426" s="2" t="inlineStr">
        <is>
          <t>:X5:</t>
        </is>
      </c>
      <c r="L426" s="2" t="inlineStr">
        <is>
          <t>Coating_Standard</t>
        </is>
      </c>
      <c r="M426" s="2" t="inlineStr">
        <is>
          <t>175psig</t>
        </is>
      </c>
      <c r="N426" t="n">
        <v>99085060</v>
      </c>
      <c r="O426" t="inlineStr">
        <is>
          <t>CASE,L,80123,175#,CI,N60</t>
        </is>
      </c>
      <c r="P426" t="inlineStr">
        <is>
          <t>A100057</t>
        </is>
      </c>
      <c r="Q426" t="inlineStr">
        <is>
          <t>LT027</t>
        </is>
      </c>
      <c r="R426" t="n">
        <v>0</v>
      </c>
    </row>
    <row r="427">
      <c r="B427">
        <f>IF(AND(H427="C30",I427="B18",L427="Coating_Standard"),"Y","N")</f>
        <v/>
      </c>
      <c r="C427" t="inlineStr">
        <is>
          <t>Price_BOM_L_Case_577</t>
        </is>
      </c>
      <c r="D427">
        <f>IF(B427="Y",C427,"")</f>
        <v/>
      </c>
      <c r="E427" t="inlineStr">
        <is>
          <t>:80155-LC:80155-LF:</t>
        </is>
      </c>
      <c r="F427" s="2" t="inlineStr">
        <is>
          <t>Cast Iron, ASTM-A48, CL 30</t>
        </is>
      </c>
      <c r="G427" t="inlineStr">
        <is>
          <t>CaseMatl_Cast_Iron_ASTM-A48_CL30</t>
        </is>
      </c>
      <c r="H427" s="2" t="inlineStr">
        <is>
          <t>C30</t>
        </is>
      </c>
      <c r="I427" t="inlineStr">
        <is>
          <t>:N5:</t>
        </is>
      </c>
      <c r="J427" s="2" t="inlineStr">
        <is>
          <t>125# ANSI Flange</t>
        </is>
      </c>
      <c r="K427" s="2" t="inlineStr">
        <is>
          <t>:X5:</t>
        </is>
      </c>
      <c r="L427" s="2" t="inlineStr">
        <is>
          <t>Coating_Standard</t>
        </is>
      </c>
      <c r="M427" s="2" t="inlineStr">
        <is>
          <t>175psig</t>
        </is>
      </c>
      <c r="N427" t="n">
        <v>96699281</v>
      </c>
      <c r="O427" t="inlineStr">
        <is>
          <t>CASE,L,80155,175#,CI</t>
        </is>
      </c>
      <c r="P427" t="inlineStr">
        <is>
          <t>A100057</t>
        </is>
      </c>
      <c r="Q427" t="inlineStr">
        <is>
          <t>LT027</t>
        </is>
      </c>
      <c r="R427" t="n">
        <v>0</v>
      </c>
    </row>
    <row r="428">
      <c r="B428">
        <f>IF(AND(H428="C30",I428="B18",L428="Coating_Standard"),"Y","N")</f>
        <v/>
      </c>
      <c r="C428" t="inlineStr">
        <is>
          <t>Price_BOM_L_Case_578</t>
        </is>
      </c>
      <c r="D428">
        <f>IF(B428="Y",C428,"")</f>
        <v/>
      </c>
      <c r="E428" t="inlineStr">
        <is>
          <t>:80155-LCV:</t>
        </is>
      </c>
      <c r="F428" s="2" t="inlineStr">
        <is>
          <t>Cast Iron, ASTM-A48, CL 30</t>
        </is>
      </c>
      <c r="G428" t="inlineStr">
        <is>
          <t>CaseMatl_Cast_Iron_ASTM-A48_CL30</t>
        </is>
      </c>
      <c r="H428" s="2" t="inlineStr">
        <is>
          <t>C30</t>
        </is>
      </c>
      <c r="I428" t="inlineStr">
        <is>
          <t>:N5:</t>
        </is>
      </c>
      <c r="J428" s="2" t="inlineStr">
        <is>
          <t>125# ANSI Flange</t>
        </is>
      </c>
      <c r="K428" s="2" t="inlineStr">
        <is>
          <t>:X5:</t>
        </is>
      </c>
      <c r="L428" s="2" t="inlineStr">
        <is>
          <t>Coating_Standard</t>
        </is>
      </c>
      <c r="M428" s="2" t="inlineStr">
        <is>
          <t>175psig</t>
        </is>
      </c>
      <c r="N428" t="n">
        <v>96699283</v>
      </c>
      <c r="O428" t="inlineStr">
        <is>
          <t>CASE,L,80155,175#,CI</t>
        </is>
      </c>
      <c r="P428" t="inlineStr">
        <is>
          <t>A100057</t>
        </is>
      </c>
      <c r="Q428" t="inlineStr">
        <is>
          <t>LT027</t>
        </is>
      </c>
      <c r="R428" t="n">
        <v>0</v>
      </c>
    </row>
    <row r="429">
      <c r="B429">
        <f>IF(AND(H429="C30",I429="B18",L429="Coating_Standard"),"Y","N")</f>
        <v/>
      </c>
      <c r="C429" t="inlineStr">
        <is>
          <t>Price_BOM_L_Case_579</t>
        </is>
      </c>
      <c r="D429">
        <f>IF(B429="Y",C429,"")</f>
        <v/>
      </c>
      <c r="E429" t="inlineStr">
        <is>
          <t>:80155-LF:</t>
        </is>
      </c>
      <c r="F429" s="2" t="inlineStr">
        <is>
          <t>Cast Iron, ASTM-A48, CL 30</t>
        </is>
      </c>
      <c r="G429" t="inlineStr">
        <is>
          <t>CaseMatl_Cast_Iron_ASTM-A48_CL30</t>
        </is>
      </c>
      <c r="H429" s="2" t="inlineStr">
        <is>
          <t>C30</t>
        </is>
      </c>
      <c r="I429" t="inlineStr">
        <is>
          <t>:N5:</t>
        </is>
      </c>
      <c r="J429" s="2" t="inlineStr">
        <is>
          <t>125# ANSI Flange</t>
        </is>
      </c>
      <c r="K429" s="2" t="inlineStr">
        <is>
          <t>:X6:</t>
        </is>
      </c>
      <c r="L429" s="80" t="inlineStr">
        <is>
          <t>Coating_Standard</t>
        </is>
      </c>
      <c r="M429" s="2" t="inlineStr">
        <is>
          <t>175psig</t>
        </is>
      </c>
      <c r="N429" t="inlineStr">
        <is>
          <t>RTF</t>
        </is>
      </c>
      <c r="O429" s="2" t="n"/>
      <c r="P429" t="inlineStr">
        <is>
          <t>A100057</t>
        </is>
      </c>
      <c r="Q429" s="2" t="inlineStr">
        <is>
          <t>LT250</t>
        </is>
      </c>
    </row>
    <row r="430">
      <c r="B430">
        <f>IF(AND(H430="C30",I430="B18",L430="Coating_Standard"),"Y","N")</f>
        <v/>
      </c>
      <c r="C430" t="inlineStr">
        <is>
          <t>Price_BOM_L_Case_580</t>
        </is>
      </c>
      <c r="D430">
        <f>IF(B430="Y",C430,"")</f>
        <v/>
      </c>
      <c r="E430" t="inlineStr">
        <is>
          <t>:10153-LF:</t>
        </is>
      </c>
      <c r="F430" s="2" t="inlineStr">
        <is>
          <t>Cast Iron, ASTM-A48, CL 30</t>
        </is>
      </c>
      <c r="G430" t="inlineStr">
        <is>
          <t>CaseMatl_Cast_Iron_ASTM-A48_CL30</t>
        </is>
      </c>
      <c r="H430" s="2" t="inlineStr">
        <is>
          <t>C30</t>
        </is>
      </c>
      <c r="I430" t="inlineStr">
        <is>
          <t>:N5:</t>
        </is>
      </c>
      <c r="J430" s="2" t="inlineStr">
        <is>
          <t>125# ANSI Flange</t>
        </is>
      </c>
      <c r="K430" s="2" t="inlineStr">
        <is>
          <t>:X8:</t>
        </is>
      </c>
      <c r="L430" s="2" t="inlineStr">
        <is>
          <t>Coating_Standard</t>
        </is>
      </c>
      <c r="M430" s="2" t="inlineStr">
        <is>
          <t>175psig</t>
        </is>
      </c>
      <c r="N430" t="n">
        <v>96699285</v>
      </c>
      <c r="O430" t="inlineStr">
        <is>
          <t>CASE,L,10153,175#,CI</t>
        </is>
      </c>
      <c r="P430" t="inlineStr">
        <is>
          <t>A100057</t>
        </is>
      </c>
      <c r="Q430" t="inlineStr">
        <is>
          <t>LT027</t>
        </is>
      </c>
      <c r="R430" t="n">
        <v>0</v>
      </c>
    </row>
    <row r="431">
      <c r="A431" s="78" t="inlineStr">
        <is>
          <t>[END]</t>
        </is>
      </c>
      <c r="F431" s="2" t="n"/>
      <c r="H431" s="2" t="n"/>
      <c r="J431" s="2" t="n"/>
      <c r="K431" s="2" t="n"/>
      <c r="L431" s="2" t="n"/>
      <c r="M431" s="2" t="n"/>
    </row>
    <row r="432">
      <c r="E432" s="90" t="inlineStr">
        <is>
          <t>Yellow means no Case bom has wear ring included.  Most of the pumps have the first option where the Case BOM has a WR included.</t>
        </is>
      </c>
      <c r="F432" s="106" t="n"/>
      <c r="G432" s="90" t="n"/>
      <c r="H432" s="106" t="n"/>
      <c r="I432" s="90" t="n"/>
      <c r="J432" s="2" t="n"/>
      <c r="K432" s="2" t="n"/>
      <c r="L432" s="2" t="n"/>
      <c r="M432" s="2" t="n"/>
    </row>
    <row r="433">
      <c r="F433" s="2" t="n"/>
      <c r="H433" s="2" t="n"/>
      <c r="J433" s="2" t="n"/>
      <c r="K433" s="2" t="n"/>
      <c r="L433" s="2" t="n"/>
      <c r="M433" s="2" t="n"/>
    </row>
    <row r="434">
      <c r="F434" s="2" t="n"/>
      <c r="H434" s="2" t="n"/>
      <c r="I434" s="4" t="n"/>
      <c r="J434" s="2" t="n"/>
      <c r="K434" s="2" t="n"/>
      <c r="L434" s="2" t="n"/>
      <c r="M434" s="2" t="n"/>
      <c r="N434" s="2" t="n"/>
    </row>
    <row r="435">
      <c r="F435" s="2" t="n"/>
      <c r="H435" s="2" t="n"/>
      <c r="J435" s="2" t="n"/>
      <c r="K435" s="2" t="n"/>
      <c r="L435" s="2" t="n"/>
      <c r="M435" s="2" t="n"/>
      <c r="N435" s="2" t="n"/>
    </row>
    <row r="436">
      <c r="F436" s="2" t="n"/>
      <c r="H436" s="2" t="n"/>
      <c r="J436" s="2" t="n"/>
      <c r="K436" s="2" t="n"/>
      <c r="L436" s="2" t="n"/>
      <c r="M436" s="2" t="n"/>
    </row>
    <row r="437">
      <c r="F437" s="2" t="n"/>
      <c r="H437" s="2" t="n"/>
      <c r="I437" s="4" t="n"/>
      <c r="J437" s="2" t="n"/>
      <c r="K437" s="2" t="n"/>
      <c r="L437" s="2" t="n"/>
      <c r="M437" s="2" t="n"/>
    </row>
    <row r="438">
      <c r="F438" s="2" t="n"/>
      <c r="H438" s="2" t="n"/>
      <c r="J438" s="2" t="n"/>
      <c r="K438" s="2" t="n"/>
      <c r="L438" s="2" t="n"/>
      <c r="M438" s="2" t="n"/>
      <c r="N438" s="2" t="n"/>
    </row>
    <row r="439">
      <c r="F439" s="2" t="n"/>
      <c r="H439" s="2" t="n"/>
      <c r="J439" s="2" t="n"/>
      <c r="K439" s="2" t="n"/>
      <c r="L439" s="2" t="n"/>
      <c r="M439" s="2" t="n"/>
      <c r="N439" s="2" t="n"/>
    </row>
    <row r="440">
      <c r="F440" s="2" t="n"/>
      <c r="H440" s="2" t="n"/>
      <c r="J440" s="2" t="n"/>
      <c r="K440" s="2" t="n"/>
      <c r="L440" s="2" t="n"/>
      <c r="M440" s="2" t="n"/>
    </row>
    <row r="441">
      <c r="F441" s="2" t="n"/>
      <c r="H441" s="2" t="n"/>
      <c r="J441" s="2" t="n"/>
      <c r="K441" s="2" t="n"/>
      <c r="L441" s="2" t="n"/>
      <c r="M441" s="2" t="n"/>
    </row>
    <row r="442">
      <c r="F442" s="2" t="n"/>
      <c r="H442" s="2" t="n"/>
      <c r="I442" s="4" t="n"/>
      <c r="J442" s="2" t="n"/>
      <c r="K442" s="2" t="n"/>
      <c r="L442" s="2" t="n"/>
      <c r="M442" s="2" t="n"/>
    </row>
    <row r="443">
      <c r="F443" s="2" t="n"/>
      <c r="H443" s="2" t="n"/>
      <c r="J443" s="2" t="n"/>
      <c r="K443" s="2" t="n"/>
      <c r="L443" s="2" t="n"/>
      <c r="M443" s="2" t="n"/>
      <c r="N443" s="2" t="n"/>
    </row>
    <row r="444">
      <c r="F444" s="2" t="n"/>
      <c r="H444" s="2" t="n"/>
      <c r="J444" s="2" t="n"/>
      <c r="K444" s="2" t="n"/>
      <c r="L444" s="2" t="n"/>
      <c r="M444" s="2" t="n"/>
    </row>
    <row r="445">
      <c r="F445" s="2" t="n"/>
      <c r="H445" s="2" t="n"/>
      <c r="J445" s="2" t="n"/>
      <c r="K445" s="2" t="n"/>
      <c r="L445" s="2" t="n"/>
      <c r="M445" s="2" t="n"/>
      <c r="N445" s="2" t="n"/>
    </row>
    <row r="446">
      <c r="F446" s="2" t="n"/>
      <c r="H446" s="2" t="n"/>
      <c r="J446" s="2" t="n"/>
      <c r="K446" s="2" t="n"/>
      <c r="L446" s="2" t="n"/>
      <c r="M446" s="2" t="n"/>
    </row>
    <row r="447">
      <c r="F447" s="2" t="n"/>
      <c r="H447" s="2" t="n"/>
      <c r="J447" s="2" t="n"/>
      <c r="K447" s="2" t="n"/>
      <c r="L447" s="2" t="n"/>
      <c r="M447" s="2" t="n"/>
    </row>
    <row r="448">
      <c r="F448" s="2" t="n"/>
      <c r="H448" s="2" t="n"/>
      <c r="J448" s="2" t="n"/>
      <c r="K448" s="2" t="n"/>
      <c r="L448" s="2" t="n"/>
      <c r="M448" s="2" t="n"/>
      <c r="N448" s="2" t="n"/>
    </row>
    <row r="449">
      <c r="F449" s="2" t="n"/>
      <c r="H449" s="2" t="n"/>
      <c r="J449" s="2" t="n"/>
      <c r="K449" s="2" t="n"/>
      <c r="L449" s="2" t="n"/>
      <c r="M449" s="2" t="n"/>
    </row>
    <row r="450">
      <c r="F450" s="2" t="n"/>
      <c r="H450" s="2" t="n"/>
      <c r="J450" s="2" t="n"/>
      <c r="K450" s="2" t="n"/>
      <c r="L450" s="2" t="n"/>
      <c r="M450" s="2" t="n"/>
    </row>
    <row r="451">
      <c r="F451" s="2" t="n"/>
      <c r="H451" s="2" t="n"/>
      <c r="J451" s="2" t="n"/>
      <c r="K451" s="2" t="n"/>
      <c r="L451" s="2" t="n"/>
      <c r="M451" s="2" t="n"/>
      <c r="P451" s="2" t="n"/>
    </row>
    <row r="452">
      <c r="F452" s="2" t="n"/>
      <c r="H452" s="2" t="n"/>
      <c r="J452" s="2" t="n"/>
      <c r="K452" s="2" t="n"/>
      <c r="L452" s="2" t="n"/>
      <c r="M452" s="2" t="n"/>
      <c r="P452" s="2" t="n"/>
    </row>
    <row r="453">
      <c r="F453" s="2" t="n"/>
      <c r="H453" s="2" t="n"/>
      <c r="I453" s="4" t="n"/>
      <c r="J453" s="2" t="n"/>
      <c r="K453" s="2" t="n"/>
      <c r="L453" s="2" t="n"/>
      <c r="M453" s="2" t="n"/>
      <c r="P453" s="2" t="n"/>
    </row>
    <row r="454">
      <c r="F454" s="2" t="n"/>
      <c r="H454" s="2" t="n"/>
      <c r="J454" s="2" t="n"/>
      <c r="K454" s="2" t="n"/>
      <c r="L454" s="2" t="n"/>
      <c r="M454" s="2" t="n"/>
      <c r="P454" s="2" t="n"/>
    </row>
    <row r="455">
      <c r="F455" s="2" t="n"/>
      <c r="H455" s="2" t="n"/>
      <c r="I455" s="4" t="n"/>
      <c r="J455" s="2" t="n"/>
      <c r="K455" s="2" t="n"/>
      <c r="L455" s="2" t="n"/>
      <c r="M455" s="2" t="n"/>
      <c r="N455" s="2" t="n"/>
    </row>
    <row r="456">
      <c r="F456" s="2" t="n"/>
      <c r="H456" s="2" t="n"/>
      <c r="J456" s="2" t="n"/>
      <c r="K456" s="2" t="n"/>
      <c r="L456" s="2" t="n"/>
      <c r="M456" s="2" t="n"/>
      <c r="N456" s="2" t="n"/>
    </row>
    <row r="457">
      <c r="F457" s="2" t="n"/>
      <c r="H457" s="2" t="n"/>
      <c r="J457" s="2" t="n"/>
      <c r="K457" s="2" t="n"/>
      <c r="L457" s="2" t="n"/>
      <c r="M457" s="2" t="n"/>
      <c r="N457" s="2" t="n"/>
    </row>
    <row r="458">
      <c r="F458" s="2" t="n"/>
      <c r="H458" s="2" t="n"/>
      <c r="J458" s="2" t="n"/>
      <c r="K458" s="2" t="n"/>
      <c r="L458" s="2" t="n"/>
      <c r="M458" s="2" t="n"/>
      <c r="N458" s="2" t="n"/>
    </row>
    <row r="459">
      <c r="F459" s="2" t="n"/>
      <c r="H459" s="2" t="n"/>
      <c r="I459" s="4" t="n"/>
      <c r="J459" s="2" t="n"/>
      <c r="K459" s="2" t="n"/>
      <c r="L459" s="2" t="n"/>
      <c r="M459" s="2" t="n"/>
    </row>
    <row r="460">
      <c r="F460" s="2" t="n"/>
      <c r="H460" s="2" t="n"/>
      <c r="J460" s="2" t="n"/>
      <c r="K460" s="2" t="n"/>
      <c r="L460" s="2" t="n"/>
      <c r="M460" s="2" t="n"/>
    </row>
    <row r="461">
      <c r="F461" s="2" t="n"/>
      <c r="H461" s="2" t="n"/>
      <c r="J461" s="2" t="n"/>
      <c r="K461" s="2" t="n"/>
      <c r="L461" s="2" t="n"/>
      <c r="M461" s="2" t="n"/>
    </row>
    <row r="462">
      <c r="F462" s="2" t="n"/>
      <c r="H462" s="2" t="n"/>
      <c r="I462" s="4" t="n"/>
      <c r="J462" s="2" t="n"/>
      <c r="K462" s="2" t="n"/>
      <c r="L462" s="2" t="n"/>
      <c r="M462" s="2" t="n"/>
    </row>
    <row r="463">
      <c r="F463" s="2" t="n"/>
      <c r="H463" s="2" t="n"/>
      <c r="J463" s="2" t="n"/>
      <c r="K463" s="2" t="n"/>
      <c r="L463" s="2" t="n"/>
      <c r="M463" s="2" t="n"/>
    </row>
    <row r="464">
      <c r="F464" s="2" t="n"/>
      <c r="H464" s="2" t="n"/>
      <c r="J464" s="2" t="n"/>
      <c r="K464" s="2" t="n"/>
      <c r="L464" s="2" t="n"/>
      <c r="M464" s="2" t="n"/>
    </row>
    <row r="465">
      <c r="F465" s="2" t="n"/>
      <c r="H465" s="2" t="n"/>
      <c r="I465" s="4" t="n"/>
      <c r="J465" s="2" t="n"/>
      <c r="K465" s="2" t="n"/>
      <c r="L465" s="2" t="n"/>
      <c r="M465" s="2" t="n"/>
    </row>
    <row r="466">
      <c r="F466" s="2" t="n"/>
      <c r="H466" s="2" t="n"/>
      <c r="I466" s="4" t="n"/>
      <c r="J466" s="2" t="n"/>
      <c r="K466" s="2" t="n"/>
      <c r="M466" s="2" t="n"/>
      <c r="N466" s="1" t="n"/>
    </row>
    <row r="467">
      <c r="F467" s="2" t="n"/>
      <c r="H467" s="2" t="n"/>
      <c r="J467" s="2" t="n"/>
      <c r="K467" s="2" t="n"/>
      <c r="M467" s="2" t="n"/>
      <c r="N467" s="1" t="n"/>
      <c r="O467" s="2" t="n"/>
    </row>
    <row r="468">
      <c r="F468" s="2" t="n"/>
      <c r="H468" s="2" t="n"/>
      <c r="J468" s="2" t="n"/>
      <c r="K468" s="2" t="n"/>
      <c r="M468" s="2" t="n"/>
      <c r="N468" s="1" t="n"/>
    </row>
    <row r="469">
      <c r="F469" s="2" t="n"/>
      <c r="H469" s="2" t="n"/>
      <c r="J469" s="2" t="n"/>
      <c r="K469" s="2" t="n"/>
      <c r="M469" s="2" t="n"/>
      <c r="N469" s="1" t="n"/>
      <c r="P469" s="2" t="n"/>
    </row>
    <row r="470">
      <c r="F470" s="2" t="n"/>
      <c r="H470" s="2" t="n"/>
      <c r="I470" s="4" t="n"/>
      <c r="J470" s="2" t="n"/>
      <c r="K470" s="2" t="n"/>
      <c r="M470" s="2" t="n"/>
      <c r="N470" s="1" t="n"/>
    </row>
    <row r="471">
      <c r="F471" s="2" t="n"/>
      <c r="H471" s="2" t="n"/>
      <c r="J471" s="2" t="n"/>
      <c r="K471" s="2" t="n"/>
      <c r="M471" s="2" t="n"/>
      <c r="N471" s="1" t="n"/>
      <c r="O471" s="2" t="n"/>
    </row>
    <row r="472">
      <c r="F472" s="2" t="n"/>
      <c r="H472" s="2" t="n"/>
      <c r="J472" s="2" t="n"/>
      <c r="K472" s="2" t="n"/>
      <c r="M472" s="2" t="n"/>
      <c r="N472" s="1" t="n"/>
    </row>
    <row r="473">
      <c r="F473" s="2" t="n"/>
      <c r="H473" s="2" t="n"/>
      <c r="J473" s="2" t="n"/>
      <c r="K473" s="2" t="n"/>
      <c r="M473" s="2" t="n"/>
      <c r="N473" s="1" t="n"/>
      <c r="P473" s="2" t="n"/>
    </row>
    <row r="474">
      <c r="F474" s="2" t="n"/>
      <c r="H474" s="2" t="n"/>
      <c r="I474" s="4" t="n"/>
      <c r="J474" s="2" t="n"/>
      <c r="K474" s="2" t="n"/>
      <c r="M474" s="2" t="n"/>
      <c r="N474" s="1" t="n"/>
    </row>
    <row r="475">
      <c r="F475" s="2" t="n"/>
      <c r="H475" s="2" t="n"/>
      <c r="J475" s="2" t="n"/>
      <c r="K475" s="2" t="n"/>
      <c r="M475" s="2" t="n"/>
      <c r="N475" s="1" t="n"/>
      <c r="O475" s="2" t="n"/>
    </row>
    <row r="476">
      <c r="F476" s="2" t="n"/>
      <c r="H476" s="2" t="n"/>
      <c r="J476" s="2" t="n"/>
      <c r="K476" s="2" t="n"/>
      <c r="M476" s="2" t="n"/>
      <c r="N476" s="1" t="n"/>
    </row>
    <row r="477">
      <c r="F477" s="2" t="n"/>
      <c r="H477" s="2" t="n"/>
      <c r="J477" s="2" t="n"/>
      <c r="K477" s="2" t="n"/>
      <c r="M477" s="2" t="n"/>
      <c r="N477" s="1" t="n"/>
      <c r="P477" s="2" t="n"/>
    </row>
    <row r="478">
      <c r="F478" s="2" t="n"/>
      <c r="H478" s="2" t="n"/>
      <c r="I478" s="4" t="n"/>
      <c r="J478" s="2" t="n"/>
      <c r="K478" s="2" t="n"/>
      <c r="M478" s="2" t="n"/>
      <c r="N478" s="1" t="n"/>
    </row>
    <row r="479">
      <c r="F479" s="2" t="n"/>
      <c r="H479" s="2" t="n"/>
      <c r="J479" s="2" t="n"/>
      <c r="K479" s="2" t="n"/>
      <c r="M479" s="2" t="n"/>
      <c r="N479" s="1" t="n"/>
      <c r="O479" s="2" t="n"/>
    </row>
    <row r="480">
      <c r="F480" s="2" t="n"/>
      <c r="H480" s="2" t="n"/>
      <c r="J480" s="2" t="n"/>
      <c r="K480" s="2" t="n"/>
      <c r="M480" s="2" t="n"/>
      <c r="N480" s="1" t="n"/>
    </row>
    <row r="481">
      <c r="F481" s="2" t="n"/>
      <c r="H481" s="2" t="n"/>
      <c r="J481" s="2" t="n"/>
      <c r="K481" s="2" t="n"/>
      <c r="M481" s="2" t="n"/>
      <c r="N481" s="1" t="n"/>
      <c r="P481" s="2" t="n"/>
    </row>
    <row r="482">
      <c r="F482" s="2" t="n"/>
      <c r="H482" s="2" t="n"/>
      <c r="I482" s="4" t="n"/>
      <c r="J482" s="2" t="n"/>
      <c r="K482" s="2" t="n"/>
      <c r="M482" s="2" t="n"/>
      <c r="N482" s="1" t="n"/>
    </row>
    <row r="483">
      <c r="F483" s="2" t="n"/>
      <c r="H483" s="2" t="n"/>
      <c r="J483" s="2" t="n"/>
      <c r="K483" s="2" t="n"/>
      <c r="M483" s="2" t="n"/>
      <c r="N483" s="1" t="n"/>
      <c r="O483" s="2" t="n"/>
    </row>
    <row r="484">
      <c r="F484" s="2" t="n"/>
      <c r="H484" s="2" t="n"/>
      <c r="J484" s="2" t="n"/>
      <c r="K484" s="2" t="n"/>
      <c r="M484" s="2" t="n"/>
      <c r="N484" s="1" t="n"/>
    </row>
    <row r="485">
      <c r="F485" s="2" t="n"/>
      <c r="H485" s="2" t="n"/>
      <c r="J485" s="2" t="n"/>
      <c r="K485" s="2" t="n"/>
      <c r="M485" s="2" t="n"/>
      <c r="N485" s="1" t="n"/>
      <c r="P485" s="2" t="n"/>
    </row>
    <row r="486">
      <c r="F486" s="2" t="n"/>
      <c r="H486" s="2" t="n"/>
      <c r="I486" s="4" t="n"/>
      <c r="J486" s="2" t="n"/>
      <c r="K486" s="2" t="n"/>
      <c r="M486" s="2" t="n"/>
      <c r="N486" s="1" t="n"/>
    </row>
    <row r="487">
      <c r="F487" s="2" t="n"/>
      <c r="H487" s="2" t="n"/>
      <c r="J487" s="2" t="n"/>
      <c r="K487" s="2" t="n"/>
      <c r="M487" s="2" t="n"/>
      <c r="N487" s="1" t="n"/>
      <c r="O487" s="2" t="n"/>
    </row>
    <row r="488">
      <c r="F488" s="2" t="n"/>
      <c r="H488" s="2" t="n"/>
      <c r="J488" s="2" t="n"/>
      <c r="K488" s="2" t="n"/>
      <c r="M488" s="2" t="n"/>
      <c r="N488" s="1" t="n"/>
    </row>
    <row r="489">
      <c r="F489" s="2" t="n"/>
      <c r="H489" s="2" t="n"/>
      <c r="J489" s="2" t="n"/>
      <c r="K489" s="2" t="n"/>
      <c r="M489" s="2" t="n"/>
      <c r="N489" s="1" t="n"/>
      <c r="P489" s="2" t="n"/>
    </row>
    <row r="490">
      <c r="F490" s="2" t="n"/>
      <c r="H490" s="2" t="n"/>
      <c r="I490" s="4" t="n"/>
      <c r="J490" s="2" t="n"/>
      <c r="K490" s="2" t="n"/>
      <c r="L490" s="2" t="n"/>
      <c r="M490" s="2" t="n"/>
      <c r="N490" s="1" t="n"/>
      <c r="O490" s="2" t="n"/>
    </row>
    <row r="491">
      <c r="F491" s="2" t="n"/>
      <c r="H491" s="2" t="n"/>
      <c r="J491" s="2" t="n"/>
      <c r="K491" s="2" t="n"/>
      <c r="L491" s="2" t="n"/>
      <c r="M491" s="2" t="n"/>
      <c r="N491" s="1" t="n"/>
      <c r="O491" s="2" t="n"/>
    </row>
    <row r="492">
      <c r="F492" s="2" t="n"/>
      <c r="H492" s="2" t="n"/>
      <c r="J492" s="2" t="n"/>
      <c r="K492" s="2" t="n"/>
      <c r="L492" s="2" t="n"/>
      <c r="M492" s="2" t="n"/>
      <c r="N492" s="1" t="n"/>
      <c r="O492" s="2" t="n"/>
    </row>
    <row r="493">
      <c r="F493" s="2" t="n"/>
      <c r="H493" s="2" t="n"/>
      <c r="I493" s="4" t="n"/>
      <c r="J493" s="2" t="n"/>
      <c r="K493" s="2" t="n"/>
      <c r="L493" s="2" t="n"/>
      <c r="M493" s="2" t="n"/>
      <c r="N493" s="1" t="n"/>
      <c r="O493" s="2" t="n"/>
    </row>
    <row r="494">
      <c r="F494" s="2" t="n"/>
      <c r="H494" s="2" t="n"/>
      <c r="I494" s="4" t="n"/>
      <c r="J494" s="2" t="n"/>
      <c r="K494" s="2" t="n"/>
      <c r="L494" s="2" t="n"/>
      <c r="M494" s="2" t="n"/>
      <c r="N494" s="1" t="n"/>
      <c r="O494" s="2" t="n"/>
    </row>
    <row r="495">
      <c r="F495" s="2" t="n"/>
      <c r="H495" s="2" t="n"/>
      <c r="I495" s="4" t="n"/>
      <c r="J495" s="2" t="n"/>
      <c r="K495" s="2" t="n"/>
      <c r="L495" s="2" t="n"/>
      <c r="M495" s="2" t="n"/>
      <c r="N495" s="1" t="n"/>
      <c r="O495" s="2" t="n"/>
    </row>
    <row r="496">
      <c r="F496" s="2" t="n"/>
      <c r="H496" s="2" t="n"/>
      <c r="J496" s="2" t="n"/>
      <c r="K496" s="2" t="n"/>
      <c r="L496" s="2" t="n"/>
      <c r="M496" s="2" t="n"/>
      <c r="N496" s="1" t="n"/>
      <c r="O496" s="2" t="n"/>
    </row>
    <row r="497">
      <c r="F497" s="2" t="n"/>
      <c r="H497" s="2" t="n"/>
      <c r="J497" s="2" t="n"/>
      <c r="K497" s="2" t="n"/>
      <c r="L497" s="2" t="n"/>
      <c r="M497" s="2" t="n"/>
      <c r="N497" s="1" t="n"/>
      <c r="O497" s="2" t="n"/>
    </row>
    <row r="498">
      <c r="F498" s="2" t="n"/>
      <c r="H498" s="2" t="n"/>
      <c r="I498" s="4" t="n"/>
      <c r="J498" s="2" t="n"/>
      <c r="K498" s="2" t="n"/>
      <c r="L498" s="2" t="n"/>
      <c r="M498" s="2" t="n"/>
      <c r="N498" s="1" t="n"/>
      <c r="O498" s="2" t="n"/>
    </row>
    <row r="499">
      <c r="F499" s="2" t="n"/>
      <c r="H499" s="2" t="n"/>
      <c r="J499" s="2" t="n"/>
      <c r="K499" s="2" t="n"/>
      <c r="L499" s="2" t="n"/>
      <c r="M499" s="2" t="n"/>
      <c r="N499" s="1" t="n"/>
      <c r="O499" s="2" t="n"/>
    </row>
    <row r="500">
      <c r="F500" s="2" t="n"/>
      <c r="H500" s="2" t="n"/>
      <c r="J500" s="2" t="n"/>
      <c r="K500" s="2" t="n"/>
      <c r="L500" s="2" t="n"/>
      <c r="M500" s="2" t="n"/>
      <c r="N500" s="1" t="n"/>
      <c r="O500" s="2" t="n"/>
    </row>
    <row r="501">
      <c r="F501" s="2" t="n"/>
      <c r="H501" s="2" t="n"/>
      <c r="I501" s="4" t="n"/>
      <c r="J501" s="2" t="n"/>
      <c r="K501" s="2" t="n"/>
      <c r="L501" s="2" t="n"/>
      <c r="M501" s="2" t="n"/>
      <c r="N501" s="1" t="n"/>
      <c r="O501" s="2" t="n"/>
    </row>
    <row r="502">
      <c r="F502" s="2" t="n"/>
      <c r="H502" s="2" t="n"/>
      <c r="J502" s="2" t="n"/>
      <c r="K502" s="2" t="n"/>
      <c r="L502" s="2" t="n"/>
      <c r="M502" s="2" t="n"/>
      <c r="N502" s="1" t="n"/>
      <c r="O502" s="2" t="n"/>
    </row>
    <row r="503">
      <c r="F503" s="2" t="n"/>
      <c r="H503" s="2" t="n"/>
      <c r="J503" s="2" t="n"/>
      <c r="K503" s="2" t="n"/>
      <c r="L503" s="2" t="n"/>
      <c r="M503" s="2" t="n"/>
      <c r="N503" s="1" t="n"/>
      <c r="O503" s="2" t="n"/>
    </row>
    <row r="504">
      <c r="F504" s="2" t="n"/>
      <c r="H504" s="2" t="n"/>
      <c r="I504" s="4" t="n"/>
      <c r="J504" s="2" t="n"/>
      <c r="K504" s="2" t="n"/>
      <c r="L504" s="2" t="n"/>
      <c r="M504" s="2" t="n"/>
      <c r="N504" s="1" t="n"/>
      <c r="O504" s="2" t="n"/>
    </row>
    <row r="505">
      <c r="F505" s="2" t="n"/>
      <c r="H505" s="2" t="n"/>
      <c r="I505" s="4" t="n"/>
      <c r="J505" s="2" t="n"/>
      <c r="K505" s="2" t="n"/>
      <c r="L505" s="2" t="n"/>
      <c r="M505" s="2" t="n"/>
      <c r="N505" s="1" t="n"/>
      <c r="O505" s="2" t="n"/>
    </row>
    <row r="506">
      <c r="F506" s="2" t="n"/>
      <c r="H506" s="2" t="n"/>
      <c r="I506" s="4" t="n"/>
      <c r="J506" s="2" t="n"/>
      <c r="K506" s="2" t="n"/>
      <c r="L506" s="2" t="n"/>
      <c r="M506" s="2" t="n"/>
      <c r="N506" s="1" t="n"/>
      <c r="O506" s="2" t="n"/>
    </row>
    <row r="507">
      <c r="F507" s="2" t="n"/>
      <c r="H507" s="2" t="n"/>
      <c r="J507" s="2" t="n"/>
      <c r="K507" s="2" t="n"/>
      <c r="L507" s="2" t="n"/>
      <c r="M507" s="2" t="n"/>
      <c r="N507" s="1" t="n"/>
      <c r="O507" s="2" t="n"/>
    </row>
    <row r="508">
      <c r="F508" s="2" t="n"/>
      <c r="H508" s="2" t="n"/>
      <c r="J508" s="2" t="n"/>
      <c r="K508" s="2" t="n"/>
      <c r="L508" s="2" t="n"/>
      <c r="M508" s="2" t="n"/>
      <c r="N508" s="1" t="n"/>
      <c r="O508" s="2" t="n"/>
    </row>
    <row r="509">
      <c r="F509" s="2" t="n"/>
      <c r="H509" s="2" t="n"/>
      <c r="I509" s="4" t="n"/>
      <c r="J509" s="2" t="n"/>
      <c r="K509" s="2" t="n"/>
      <c r="L509" s="2" t="n"/>
      <c r="M509" s="2" t="n"/>
      <c r="N509" s="1" t="n"/>
      <c r="O509" s="2" t="n"/>
    </row>
    <row r="510">
      <c r="F510" s="2" t="n"/>
      <c r="H510" s="2" t="n"/>
      <c r="J510" s="2" t="n"/>
      <c r="K510" s="2" t="n"/>
      <c r="L510" s="2" t="n"/>
      <c r="M510" s="2" t="n"/>
      <c r="N510" s="1" t="n"/>
      <c r="O510" s="2" t="n"/>
    </row>
    <row r="511">
      <c r="F511" s="2" t="n"/>
      <c r="H511" s="2" t="n"/>
      <c r="J511" s="2" t="n"/>
      <c r="K511" s="2" t="n"/>
      <c r="L511" s="2" t="n"/>
      <c r="M511" s="2" t="n"/>
      <c r="N511" s="1" t="n"/>
      <c r="O511" s="2" t="n"/>
    </row>
    <row r="512">
      <c r="F512" s="2" t="n"/>
      <c r="H512" s="2" t="n"/>
      <c r="J512" s="2" t="n"/>
      <c r="K512" s="2" t="n"/>
      <c r="L512" s="2" t="n"/>
      <c r="M512" s="2" t="n"/>
      <c r="N512" s="1" t="n"/>
      <c r="O512" s="2" t="n"/>
    </row>
    <row r="513">
      <c r="F513" s="2" t="n"/>
      <c r="H513" s="2" t="n"/>
      <c r="J513" s="2" t="n"/>
      <c r="K513" s="2" t="n"/>
      <c r="L513" s="2" t="n"/>
      <c r="M513" s="2" t="n"/>
      <c r="N513" s="1" t="n"/>
      <c r="O513" s="2" t="n"/>
    </row>
    <row r="514">
      <c r="F514" s="2" t="n"/>
      <c r="H514" s="2" t="n"/>
      <c r="I514" s="4" t="n"/>
      <c r="J514" s="2" t="n"/>
      <c r="K514" s="2" t="n"/>
      <c r="L514" s="2" t="n"/>
      <c r="M514" s="2" t="n"/>
      <c r="N514" s="1" t="n"/>
      <c r="O514" s="2" t="n"/>
    </row>
    <row r="515">
      <c r="F515" s="2" t="n"/>
      <c r="H515" s="2" t="n"/>
      <c r="J515" s="2" t="n"/>
      <c r="K515" s="2" t="n"/>
      <c r="L515" s="2" t="n"/>
      <c r="M515" s="2" t="n"/>
      <c r="N515" s="1" t="n"/>
      <c r="O515" s="2" t="n"/>
    </row>
    <row r="516">
      <c r="F516" s="2" t="n"/>
      <c r="H516" s="2" t="n"/>
      <c r="J516" s="2" t="n"/>
      <c r="K516" s="2" t="n"/>
      <c r="L516" s="2" t="n"/>
      <c r="M516" s="2" t="n"/>
      <c r="N516" s="1" t="n"/>
      <c r="O516" s="2" t="n"/>
    </row>
    <row r="517">
      <c r="F517" s="2" t="n"/>
      <c r="H517" s="2" t="n"/>
      <c r="I517" s="4" t="n"/>
      <c r="J517" s="2" t="n"/>
      <c r="K517" s="2" t="n"/>
      <c r="L517" s="2" t="n"/>
      <c r="M517" s="2" t="n"/>
      <c r="N517" s="1" t="n"/>
      <c r="O517" s="2" t="n"/>
    </row>
    <row r="518">
      <c r="F518" s="2" t="n"/>
      <c r="H518" s="2" t="n"/>
      <c r="J518" s="2" t="n"/>
      <c r="K518" s="2" t="n"/>
      <c r="L518" s="2" t="n"/>
      <c r="M518" s="2" t="n"/>
      <c r="N518" s="1" t="n"/>
      <c r="O518" s="2" t="n"/>
    </row>
    <row r="519">
      <c r="F519" s="2" t="n"/>
      <c r="H519" s="2" t="n"/>
      <c r="J519" s="2" t="n"/>
      <c r="K519" s="2" t="n"/>
      <c r="L519" s="2" t="n"/>
      <c r="M519" s="2" t="n"/>
      <c r="N519" s="1" t="n"/>
      <c r="O519" s="2" t="n"/>
    </row>
    <row r="520">
      <c r="F520" s="2" t="n"/>
      <c r="H520" s="2" t="n"/>
      <c r="J520" s="2" t="n"/>
      <c r="K520" s="2" t="n"/>
      <c r="L520" s="2" t="n"/>
      <c r="M520" s="2" t="n"/>
      <c r="N520" s="1" t="n"/>
      <c r="O520" s="2" t="n"/>
    </row>
    <row r="521">
      <c r="F521" s="2" t="n"/>
      <c r="H521" s="2" t="n"/>
      <c r="J521" s="2" t="n"/>
      <c r="K521" s="2" t="n"/>
      <c r="L521" s="2" t="n"/>
      <c r="M521" s="2" t="n"/>
      <c r="N521" s="1" t="n"/>
      <c r="O521" s="2" t="n"/>
    </row>
    <row r="522">
      <c r="F522" s="2" t="n"/>
      <c r="H522" s="2" t="n"/>
      <c r="I522" s="4" t="n"/>
      <c r="J522" s="2" t="n"/>
      <c r="K522" s="2" t="n"/>
      <c r="L522" s="2" t="n"/>
      <c r="M522" s="2" t="n"/>
      <c r="N522" s="1" t="n"/>
      <c r="O522" s="2" t="n"/>
    </row>
    <row r="523">
      <c r="F523" s="2" t="n"/>
      <c r="H523" s="2" t="n"/>
      <c r="J523" s="2" t="n"/>
      <c r="K523" s="2" t="n"/>
      <c r="L523" s="2" t="n"/>
      <c r="M523" s="2" t="n"/>
      <c r="N523" s="1" t="n"/>
      <c r="O523" s="2" t="n"/>
    </row>
    <row r="524">
      <c r="F524" s="2" t="n"/>
      <c r="H524" s="2" t="n"/>
      <c r="I524" s="4" t="n"/>
      <c r="J524" s="2" t="n"/>
      <c r="K524" s="2" t="n"/>
      <c r="L524" s="2" t="n"/>
      <c r="M524" s="2" t="n"/>
      <c r="N524" s="1" t="n"/>
      <c r="O524" s="2" t="n"/>
    </row>
    <row r="525">
      <c r="F525" s="2" t="n"/>
      <c r="H525" s="2" t="n"/>
      <c r="J525" s="2" t="n"/>
      <c r="K525" s="2" t="n"/>
      <c r="L525" s="2" t="n"/>
      <c r="M525" s="2" t="n"/>
      <c r="N525" s="1" t="n"/>
      <c r="O525" s="2" t="n"/>
    </row>
    <row r="526">
      <c r="F526" s="2" t="n"/>
      <c r="H526" s="2" t="n"/>
      <c r="J526" s="2" t="n"/>
      <c r="K526" s="2" t="n"/>
      <c r="L526" s="2" t="n"/>
      <c r="M526" s="2" t="n"/>
      <c r="N526" s="1" t="n"/>
      <c r="O526" s="2" t="n"/>
    </row>
    <row r="527">
      <c r="F527" s="2" t="n"/>
      <c r="H527" s="2" t="n"/>
      <c r="I527" s="4" t="n"/>
      <c r="J527" s="2" t="n"/>
      <c r="K527" s="2" t="n"/>
      <c r="L527" s="2" t="n"/>
      <c r="M527" s="2" t="n"/>
      <c r="N527" s="1" t="n"/>
      <c r="O527" s="2" t="n"/>
    </row>
    <row r="528">
      <c r="F528" s="2" t="n"/>
      <c r="H528" s="2" t="n"/>
      <c r="J528" s="2" t="n"/>
      <c r="K528" s="2" t="n"/>
      <c r="L528" s="2" t="n"/>
      <c r="M528" s="2" t="n"/>
      <c r="N528" s="1" t="n"/>
      <c r="O528" s="2" t="n"/>
    </row>
    <row r="529">
      <c r="F529" s="2" t="n"/>
      <c r="H529" s="2" t="n"/>
      <c r="J529" s="2" t="n"/>
      <c r="K529" s="2" t="n"/>
      <c r="L529" s="2" t="n"/>
      <c r="M529" s="2" t="n"/>
      <c r="N529" s="1" t="n"/>
      <c r="O529" s="2" t="n"/>
    </row>
    <row r="530">
      <c r="F530" s="2" t="n"/>
      <c r="H530" s="2" t="n"/>
      <c r="J530" s="2" t="n"/>
      <c r="K530" s="2" t="n"/>
      <c r="L530" s="2" t="n"/>
      <c r="M530" s="2" t="n"/>
      <c r="N530" s="1" t="n"/>
      <c r="O530" s="2" t="n"/>
    </row>
    <row r="531">
      <c r="F531" s="2" t="n"/>
      <c r="H531" s="2" t="n"/>
      <c r="J531" s="2" t="n"/>
      <c r="K531" s="2" t="n"/>
      <c r="L531" s="2" t="n"/>
      <c r="M531" s="2" t="n"/>
      <c r="N531" s="1" t="n"/>
      <c r="O531" s="2" t="n"/>
    </row>
    <row r="532">
      <c r="F532" s="2" t="n"/>
      <c r="H532" s="2" t="n"/>
      <c r="J532" s="2" t="n"/>
      <c r="K532" s="2" t="n"/>
      <c r="L532" s="2" t="n"/>
      <c r="M532" s="2" t="n"/>
      <c r="N532" s="1" t="n"/>
      <c r="O532" s="2" t="n"/>
    </row>
    <row r="533">
      <c r="F533" s="2" t="n"/>
      <c r="H533" s="2" t="n"/>
      <c r="J533" s="2" t="n"/>
      <c r="K533" s="2" t="n"/>
      <c r="L533" s="2" t="n"/>
      <c r="M533" s="2" t="n"/>
      <c r="N533" s="1" t="n"/>
      <c r="O533" s="2" t="n"/>
    </row>
    <row r="534">
      <c r="F534" s="2" t="n"/>
      <c r="H534" s="2" t="n"/>
      <c r="I534" s="4" t="n"/>
      <c r="J534" s="2" t="n"/>
      <c r="K534" s="2" t="n"/>
      <c r="L534" s="2" t="n"/>
      <c r="M534" s="2" t="n"/>
      <c r="N534" s="1" t="n"/>
      <c r="O534" s="2" t="n"/>
    </row>
    <row r="535">
      <c r="F535" s="2" t="n"/>
      <c r="H535" s="2" t="n"/>
      <c r="J535" s="2" t="n"/>
      <c r="K535" s="2" t="n"/>
      <c r="L535" s="2" t="n"/>
      <c r="M535" s="2" t="n"/>
      <c r="N535" s="1" t="n"/>
      <c r="O535" s="2" t="n"/>
    </row>
    <row r="536">
      <c r="F536" s="2" t="n"/>
      <c r="H536" s="2" t="n"/>
      <c r="J536" s="2" t="n"/>
      <c r="K536" s="2" t="n"/>
      <c r="L536" s="2" t="n"/>
      <c r="M536" s="2" t="n"/>
      <c r="N536" s="1" t="n"/>
      <c r="O536" s="2" t="n"/>
    </row>
    <row r="537">
      <c r="F537" s="2" t="n"/>
      <c r="H537" s="2" t="n"/>
      <c r="I537" s="4" t="n"/>
      <c r="J537" s="2" t="n"/>
      <c r="K537" s="2" t="n"/>
      <c r="L537" s="2" t="n"/>
      <c r="M537" s="2" t="n"/>
      <c r="N537" s="1" t="n"/>
      <c r="O537" s="2" t="n"/>
    </row>
    <row r="538">
      <c r="F538" s="2" t="n"/>
      <c r="H538" s="2" t="n"/>
      <c r="J538" s="2" t="n"/>
      <c r="K538" s="2" t="n"/>
      <c r="L538" s="2" t="n"/>
      <c r="M538" s="2" t="n"/>
      <c r="N538" s="1" t="n"/>
      <c r="O538" s="2" t="n"/>
    </row>
    <row r="539">
      <c r="F539" s="2" t="n"/>
      <c r="H539" s="2" t="n"/>
      <c r="J539" s="2" t="n"/>
      <c r="K539" s="2" t="n"/>
      <c r="L539" s="2" t="n"/>
      <c r="M539" s="2" t="n"/>
      <c r="N539" s="1" t="n"/>
      <c r="O539" s="2" t="n"/>
    </row>
    <row r="540">
      <c r="F540" s="2" t="n"/>
      <c r="H540" s="2" t="n"/>
      <c r="J540" s="2" t="n"/>
      <c r="K540" s="2" t="n"/>
      <c r="L540" s="2" t="n"/>
      <c r="M540" s="2" t="n"/>
      <c r="N540" s="1" t="n"/>
      <c r="O540" s="2" t="n"/>
    </row>
    <row r="541">
      <c r="F541" s="2" t="n"/>
      <c r="H541" s="2" t="n"/>
      <c r="J541" s="2" t="n"/>
      <c r="K541" s="2" t="n"/>
      <c r="L541" s="2" t="n"/>
      <c r="M541" s="2" t="n"/>
      <c r="N541" s="1" t="n"/>
      <c r="O541" s="2" t="n"/>
    </row>
    <row r="542">
      <c r="F542" s="2" t="n"/>
      <c r="H542" s="2" t="n"/>
      <c r="J542" s="2" t="n"/>
      <c r="K542" s="2" t="n"/>
      <c r="L542" s="2" t="n"/>
      <c r="M542" s="2" t="n"/>
      <c r="N542" s="1" t="n"/>
      <c r="O542" s="2" t="n"/>
    </row>
    <row r="543">
      <c r="F543" s="2" t="n"/>
      <c r="H543" s="2" t="n"/>
      <c r="J543" s="2" t="n"/>
      <c r="K543" s="2" t="n"/>
      <c r="L543" s="2" t="n"/>
      <c r="M543" s="2" t="n"/>
      <c r="N543" s="1" t="n"/>
      <c r="O543" s="2" t="n"/>
    </row>
    <row r="544">
      <c r="F544" s="2" t="n"/>
      <c r="H544" s="2" t="n"/>
      <c r="I544" s="4" t="n"/>
      <c r="J544" s="2" t="n"/>
      <c r="K544" s="2" t="n"/>
      <c r="L544" s="2" t="n"/>
      <c r="M544" s="2" t="n"/>
      <c r="N544" s="1" t="n"/>
      <c r="O544" s="2" t="n"/>
    </row>
    <row r="545">
      <c r="F545" s="2" t="n"/>
      <c r="H545" s="2" t="n"/>
      <c r="J545" s="2" t="n"/>
      <c r="K545" s="2" t="n"/>
      <c r="L545" s="2" t="n"/>
      <c r="M545" s="2" t="n"/>
      <c r="N545" s="1" t="n"/>
      <c r="O545" s="2" t="n"/>
    </row>
    <row r="546">
      <c r="F546" s="2" t="n"/>
      <c r="H546" s="2" t="n"/>
      <c r="J546" s="2" t="n"/>
      <c r="K546" s="2" t="n"/>
      <c r="L546" s="2" t="n"/>
      <c r="M546" s="2" t="n"/>
      <c r="N546" s="1" t="n"/>
      <c r="O546" s="2" t="n"/>
    </row>
    <row r="547">
      <c r="F547" s="2" t="n"/>
      <c r="H547" s="2" t="n"/>
      <c r="I547" s="4" t="n"/>
      <c r="J547" s="2" t="n"/>
      <c r="K547" s="2" t="n"/>
      <c r="L547" s="2" t="n"/>
      <c r="M547" s="2" t="n"/>
      <c r="N547" s="1" t="n"/>
      <c r="O547" s="2" t="n"/>
    </row>
    <row r="548">
      <c r="F548" s="2" t="n"/>
      <c r="H548" s="2" t="n"/>
      <c r="J548" s="2" t="n"/>
      <c r="K548" s="2" t="n"/>
      <c r="L548" s="2" t="n"/>
      <c r="M548" s="2" t="n"/>
      <c r="N548" s="1" t="n"/>
      <c r="O548" s="2" t="n"/>
    </row>
    <row r="549">
      <c r="F549" s="2" t="n"/>
      <c r="H549" s="2" t="n"/>
      <c r="J549" s="2" t="n"/>
      <c r="K549" s="2" t="n"/>
      <c r="L549" s="2" t="n"/>
      <c r="M549" s="2" t="n"/>
      <c r="N549" s="1" t="n"/>
      <c r="O549" s="2" t="n"/>
    </row>
    <row r="550">
      <c r="F550" s="2" t="n"/>
      <c r="H550" s="2" t="n"/>
      <c r="J550" s="2" t="n"/>
      <c r="K550" s="2" t="n"/>
      <c r="L550" s="2" t="n"/>
      <c r="M550" s="2" t="n"/>
      <c r="N550" s="1" t="n"/>
      <c r="O550" s="2" t="n"/>
    </row>
    <row r="551">
      <c r="F551" s="2" t="n"/>
      <c r="H551" s="2" t="n"/>
      <c r="J551" s="2" t="n"/>
      <c r="K551" s="2" t="n"/>
      <c r="L551" s="2" t="n"/>
      <c r="M551" s="2" t="n"/>
      <c r="N551" s="1" t="n"/>
      <c r="O551" s="2" t="n"/>
    </row>
    <row r="552">
      <c r="F552" s="2" t="n"/>
      <c r="H552" s="2" t="n"/>
      <c r="I552" s="4" t="n"/>
      <c r="J552" s="2" t="n"/>
      <c r="K552" s="2" t="n"/>
      <c r="L552" s="2" t="n"/>
      <c r="M552" s="2" t="n"/>
      <c r="N552" s="1" t="n"/>
      <c r="O552" s="2" t="n"/>
    </row>
    <row r="553">
      <c r="F553" s="2" t="n"/>
      <c r="H553" s="2" t="n"/>
      <c r="J553" s="2" t="n"/>
      <c r="K553" s="2" t="n"/>
      <c r="L553" s="2" t="n"/>
      <c r="M553" s="2" t="n"/>
      <c r="N553" s="1" t="n"/>
      <c r="O553" s="2" t="n"/>
    </row>
    <row r="554">
      <c r="F554" s="2" t="n"/>
      <c r="H554" s="2" t="n"/>
      <c r="J554" s="2" t="n"/>
      <c r="K554" s="2" t="n"/>
      <c r="L554" s="2" t="n"/>
      <c r="M554" s="2" t="n"/>
      <c r="N554" s="1" t="n"/>
      <c r="O554" s="2" t="n"/>
    </row>
    <row r="555">
      <c r="F555" s="2" t="n"/>
      <c r="H555" s="2" t="n"/>
      <c r="I555" s="4" t="n"/>
      <c r="J555" s="2" t="n"/>
      <c r="K555" s="2" t="n"/>
      <c r="L555" s="2" t="n"/>
      <c r="M555" s="2" t="n"/>
      <c r="N555" s="1" t="n"/>
      <c r="O555" s="2" t="n"/>
    </row>
    <row r="556">
      <c r="F556" s="2" t="n"/>
      <c r="H556" s="2" t="n"/>
      <c r="J556" s="2" t="n"/>
      <c r="K556" s="2" t="n"/>
      <c r="L556" s="2" t="n"/>
      <c r="M556" s="2" t="n"/>
      <c r="N556" s="1" t="n"/>
      <c r="O556" s="2" t="n"/>
    </row>
    <row r="557">
      <c r="F557" s="2" t="n"/>
      <c r="H557" s="2" t="n"/>
      <c r="J557" s="2" t="n"/>
      <c r="K557" s="2" t="n"/>
      <c r="L557" s="2" t="n"/>
      <c r="M557" s="2" t="n"/>
      <c r="N557" s="1" t="n"/>
      <c r="O557" s="2" t="n"/>
    </row>
    <row r="558">
      <c r="F558" s="2" t="n"/>
      <c r="H558" s="2" t="n"/>
      <c r="J558" s="2" t="n"/>
      <c r="K558" s="2" t="n"/>
      <c r="L558" s="2" t="n"/>
      <c r="M558" s="2" t="n"/>
      <c r="N558" s="1" t="n"/>
      <c r="O558" s="2" t="n"/>
    </row>
    <row r="559">
      <c r="F559" s="2" t="n"/>
      <c r="H559" s="2" t="n"/>
      <c r="J559" s="2" t="n"/>
      <c r="K559" s="2" t="n"/>
      <c r="L559" s="2" t="n"/>
      <c r="M559" s="2" t="n"/>
      <c r="N559" s="1" t="n"/>
      <c r="O559" s="2" t="n"/>
    </row>
    <row r="560">
      <c r="F560" s="2" t="n"/>
      <c r="H560" s="2" t="n"/>
      <c r="I560" s="4" t="n"/>
      <c r="J560" s="2" t="n"/>
      <c r="K560" s="2" t="n"/>
      <c r="L560" s="2" t="n"/>
      <c r="M560" s="2" t="n"/>
      <c r="N560" s="1" t="n"/>
      <c r="O560" s="2" t="n"/>
    </row>
    <row r="561">
      <c r="F561" s="2" t="n"/>
      <c r="H561" s="2" t="n"/>
      <c r="J561" s="2" t="n"/>
      <c r="K561" s="2" t="n"/>
      <c r="L561" s="2" t="n"/>
      <c r="M561" s="2" t="n"/>
      <c r="N561" s="1" t="n"/>
      <c r="O561" s="2" t="n"/>
    </row>
    <row r="562">
      <c r="F562" s="2" t="n"/>
      <c r="H562" s="2" t="n"/>
      <c r="J562" s="2" t="n"/>
      <c r="K562" s="2" t="n"/>
      <c r="L562" s="2" t="n"/>
      <c r="M562" s="2" t="n"/>
      <c r="N562" s="1" t="n"/>
      <c r="O562" s="2" t="n"/>
    </row>
    <row r="563">
      <c r="F563" s="2" t="n"/>
      <c r="H563" s="2" t="n"/>
      <c r="J563" s="2" t="n"/>
      <c r="K563" s="2" t="n"/>
      <c r="L563" s="2" t="n"/>
      <c r="M563" s="2" t="n"/>
      <c r="N563" s="1" t="n"/>
      <c r="O563" s="2" t="n"/>
    </row>
    <row r="564">
      <c r="F564" s="2" t="n"/>
      <c r="H564" s="2" t="n"/>
      <c r="J564" s="2" t="n"/>
      <c r="K564" s="2" t="n"/>
      <c r="L564" s="2" t="n"/>
      <c r="M564" s="2" t="n"/>
      <c r="N564" s="1" t="n"/>
      <c r="O564" s="2" t="n"/>
    </row>
    <row r="565">
      <c r="F565" s="2" t="n"/>
      <c r="H565" s="2" t="n"/>
      <c r="J565" s="2" t="n"/>
      <c r="K565" s="2" t="n"/>
      <c r="L565" s="2" t="n"/>
      <c r="M565" s="2" t="n"/>
      <c r="N565" s="1" t="n"/>
      <c r="O565" s="2" t="n"/>
    </row>
    <row r="566">
      <c r="F566" s="2" t="n"/>
      <c r="H566" s="2" t="n"/>
      <c r="J566" s="2" t="n"/>
      <c r="K566" s="2" t="n"/>
      <c r="L566" s="2" t="n"/>
      <c r="M566" s="2" t="n"/>
      <c r="N566" s="1" t="n"/>
      <c r="O566" s="2" t="n"/>
    </row>
    <row r="567">
      <c r="F567" s="2" t="n"/>
      <c r="H567" s="2" t="n"/>
      <c r="J567" s="2" t="n"/>
      <c r="K567" s="2" t="n"/>
      <c r="L567" s="2" t="n"/>
      <c r="M567" s="2" t="n"/>
      <c r="N567" s="1" t="n"/>
      <c r="O567" s="2" t="n"/>
    </row>
    <row r="568">
      <c r="F568" s="2" t="n"/>
      <c r="H568" s="2" t="n"/>
      <c r="J568" s="2" t="n"/>
      <c r="K568" s="2" t="n"/>
      <c r="L568" s="2" t="n"/>
      <c r="M568" s="2" t="n"/>
      <c r="N568" s="1" t="n"/>
      <c r="O568" s="2" t="n"/>
    </row>
    <row r="569">
      <c r="F569" s="2" t="n"/>
      <c r="H569" s="2" t="n"/>
      <c r="J569" s="2" t="n"/>
      <c r="K569" s="2" t="n"/>
      <c r="L569" s="2" t="n"/>
      <c r="M569" s="2" t="n"/>
      <c r="N569" s="1" t="n"/>
      <c r="O569" s="2" t="n"/>
      <c r="P569" s="2" t="n"/>
    </row>
    <row r="570">
      <c r="F570" s="2" t="n"/>
      <c r="H570" s="2" t="n"/>
      <c r="I570" s="4" t="n"/>
      <c r="J570" s="2" t="n"/>
      <c r="K570" s="2" t="n"/>
      <c r="L570" s="2" t="n"/>
      <c r="M570" s="2" t="n"/>
      <c r="N570" s="1" t="n"/>
      <c r="O570" s="2" t="n"/>
      <c r="P570" s="2" t="n"/>
    </row>
    <row r="571">
      <c r="F571" s="2" t="n"/>
      <c r="H571" s="2" t="n"/>
      <c r="J571" s="2" t="n"/>
      <c r="K571" s="2" t="n"/>
      <c r="L571" s="2" t="n"/>
      <c r="M571" s="2" t="n"/>
      <c r="N571" s="1" t="n"/>
      <c r="O571" s="2" t="n"/>
      <c r="P571" s="2" t="n"/>
    </row>
    <row r="572">
      <c r="F572" s="2" t="n"/>
      <c r="H572" s="2" t="n"/>
      <c r="I572" s="4" t="n"/>
      <c r="J572" s="2" t="n"/>
      <c r="K572" s="2" t="n"/>
      <c r="L572" s="2" t="n"/>
      <c r="M572" s="2" t="n"/>
      <c r="N572" s="1" t="n"/>
      <c r="O572" s="2" t="n"/>
    </row>
    <row r="573">
      <c r="F573" s="2" t="n"/>
      <c r="H573" s="2" t="n"/>
      <c r="J573" s="2" t="n"/>
      <c r="K573" s="2" t="n"/>
      <c r="L573" s="2" t="n"/>
      <c r="M573" s="2" t="n"/>
      <c r="N573" s="1" t="n"/>
      <c r="O573" s="2" t="n"/>
    </row>
    <row r="574">
      <c r="F574" s="2" t="n"/>
      <c r="H574" s="2" t="n"/>
      <c r="J574" s="2" t="n"/>
      <c r="K574" s="2" t="n"/>
      <c r="L574" s="2" t="n"/>
      <c r="M574" s="2" t="n"/>
      <c r="N574" s="1" t="n"/>
      <c r="O574" s="2" t="n"/>
    </row>
    <row r="575">
      <c r="F575" s="2" t="n"/>
      <c r="H575" s="2" t="n"/>
      <c r="J575" s="2" t="n"/>
      <c r="K575" s="2" t="n"/>
      <c r="L575" s="2" t="n"/>
      <c r="M575" s="2" t="n"/>
      <c r="N575" s="1" t="n"/>
      <c r="O575" s="2" t="n"/>
    </row>
    <row r="576">
      <c r="F576" s="2" t="n"/>
      <c r="H576" s="2" t="n"/>
      <c r="I576" s="4" t="n"/>
      <c r="J576" s="2" t="n"/>
      <c r="K576" s="2" t="n"/>
      <c r="L576" s="2" t="n"/>
      <c r="M576" s="2" t="n"/>
      <c r="N576" s="1" t="n"/>
      <c r="O576" s="2" t="n"/>
    </row>
    <row r="577">
      <c r="F577" s="2" t="n"/>
      <c r="H577" s="2" t="n"/>
      <c r="J577" s="2" t="n"/>
      <c r="K577" s="2" t="n"/>
      <c r="L577" s="2" t="n"/>
      <c r="M577" s="2" t="n"/>
      <c r="N577" s="1" t="n"/>
      <c r="O577" s="2" t="n"/>
    </row>
    <row r="578">
      <c r="F578" s="2" t="n"/>
      <c r="H578" s="2" t="n"/>
      <c r="J578" s="2" t="n"/>
      <c r="K578" s="2" t="n"/>
      <c r="L578" s="2" t="n"/>
      <c r="M578" s="2" t="n"/>
      <c r="N578" s="1" t="n"/>
      <c r="O578" s="2" t="n"/>
    </row>
    <row r="579">
      <c r="F579" s="2" t="n"/>
      <c r="H579" s="2" t="n"/>
      <c r="I579" s="4" t="n"/>
      <c r="J579" s="2" t="n"/>
      <c r="K579" s="2" t="n"/>
      <c r="L579" s="2" t="n"/>
      <c r="M579" s="2" t="n"/>
      <c r="N579" s="1" t="n"/>
      <c r="O579" s="2" t="n"/>
    </row>
    <row r="580">
      <c r="F580" s="2" t="n"/>
      <c r="H580" s="2" t="n"/>
      <c r="J580" s="2" t="n"/>
      <c r="K580" s="2" t="n"/>
      <c r="L580" s="2" t="n"/>
      <c r="M580" s="2" t="n"/>
      <c r="N580" s="1" t="n"/>
      <c r="O580" s="2" t="n"/>
    </row>
    <row r="581">
      <c r="F581" s="2" t="n"/>
      <c r="H581" s="2" t="n"/>
      <c r="J581" s="2" t="n"/>
      <c r="K581" s="2" t="n"/>
      <c r="L581" s="2" t="n"/>
      <c r="M581" s="2" t="n"/>
      <c r="N581" s="1" t="n"/>
      <c r="O581" s="2" t="n"/>
    </row>
    <row r="582">
      <c r="F582" s="2" t="n"/>
      <c r="H582" s="2" t="n"/>
      <c r="I582" s="4" t="n"/>
      <c r="J582" s="2" t="n"/>
      <c r="K582" s="2" t="n"/>
      <c r="L582" s="2" t="n"/>
      <c r="M582" s="2" t="n"/>
      <c r="N582" s="1" t="n"/>
      <c r="O582" s="2" t="n"/>
    </row>
    <row r="583">
      <c r="F583" s="2" t="n"/>
      <c r="H583" s="2" t="n"/>
      <c r="I583" s="4" t="n"/>
      <c r="J583" s="2" t="n"/>
      <c r="K583" s="2" t="n"/>
      <c r="L583" s="2" t="n"/>
      <c r="M583" s="2" t="n"/>
      <c r="N583" s="1" t="n"/>
      <c r="O583" s="2" t="n"/>
    </row>
    <row r="584">
      <c r="F584" s="2" t="n"/>
      <c r="H584" s="2" t="n"/>
      <c r="J584" s="2" t="n"/>
      <c r="K584" s="2" t="n"/>
      <c r="L584" s="2" t="n"/>
      <c r="M584" s="2" t="n"/>
      <c r="N584" s="1" t="n"/>
      <c r="O584" s="2" t="n"/>
    </row>
    <row r="585">
      <c r="F585" s="2" t="n"/>
      <c r="H585" s="2" t="n"/>
      <c r="J585" s="2" t="n"/>
      <c r="K585" s="2" t="n"/>
      <c r="L585" s="2" t="n"/>
      <c r="M585" s="2" t="n"/>
      <c r="N585" s="1" t="n"/>
      <c r="O585" s="2" t="n"/>
    </row>
    <row r="586">
      <c r="F586" s="2" t="n"/>
      <c r="H586" s="2" t="n"/>
      <c r="I586" s="4" t="n"/>
      <c r="J586" s="2" t="n"/>
      <c r="K586" s="2" t="n"/>
      <c r="L586" s="2" t="n"/>
      <c r="M586" s="2" t="n"/>
      <c r="N586" s="1" t="n"/>
      <c r="O586" s="2" t="n"/>
    </row>
    <row r="587">
      <c r="F587" s="2" t="n"/>
      <c r="H587" s="2" t="n"/>
      <c r="I587" s="4" t="n"/>
      <c r="J587" s="2" t="n"/>
      <c r="K587" s="2" t="n"/>
      <c r="L587" s="2" t="n"/>
      <c r="M587" s="2" t="n"/>
      <c r="N587" s="1" t="n"/>
      <c r="O587" s="2" t="n"/>
    </row>
    <row r="588">
      <c r="F588" s="2" t="n"/>
      <c r="H588" s="2" t="n"/>
      <c r="I588" s="4" t="n"/>
      <c r="J588" s="2" t="n"/>
      <c r="K588" s="2" t="n"/>
      <c r="L588" s="2" t="n"/>
      <c r="M588" s="2" t="n"/>
      <c r="N588" s="1" t="n"/>
      <c r="O588" s="2" t="n"/>
    </row>
    <row r="589">
      <c r="F589" s="2" t="n"/>
      <c r="H589" s="2" t="n"/>
      <c r="J589" s="2" t="n"/>
      <c r="K589" s="2" t="n"/>
      <c r="L589" s="2" t="n"/>
      <c r="M589" s="2" t="n"/>
      <c r="N589" s="1" t="n"/>
      <c r="O589" s="2" t="n"/>
    </row>
    <row r="590">
      <c r="F590" s="2" t="n"/>
      <c r="H590" s="2" t="n"/>
      <c r="J590" s="2" t="n"/>
      <c r="K590" s="2" t="n"/>
      <c r="L590" s="2" t="n"/>
      <c r="M590" s="2" t="n"/>
      <c r="N590" s="1" t="n"/>
      <c r="O590" s="2" t="n"/>
    </row>
    <row r="591">
      <c r="F591" s="2" t="n"/>
      <c r="H591" s="2" t="n"/>
      <c r="I591" s="4" t="n"/>
      <c r="J591" s="2" t="n"/>
      <c r="K591" s="2" t="n"/>
      <c r="L591" s="2" t="n"/>
      <c r="M591" s="2" t="n"/>
      <c r="N591" s="1" t="n"/>
      <c r="O591" s="2" t="n"/>
    </row>
    <row r="592">
      <c r="F592" s="2" t="n"/>
      <c r="H592" s="2" t="n"/>
      <c r="J592" s="2" t="n"/>
      <c r="K592" s="2" t="n"/>
      <c r="L592" s="2" t="n"/>
      <c r="M592" s="2" t="n"/>
      <c r="N592" s="1" t="n"/>
      <c r="O592" s="2" t="n"/>
    </row>
    <row r="593">
      <c r="F593" s="2" t="n"/>
      <c r="H593" s="2" t="n"/>
      <c r="J593" s="2" t="n"/>
      <c r="K593" s="2" t="n"/>
      <c r="L593" s="2" t="n"/>
      <c r="M593" s="2" t="n"/>
      <c r="N593" s="1" t="n"/>
      <c r="O593" s="2" t="n"/>
    </row>
    <row r="594">
      <c r="F594" s="2" t="n"/>
      <c r="H594" s="2" t="n"/>
      <c r="I594" s="4" t="n"/>
      <c r="J594" s="2" t="n"/>
      <c r="K594" s="2" t="n"/>
      <c r="L594" s="2" t="n"/>
      <c r="M594" s="2" t="n"/>
      <c r="N594" s="1" t="n"/>
      <c r="O594" s="2" t="n"/>
    </row>
    <row r="595">
      <c r="F595" s="2" t="n"/>
      <c r="H595" s="2" t="n"/>
      <c r="J595" s="2" t="n"/>
      <c r="K595" s="2" t="n"/>
      <c r="L595" s="2" t="n"/>
      <c r="M595" s="2" t="n"/>
      <c r="N595" s="1" t="n"/>
      <c r="O595" s="2" t="n"/>
    </row>
    <row r="596">
      <c r="F596" s="2" t="n"/>
      <c r="H596" s="2" t="n"/>
      <c r="J596" s="2" t="n"/>
      <c r="K596" s="2" t="n"/>
      <c r="L596" s="2" t="n"/>
      <c r="M596" s="2" t="n"/>
      <c r="N596" s="1" t="n"/>
      <c r="O596" s="2" t="n"/>
    </row>
    <row r="597">
      <c r="F597" s="2" t="n"/>
      <c r="H597" s="2" t="n"/>
      <c r="I597" s="4" t="n"/>
      <c r="J597" s="2" t="n"/>
      <c r="K597" s="2" t="n"/>
      <c r="L597" s="2" t="n"/>
      <c r="M597" s="2" t="n"/>
      <c r="N597" s="1" t="n"/>
      <c r="O597" s="2" t="n"/>
    </row>
    <row r="598">
      <c r="F598" s="2" t="n"/>
      <c r="H598" s="2" t="n"/>
      <c r="I598" s="4" t="n"/>
      <c r="J598" s="2" t="n"/>
      <c r="K598" s="2" t="n"/>
      <c r="L598" s="2" t="n"/>
      <c r="M598" s="2" t="n"/>
      <c r="N598" s="1" t="n"/>
      <c r="O598" s="2" t="n"/>
    </row>
    <row r="599">
      <c r="F599" s="2" t="n"/>
      <c r="H599" s="2" t="n"/>
      <c r="I599" s="4" t="n"/>
      <c r="J599" s="2" t="n"/>
      <c r="K599" s="2" t="n"/>
      <c r="L599" s="2" t="n"/>
      <c r="M599" s="2" t="n"/>
      <c r="N599" s="1" t="n"/>
      <c r="O599" s="2" t="n"/>
    </row>
    <row r="600">
      <c r="F600" s="2" t="n"/>
      <c r="H600" s="2" t="n"/>
      <c r="J600" s="2" t="n"/>
      <c r="K600" s="2" t="n"/>
      <c r="L600" s="2" t="n"/>
      <c r="M600" s="2" t="n"/>
      <c r="N600" s="1" t="n"/>
      <c r="O600" s="2" t="n"/>
    </row>
    <row r="601">
      <c r="F601" s="2" t="n"/>
      <c r="H601" s="2" t="n"/>
      <c r="J601" s="2" t="n"/>
      <c r="K601" s="2" t="n"/>
      <c r="L601" s="2" t="n"/>
      <c r="M601" s="2" t="n"/>
      <c r="N601" s="1" t="n"/>
      <c r="O601" s="2" t="n"/>
    </row>
    <row r="602">
      <c r="F602" s="2" t="n"/>
      <c r="H602" s="2" t="n"/>
      <c r="I602" s="4" t="n"/>
      <c r="J602" s="2" t="n"/>
      <c r="K602" s="2" t="n"/>
      <c r="L602" s="2" t="n"/>
      <c r="M602" s="2" t="n"/>
      <c r="N602" s="1" t="n"/>
      <c r="O602" s="2" t="n"/>
    </row>
    <row r="603">
      <c r="F603" s="2" t="n"/>
      <c r="H603" s="2" t="n"/>
      <c r="J603" s="2" t="n"/>
      <c r="K603" s="2" t="n"/>
      <c r="L603" s="2" t="n"/>
      <c r="M603" s="2" t="n"/>
      <c r="N603" s="1" t="n"/>
      <c r="O603" s="2" t="n"/>
    </row>
    <row r="604">
      <c r="F604" s="2" t="n"/>
      <c r="H604" s="2" t="n"/>
      <c r="J604" s="2" t="n"/>
      <c r="K604" s="2" t="n"/>
      <c r="L604" s="2" t="n"/>
      <c r="M604" s="2" t="n"/>
      <c r="N604" s="1" t="n"/>
      <c r="O604" s="2" t="n"/>
    </row>
    <row r="605">
      <c r="F605" s="2" t="n"/>
      <c r="H605" s="2" t="n"/>
      <c r="J605" s="2" t="n"/>
      <c r="K605" s="2" t="n"/>
      <c r="L605" s="2" t="n"/>
      <c r="M605" s="2" t="n"/>
      <c r="N605" s="1" t="n"/>
      <c r="O605" s="2" t="n"/>
    </row>
    <row r="606">
      <c r="F606" s="2" t="n"/>
      <c r="H606" s="2" t="n"/>
      <c r="J606" s="2" t="n"/>
      <c r="K606" s="2" t="n"/>
      <c r="L606" s="2" t="n"/>
      <c r="M606" s="2" t="n"/>
      <c r="N606" s="1" t="n"/>
      <c r="O606" s="2" t="n"/>
    </row>
    <row r="607">
      <c r="F607" s="2" t="n"/>
      <c r="H607" s="2" t="n"/>
      <c r="I607" s="4" t="n"/>
      <c r="J607" s="2" t="n"/>
      <c r="K607" s="2" t="n"/>
      <c r="L607" s="2" t="n"/>
      <c r="M607" s="2" t="n"/>
      <c r="N607" s="1" t="n"/>
      <c r="O607" s="2" t="n"/>
    </row>
    <row r="608">
      <c r="F608" s="2" t="n"/>
      <c r="H608" s="2" t="n"/>
      <c r="J608" s="2" t="n"/>
      <c r="K608" s="2" t="n"/>
      <c r="L608" s="2" t="n"/>
      <c r="M608" s="2" t="n"/>
      <c r="N608" s="1" t="n"/>
      <c r="O608" s="2" t="n"/>
    </row>
    <row r="609">
      <c r="F609" s="2" t="n"/>
      <c r="H609" s="2" t="n"/>
      <c r="J609" s="2" t="n"/>
      <c r="K609" s="2" t="n"/>
      <c r="L609" s="2" t="n"/>
      <c r="M609" s="2" t="n"/>
      <c r="N609" s="1" t="n"/>
      <c r="O609" s="2" t="n"/>
    </row>
    <row r="610">
      <c r="F610" s="2" t="n"/>
      <c r="H610" s="2" t="n"/>
      <c r="I610" s="4" t="n"/>
      <c r="J610" s="2" t="n"/>
      <c r="K610" s="2" t="n"/>
      <c r="L610" s="2" t="n"/>
      <c r="M610" s="2" t="n"/>
      <c r="N610" s="1" t="n"/>
      <c r="O610" s="2" t="n"/>
    </row>
    <row r="611">
      <c r="F611" s="2" t="n"/>
      <c r="H611" s="2" t="n"/>
      <c r="J611" s="2" t="n"/>
      <c r="K611" s="2" t="n"/>
      <c r="L611" s="2" t="n"/>
      <c r="M611" s="2" t="n"/>
      <c r="N611" s="1" t="n"/>
      <c r="O611" s="2" t="n"/>
    </row>
    <row r="612">
      <c r="F612" s="2" t="n"/>
      <c r="H612" s="2" t="n"/>
      <c r="J612" s="2" t="n"/>
      <c r="K612" s="2" t="n"/>
      <c r="L612" s="2" t="n"/>
      <c r="M612" s="2" t="n"/>
      <c r="N612" s="1" t="n"/>
      <c r="O612" s="2" t="n"/>
    </row>
    <row r="613">
      <c r="F613" s="2" t="n"/>
      <c r="H613" s="2" t="n"/>
      <c r="J613" s="2" t="n"/>
      <c r="K613" s="2" t="n"/>
      <c r="L613" s="2" t="n"/>
      <c r="M613" s="2" t="n"/>
      <c r="N613" s="1" t="n"/>
      <c r="O613" s="2" t="n"/>
    </row>
    <row r="614">
      <c r="F614" s="2" t="n"/>
      <c r="H614" s="2" t="n"/>
      <c r="J614" s="2" t="n"/>
      <c r="K614" s="2" t="n"/>
      <c r="L614" s="2" t="n"/>
      <c r="M614" s="2" t="n"/>
      <c r="N614" s="1" t="n"/>
      <c r="O614" s="2" t="n"/>
    </row>
    <row r="615">
      <c r="F615" s="2" t="n"/>
      <c r="H615" s="2" t="n"/>
      <c r="I615" s="4" t="n"/>
      <c r="J615" s="2" t="n"/>
      <c r="K615" s="2" t="n"/>
      <c r="L615" s="2" t="n"/>
      <c r="M615" s="2" t="n"/>
      <c r="N615" s="1" t="n"/>
      <c r="O615" s="2" t="n"/>
    </row>
    <row r="616">
      <c r="F616" s="2" t="n"/>
      <c r="H616" s="2" t="n"/>
      <c r="J616" s="2" t="n"/>
      <c r="K616" s="2" t="n"/>
      <c r="L616" s="2" t="n"/>
      <c r="M616" s="2" t="n"/>
      <c r="N616" s="1" t="n"/>
      <c r="O616" s="2" t="n"/>
    </row>
    <row r="617">
      <c r="F617" s="2" t="n"/>
      <c r="H617" s="2" t="n"/>
      <c r="I617" s="4" t="n"/>
      <c r="J617" s="2" t="n"/>
      <c r="K617" s="2" t="n"/>
      <c r="L617" s="2" t="n"/>
      <c r="M617" s="2" t="n"/>
      <c r="N617" s="1" t="n"/>
      <c r="O617" s="2" t="n"/>
    </row>
    <row r="618">
      <c r="F618" s="2" t="n"/>
      <c r="H618" s="2" t="n"/>
      <c r="J618" s="2" t="n"/>
      <c r="K618" s="2" t="n"/>
      <c r="L618" s="2" t="n"/>
      <c r="M618" s="2" t="n"/>
      <c r="N618" s="1" t="n"/>
      <c r="O618" s="2" t="n"/>
    </row>
    <row r="619">
      <c r="F619" s="2" t="n"/>
      <c r="H619" s="2" t="n"/>
      <c r="J619" s="2" t="n"/>
      <c r="K619" s="2" t="n"/>
      <c r="L619" s="2" t="n"/>
      <c r="M619" s="2" t="n"/>
      <c r="N619" s="1" t="n"/>
      <c r="O619" s="2" t="n"/>
    </row>
    <row r="620">
      <c r="F620" s="2" t="n"/>
      <c r="H620" s="2" t="n"/>
      <c r="I620" s="4" t="n"/>
      <c r="J620" s="2" t="n"/>
      <c r="K620" s="2" t="n"/>
      <c r="L620" s="2" t="n"/>
      <c r="M620" s="2" t="n"/>
      <c r="N620" s="1" t="n"/>
      <c r="O620" s="2" t="n"/>
    </row>
    <row r="621">
      <c r="F621" s="2" t="n"/>
      <c r="H621" s="2" t="n"/>
      <c r="J621" s="2" t="n"/>
      <c r="K621" s="2" t="n"/>
      <c r="L621" s="2" t="n"/>
      <c r="M621" s="2" t="n"/>
      <c r="N621" s="1" t="n"/>
      <c r="O621" s="2" t="n"/>
    </row>
    <row r="622">
      <c r="F622" s="2" t="n"/>
      <c r="H622" s="2" t="n"/>
      <c r="J622" s="2" t="n"/>
      <c r="K622" s="2" t="n"/>
      <c r="L622" s="2" t="n"/>
      <c r="M622" s="2" t="n"/>
      <c r="N622" s="1" t="n"/>
      <c r="O622" s="2" t="n"/>
    </row>
    <row r="623">
      <c r="F623" s="2" t="n"/>
      <c r="H623" s="2" t="n"/>
      <c r="J623" s="2" t="n"/>
      <c r="K623" s="2" t="n"/>
      <c r="L623" s="2" t="n"/>
      <c r="M623" s="2" t="n"/>
      <c r="N623" s="1" t="n"/>
      <c r="O623" s="2" t="n"/>
    </row>
    <row r="624">
      <c r="F624" s="2" t="n"/>
      <c r="H624" s="2" t="n"/>
      <c r="J624" s="2" t="n"/>
      <c r="K624" s="2" t="n"/>
      <c r="L624" s="2" t="n"/>
      <c r="M624" s="2" t="n"/>
      <c r="N624" s="1" t="n"/>
      <c r="O624" s="2" t="n"/>
    </row>
    <row r="625">
      <c r="F625" s="2" t="n"/>
      <c r="H625" s="2" t="n"/>
      <c r="J625" s="2" t="n"/>
      <c r="K625" s="2" t="n"/>
      <c r="L625" s="2" t="n"/>
      <c r="M625" s="2" t="n"/>
      <c r="N625" s="1" t="n"/>
      <c r="O625" s="2" t="n"/>
    </row>
    <row r="626">
      <c r="F626" s="2" t="n"/>
      <c r="H626" s="2" t="n"/>
      <c r="J626" s="2" t="n"/>
      <c r="K626" s="2" t="n"/>
      <c r="L626" s="2" t="n"/>
      <c r="M626" s="2" t="n"/>
      <c r="N626" s="1" t="n"/>
      <c r="O626" s="2" t="n"/>
    </row>
    <row r="627">
      <c r="F627" s="2" t="n"/>
      <c r="H627" s="2" t="n"/>
      <c r="I627" s="4" t="n"/>
      <c r="J627" s="2" t="n"/>
      <c r="K627" s="2" t="n"/>
      <c r="L627" s="2" t="n"/>
      <c r="M627" s="2" t="n"/>
      <c r="N627" s="1" t="n"/>
      <c r="O627" s="2" t="n"/>
    </row>
    <row r="628">
      <c r="F628" s="2" t="n"/>
      <c r="H628" s="2" t="n"/>
      <c r="J628" s="2" t="n"/>
      <c r="K628" s="2" t="n"/>
      <c r="L628" s="2" t="n"/>
      <c r="M628" s="2" t="n"/>
      <c r="N628" s="1" t="n"/>
      <c r="O628" s="2" t="n"/>
    </row>
    <row r="629">
      <c r="F629" s="2" t="n"/>
      <c r="H629" s="2" t="n"/>
      <c r="J629" s="2" t="n"/>
      <c r="K629" s="2" t="n"/>
      <c r="L629" s="2" t="n"/>
      <c r="M629" s="2" t="n"/>
      <c r="N629" s="1" t="n"/>
      <c r="O629" s="2" t="n"/>
    </row>
    <row r="630">
      <c r="F630" s="2" t="n"/>
      <c r="H630" s="2" t="n"/>
      <c r="I630" s="4" t="n"/>
      <c r="J630" s="2" t="n"/>
      <c r="K630" s="2" t="n"/>
      <c r="L630" s="2" t="n"/>
      <c r="M630" s="2" t="n"/>
      <c r="N630" s="1" t="n"/>
      <c r="O630" s="2" t="n"/>
    </row>
    <row r="631">
      <c r="F631" s="2" t="n"/>
      <c r="H631" s="2" t="n"/>
      <c r="J631" s="2" t="n"/>
      <c r="K631" s="2" t="n"/>
      <c r="L631" s="2" t="n"/>
      <c r="M631" s="2" t="n"/>
      <c r="N631" s="1" t="n"/>
      <c r="O631" s="2" t="n"/>
    </row>
    <row r="632">
      <c r="F632" s="2" t="n"/>
      <c r="H632" s="2" t="n"/>
      <c r="J632" s="2" t="n"/>
      <c r="K632" s="2" t="n"/>
      <c r="L632" s="2" t="n"/>
      <c r="M632" s="2" t="n"/>
      <c r="N632" s="1" t="n"/>
      <c r="O632" s="2" t="n"/>
    </row>
    <row r="633">
      <c r="F633" s="2" t="n"/>
      <c r="H633" s="2" t="n"/>
      <c r="J633" s="2" t="n"/>
      <c r="K633" s="2" t="n"/>
      <c r="L633" s="2" t="n"/>
      <c r="M633" s="2" t="n"/>
      <c r="N633" s="1" t="n"/>
      <c r="O633" s="2" t="n"/>
    </row>
    <row r="634">
      <c r="F634" s="2" t="n"/>
      <c r="H634" s="2" t="n"/>
      <c r="J634" s="2" t="n"/>
      <c r="K634" s="2" t="n"/>
      <c r="L634" s="2" t="n"/>
      <c r="M634" s="2" t="n"/>
      <c r="N634" s="1" t="n"/>
      <c r="O634" s="2" t="n"/>
    </row>
    <row r="635">
      <c r="F635" s="2" t="n"/>
      <c r="H635" s="2" t="n"/>
      <c r="J635" s="2" t="n"/>
      <c r="K635" s="2" t="n"/>
      <c r="L635" s="2" t="n"/>
      <c r="M635" s="2" t="n"/>
      <c r="N635" s="1" t="n"/>
      <c r="O635" s="2" t="n"/>
    </row>
    <row r="636">
      <c r="F636" s="2" t="n"/>
      <c r="H636" s="2" t="n"/>
      <c r="J636" s="2" t="n"/>
      <c r="K636" s="2" t="n"/>
      <c r="L636" s="2" t="n"/>
      <c r="M636" s="2" t="n"/>
      <c r="N636" s="1" t="n"/>
      <c r="O636" s="2" t="n"/>
    </row>
    <row r="637">
      <c r="F637" s="2" t="n"/>
      <c r="H637" s="2" t="n"/>
      <c r="I637" s="4" t="n"/>
      <c r="J637" s="2" t="n"/>
      <c r="K637" s="2" t="n"/>
      <c r="L637" s="2" t="n"/>
      <c r="M637" s="2" t="n"/>
      <c r="N637" s="1" t="n"/>
      <c r="O637" s="2" t="n"/>
    </row>
    <row r="638">
      <c r="F638" s="2" t="n"/>
      <c r="H638" s="2" t="n"/>
      <c r="J638" s="2" t="n"/>
      <c r="K638" s="2" t="n"/>
      <c r="L638" s="2" t="n"/>
      <c r="M638" s="2" t="n"/>
      <c r="N638" s="1" t="n"/>
      <c r="O638" s="2" t="n"/>
    </row>
    <row r="639">
      <c r="F639" s="2" t="n"/>
      <c r="H639" s="2" t="n"/>
      <c r="J639" s="2" t="n"/>
      <c r="K639" s="2" t="n"/>
      <c r="L639" s="2" t="n"/>
      <c r="M639" s="2" t="n"/>
      <c r="N639" s="1" t="n"/>
      <c r="O639" s="2" t="n"/>
    </row>
    <row r="640">
      <c r="F640" s="2" t="n"/>
      <c r="H640" s="2" t="n"/>
      <c r="I640" s="4" t="n"/>
      <c r="J640" s="2" t="n"/>
      <c r="K640" s="2" t="n"/>
      <c r="L640" s="2" t="n"/>
      <c r="M640" s="2" t="n"/>
      <c r="N640" s="1" t="n"/>
      <c r="O640" s="2" t="n"/>
    </row>
    <row r="641">
      <c r="F641" s="2" t="n"/>
      <c r="H641" s="2" t="n"/>
      <c r="J641" s="2" t="n"/>
      <c r="K641" s="2" t="n"/>
      <c r="L641" s="2" t="n"/>
      <c r="M641" s="2" t="n"/>
      <c r="N641" s="1" t="n"/>
      <c r="O641" s="2" t="n"/>
    </row>
    <row r="642">
      <c r="F642" s="2" t="n"/>
      <c r="H642" s="2" t="n"/>
      <c r="J642" s="2" t="n"/>
      <c r="K642" s="2" t="n"/>
      <c r="L642" s="2" t="n"/>
      <c r="M642" s="2" t="n"/>
      <c r="N642" s="1" t="n"/>
      <c r="O642" s="2" t="n"/>
    </row>
    <row r="643">
      <c r="F643" s="2" t="n"/>
      <c r="H643" s="2" t="n"/>
      <c r="J643" s="2" t="n"/>
      <c r="K643" s="2" t="n"/>
      <c r="L643" s="2" t="n"/>
      <c r="M643" s="2" t="n"/>
      <c r="N643" s="1" t="n"/>
      <c r="O643" s="2" t="n"/>
    </row>
    <row r="644">
      <c r="F644" s="2" t="n"/>
      <c r="H644" s="2" t="n"/>
      <c r="J644" s="2" t="n"/>
      <c r="K644" s="2" t="n"/>
      <c r="L644" s="2" t="n"/>
      <c r="M644" s="2" t="n"/>
      <c r="N644" s="1" t="n"/>
      <c r="O644" s="2" t="n"/>
    </row>
    <row r="645">
      <c r="F645" s="2" t="n"/>
      <c r="H645" s="2" t="n"/>
      <c r="I645" s="4" t="n"/>
      <c r="J645" s="2" t="n"/>
      <c r="K645" s="2" t="n"/>
      <c r="L645" s="2" t="n"/>
      <c r="M645" s="2" t="n"/>
      <c r="N645" s="1" t="n"/>
      <c r="O645" s="2" t="n"/>
    </row>
    <row r="646">
      <c r="F646" s="2" t="n"/>
      <c r="H646" s="2" t="n"/>
      <c r="J646" s="2" t="n"/>
      <c r="K646" s="2" t="n"/>
      <c r="L646" s="2" t="n"/>
      <c r="M646" s="2" t="n"/>
      <c r="N646" s="1" t="n"/>
      <c r="O646" s="2" t="n"/>
    </row>
    <row r="647">
      <c r="F647" s="2" t="n"/>
      <c r="H647" s="2" t="n"/>
      <c r="J647" s="2" t="n"/>
      <c r="K647" s="2" t="n"/>
      <c r="L647" s="2" t="n"/>
      <c r="M647" s="2" t="n"/>
      <c r="N647" s="1" t="n"/>
      <c r="O647" s="2" t="n"/>
    </row>
    <row r="648">
      <c r="F648" s="2" t="n"/>
      <c r="H648" s="2" t="n"/>
      <c r="I648" s="4" t="n"/>
      <c r="J648" s="2" t="n"/>
      <c r="K648" s="2" t="n"/>
      <c r="L648" s="2" t="n"/>
      <c r="M648" s="2" t="n"/>
      <c r="N648" s="1" t="n"/>
      <c r="O648" s="2" t="n"/>
    </row>
    <row r="649">
      <c r="F649" s="2" t="n"/>
      <c r="H649" s="2" t="n"/>
      <c r="J649" s="2" t="n"/>
      <c r="K649" s="2" t="n"/>
      <c r="L649" s="2" t="n"/>
      <c r="M649" s="2" t="n"/>
      <c r="N649" s="1" t="n"/>
      <c r="O649" s="2" t="n"/>
    </row>
    <row r="650">
      <c r="F650" s="2" t="n"/>
      <c r="H650" s="2" t="n"/>
      <c r="J650" s="2" t="n"/>
      <c r="K650" s="2" t="n"/>
      <c r="L650" s="2" t="n"/>
      <c r="M650" s="2" t="n"/>
      <c r="N650" s="1" t="n"/>
      <c r="O650" s="2" t="n"/>
    </row>
    <row r="651">
      <c r="F651" s="2" t="n"/>
      <c r="H651" s="2" t="n"/>
      <c r="J651" s="2" t="n"/>
      <c r="K651" s="2" t="n"/>
      <c r="L651" s="2" t="n"/>
      <c r="M651" s="2" t="n"/>
      <c r="N651" s="1" t="n"/>
      <c r="O651" s="2" t="n"/>
    </row>
    <row r="652">
      <c r="F652" s="2" t="n"/>
      <c r="H652" s="2" t="n"/>
      <c r="J652" s="2" t="n"/>
      <c r="K652" s="2" t="n"/>
      <c r="L652" s="2" t="n"/>
      <c r="M652" s="2" t="n"/>
      <c r="N652" s="1" t="n"/>
      <c r="O652" s="2" t="n"/>
    </row>
    <row r="653">
      <c r="F653" s="2" t="n"/>
      <c r="H653" s="2" t="n"/>
      <c r="I653" s="4" t="n"/>
      <c r="J653" s="2" t="n"/>
      <c r="K653" s="2" t="n"/>
      <c r="L653" s="2" t="n"/>
      <c r="M653" s="2" t="n"/>
      <c r="N653" s="1" t="n"/>
      <c r="O653" s="2" t="n"/>
    </row>
    <row r="654">
      <c r="F654" s="2" t="n"/>
      <c r="H654" s="2" t="n"/>
      <c r="J654" s="2" t="n"/>
      <c r="K654" s="2" t="n"/>
      <c r="L654" s="2" t="n"/>
      <c r="M654" s="2" t="n"/>
      <c r="N654" s="1" t="n"/>
      <c r="O654" s="2" t="n"/>
    </row>
    <row r="655">
      <c r="F655" s="2" t="n"/>
      <c r="H655" s="2" t="n"/>
      <c r="J655" s="2" t="n"/>
      <c r="K655" s="2" t="n"/>
      <c r="L655" s="2" t="n"/>
      <c r="M655" s="2" t="n"/>
      <c r="N655" s="1" t="n"/>
      <c r="O655" s="2" t="n"/>
    </row>
    <row r="656">
      <c r="F656" s="2" t="n"/>
      <c r="H656" s="2" t="n"/>
      <c r="J656" s="2" t="n"/>
      <c r="K656" s="2" t="n"/>
      <c r="L656" s="2" t="n"/>
      <c r="M656" s="2" t="n"/>
      <c r="N656" s="1" t="n"/>
      <c r="O656" s="2" t="n"/>
    </row>
    <row r="657">
      <c r="F657" s="2" t="n"/>
      <c r="H657" s="2" t="n"/>
      <c r="J657" s="2" t="n"/>
      <c r="K657" s="2" t="n"/>
      <c r="L657" s="2" t="n"/>
      <c r="M657" s="2" t="n"/>
      <c r="N657" s="1" t="n"/>
      <c r="O657" s="2" t="n"/>
    </row>
    <row r="658">
      <c r="F658" s="2" t="n"/>
      <c r="H658" s="2" t="n"/>
      <c r="J658" s="2" t="n"/>
      <c r="K658" s="2" t="n"/>
      <c r="L658" s="2" t="n"/>
      <c r="M658" s="2" t="n"/>
      <c r="N658" s="1" t="n"/>
      <c r="O658" s="2" t="n"/>
    </row>
    <row r="659">
      <c r="F659" s="2" t="n"/>
      <c r="H659" s="2" t="n"/>
      <c r="J659" s="2" t="n"/>
      <c r="K659" s="2" t="n"/>
      <c r="L659" s="2" t="n"/>
      <c r="M659" s="2" t="n"/>
      <c r="N659" s="1" t="n"/>
      <c r="O659" s="2" t="n"/>
    </row>
    <row r="660">
      <c r="F660" s="2" t="n"/>
      <c r="H660" s="2" t="n"/>
      <c r="J660" s="2" t="n"/>
      <c r="K660" s="2" t="n"/>
      <c r="L660" s="2" t="n"/>
      <c r="M660" s="2" t="n"/>
      <c r="N660" s="1" t="n"/>
      <c r="O660" s="2" t="n"/>
    </row>
    <row r="661">
      <c r="F661" s="2" t="n"/>
      <c r="H661" s="2" t="n"/>
      <c r="J661" s="2" t="n"/>
      <c r="K661" s="2" t="n"/>
      <c r="L661" s="2" t="n"/>
      <c r="M661" s="2" t="n"/>
      <c r="N661" s="1" t="n"/>
      <c r="O661" s="2" t="n"/>
    </row>
    <row r="662">
      <c r="F662" s="2" t="n"/>
      <c r="H662" s="2" t="n"/>
      <c r="J662" s="2" t="n"/>
      <c r="K662" s="2" t="n"/>
      <c r="L662" s="2" t="n"/>
      <c r="M662" s="2" t="n"/>
      <c r="N662" s="1" t="n"/>
      <c r="O662" s="2" t="n"/>
      <c r="P662" s="2" t="n"/>
    </row>
    <row r="663">
      <c r="F663" s="2" t="n"/>
      <c r="H663" s="2" t="n"/>
      <c r="I663" s="4" t="n"/>
      <c r="J663" s="2" t="n"/>
      <c r="K663" s="2" t="n"/>
      <c r="L663" s="2" t="n"/>
      <c r="M663" s="2" t="n"/>
      <c r="N663" s="1" t="n"/>
      <c r="O663" s="2" t="n"/>
      <c r="P663" s="2" t="n"/>
    </row>
    <row r="664">
      <c r="F664" s="2" t="n"/>
      <c r="H664" s="2" t="n"/>
      <c r="J664" s="2" t="n"/>
      <c r="K664" s="2" t="n"/>
      <c r="L664" s="2" t="n"/>
      <c r="M664" s="2" t="n"/>
      <c r="N664" s="1" t="n"/>
      <c r="O664" s="2" t="n"/>
      <c r="P664" s="2" t="n"/>
    </row>
    <row r="665">
      <c r="F665" s="2" t="n"/>
      <c r="H665" s="2" t="n"/>
      <c r="I665" s="4" t="n"/>
      <c r="J665" s="2" t="n"/>
      <c r="K665" s="2" t="n"/>
      <c r="L665" s="2" t="n"/>
      <c r="M665" s="2" t="n"/>
      <c r="N665" s="1" t="n"/>
      <c r="O665" s="2" t="n"/>
    </row>
    <row r="666">
      <c r="F666" s="2" t="n"/>
      <c r="H666" s="2" t="n"/>
      <c r="J666" s="2" t="n"/>
      <c r="K666" s="2" t="n"/>
      <c r="L666" s="2" t="n"/>
      <c r="M666" s="2" t="n"/>
      <c r="N666" s="1" t="n"/>
      <c r="O666" s="2" t="n"/>
    </row>
    <row r="667">
      <c r="F667" s="2" t="n"/>
      <c r="H667" s="2" t="n"/>
      <c r="J667" s="2" t="n"/>
      <c r="K667" s="2" t="n"/>
      <c r="L667" s="2" t="n"/>
      <c r="M667" s="2" t="n"/>
      <c r="N667" s="1" t="n"/>
      <c r="O667" s="2" t="n"/>
    </row>
    <row r="668">
      <c r="F668" s="2" t="n"/>
      <c r="H668" s="2" t="n"/>
      <c r="J668" s="2" t="n"/>
      <c r="K668" s="2" t="n"/>
      <c r="L668" s="2" t="n"/>
      <c r="M668" s="2" t="n"/>
      <c r="N668" s="1" t="n"/>
      <c r="O668" s="2" t="n"/>
    </row>
    <row r="669">
      <c r="F669" s="2" t="n"/>
      <c r="H669" s="2" t="n"/>
      <c r="I669" s="4" t="n"/>
      <c r="J669" s="2" t="n"/>
      <c r="K669" s="2" t="n"/>
      <c r="L669" s="2" t="n"/>
      <c r="M669" s="2" t="n"/>
      <c r="N669" s="1" t="n"/>
      <c r="O669" s="2" t="n"/>
    </row>
    <row r="670">
      <c r="F670" s="2" t="n"/>
      <c r="H670" s="2" t="n"/>
      <c r="J670" s="2" t="n"/>
      <c r="K670" s="2" t="n"/>
      <c r="L670" s="2" t="n"/>
      <c r="M670" s="2" t="n"/>
      <c r="N670" s="1" t="n"/>
      <c r="O670" s="2" t="n"/>
    </row>
    <row r="671">
      <c r="F671" s="2" t="n"/>
      <c r="H671" s="2" t="n"/>
      <c r="J671" s="2" t="n"/>
      <c r="K671" s="2" t="n"/>
      <c r="L671" s="2" t="n"/>
      <c r="M671" s="2" t="n"/>
      <c r="N671" s="1" t="n"/>
      <c r="O671" s="2" t="n"/>
    </row>
    <row r="672">
      <c r="F672" s="2" t="n"/>
      <c r="H672" s="2" t="n"/>
      <c r="I672" s="4" t="n"/>
      <c r="J672" s="2" t="n"/>
      <c r="K672" s="2" t="n"/>
      <c r="L672" s="2" t="n"/>
      <c r="M672" s="2" t="n"/>
      <c r="N672" s="1" t="n"/>
      <c r="O672" s="2" t="n"/>
    </row>
    <row r="673">
      <c r="F673" s="2" t="n"/>
      <c r="H673" s="2" t="n"/>
      <c r="J673" s="2" t="n"/>
      <c r="K673" s="2" t="n"/>
      <c r="L673" s="2" t="n"/>
      <c r="M673" s="2" t="n"/>
      <c r="N673" s="1" t="n"/>
      <c r="O673" s="2" t="n"/>
    </row>
    <row r="674">
      <c r="F674" s="2" t="n"/>
      <c r="H674" s="2" t="n"/>
      <c r="J674" s="2" t="n"/>
      <c r="K674" s="2" t="n"/>
      <c r="L674" s="2" t="n"/>
      <c r="M674" s="2" t="n"/>
      <c r="N674" s="1" t="n"/>
      <c r="O674" s="2" t="n"/>
    </row>
    <row r="675">
      <c r="F675" s="2" t="n"/>
      <c r="H675" s="2" t="n"/>
      <c r="I675" s="4" t="n"/>
      <c r="J675" s="2" t="n"/>
      <c r="K675" s="2" t="n"/>
      <c r="L675" s="2" t="n"/>
      <c r="M675" s="2" t="n"/>
      <c r="N675" s="1" t="n"/>
      <c r="O675" s="2" t="n"/>
    </row>
    <row r="676">
      <c r="F676" s="2" t="n"/>
      <c r="H676" s="2" t="n"/>
      <c r="I676" s="4" t="n"/>
      <c r="J676" s="2" t="n"/>
      <c r="K676" s="2" t="n"/>
      <c r="L676" s="2" t="n"/>
      <c r="M676" s="2" t="n"/>
      <c r="N676" s="1" t="n"/>
      <c r="O676" s="2" t="n"/>
    </row>
    <row r="677">
      <c r="F677" s="2" t="n"/>
      <c r="H677" s="2" t="n"/>
      <c r="J677" s="2" t="n"/>
      <c r="K677" s="2" t="n"/>
      <c r="L677" s="2" t="n"/>
      <c r="M677" s="2" t="n"/>
      <c r="N677" s="1" t="n"/>
      <c r="O677" s="2" t="n"/>
    </row>
    <row r="678">
      <c r="F678" s="2" t="n"/>
      <c r="H678" s="2" t="n"/>
      <c r="J678" s="2" t="n"/>
      <c r="K678" s="2" t="n"/>
      <c r="L678" s="2" t="n"/>
      <c r="M678" s="2" t="n"/>
      <c r="N678" s="1" t="n"/>
      <c r="O678" s="2" t="n"/>
    </row>
    <row r="679">
      <c r="F679" s="2" t="n"/>
      <c r="H679" s="2" t="n"/>
      <c r="I679" s="4" t="n"/>
      <c r="J679" s="2" t="n"/>
      <c r="K679" s="2" t="n"/>
      <c r="L679" s="2" t="n"/>
      <c r="M679" s="2" t="n"/>
      <c r="N679" s="1" t="n"/>
      <c r="O679" s="2" t="n"/>
    </row>
    <row r="680">
      <c r="F680" s="2" t="n"/>
      <c r="H680" s="2" t="n"/>
      <c r="I680" s="4" t="n"/>
      <c r="J680" s="2" t="n"/>
      <c r="K680" s="2" t="n"/>
      <c r="L680" s="2" t="n"/>
      <c r="M680" s="2" t="n"/>
      <c r="N680" s="1" t="n"/>
      <c r="O680" s="2" t="n"/>
    </row>
    <row r="681">
      <c r="F681" s="2" t="n"/>
      <c r="H681" s="2" t="n"/>
      <c r="I681" s="4" t="n"/>
      <c r="J681" s="2" t="n"/>
      <c r="K681" s="2" t="n"/>
      <c r="L681" s="2" t="n"/>
      <c r="M681" s="2" t="n"/>
      <c r="N681" s="1" t="n"/>
      <c r="O681" s="2" t="n"/>
    </row>
    <row r="682">
      <c r="F682" s="2" t="n"/>
      <c r="H682" s="2" t="n"/>
      <c r="J682" s="2" t="n"/>
      <c r="K682" s="2" t="n"/>
      <c r="L682" s="2" t="n"/>
      <c r="M682" s="2" t="n"/>
      <c r="N682" s="1" t="n"/>
      <c r="O682" s="2" t="n"/>
    </row>
    <row r="683">
      <c r="F683" s="2" t="n"/>
      <c r="H683" s="2" t="n"/>
      <c r="J683" s="2" t="n"/>
      <c r="K683" s="2" t="n"/>
      <c r="L683" s="2" t="n"/>
      <c r="M683" s="2" t="n"/>
      <c r="N683" s="1" t="n"/>
      <c r="O683" s="2" t="n"/>
    </row>
    <row r="684">
      <c r="F684" s="2" t="n"/>
      <c r="H684" s="2" t="n"/>
      <c r="I684" s="4" t="n"/>
      <c r="J684" s="2" t="n"/>
      <c r="K684" s="2" t="n"/>
      <c r="L684" s="2" t="n"/>
      <c r="M684" s="2" t="n"/>
      <c r="N684" s="1" t="n"/>
      <c r="O684" s="2" t="n"/>
    </row>
    <row r="685">
      <c r="F685" s="2" t="n"/>
      <c r="H685" s="2" t="n"/>
      <c r="J685" s="2" t="n"/>
      <c r="K685" s="2" t="n"/>
      <c r="L685" s="2" t="n"/>
      <c r="M685" s="2" t="n"/>
      <c r="N685" s="1" t="n"/>
      <c r="O685" s="2" t="n"/>
    </row>
    <row r="686">
      <c r="F686" s="2" t="n"/>
      <c r="H686" s="2" t="n"/>
      <c r="J686" s="2" t="n"/>
      <c r="K686" s="2" t="n"/>
      <c r="L686" s="2" t="n"/>
      <c r="M686" s="2" t="n"/>
      <c r="N686" s="1" t="n"/>
      <c r="O686" s="2" t="n"/>
    </row>
    <row r="687">
      <c r="F687" s="2" t="n"/>
      <c r="H687" s="2" t="n"/>
      <c r="I687" s="4" t="n"/>
      <c r="J687" s="2" t="n"/>
      <c r="K687" s="2" t="n"/>
      <c r="L687" s="2" t="n"/>
      <c r="M687" s="2" t="n"/>
      <c r="N687" s="1" t="n"/>
      <c r="O687" s="2" t="n"/>
    </row>
    <row r="688">
      <c r="F688" s="2" t="n"/>
      <c r="H688" s="2" t="n"/>
      <c r="J688" s="2" t="n"/>
      <c r="K688" s="2" t="n"/>
      <c r="L688" s="2" t="n"/>
      <c r="M688" s="2" t="n"/>
      <c r="N688" s="1" t="n"/>
      <c r="O688" s="2" t="n"/>
    </row>
    <row r="689">
      <c r="F689" s="2" t="n"/>
      <c r="H689" s="2" t="n"/>
      <c r="J689" s="2" t="n"/>
      <c r="K689" s="2" t="n"/>
      <c r="L689" s="2" t="n"/>
      <c r="M689" s="2" t="n"/>
      <c r="N689" s="1" t="n"/>
      <c r="O689" s="2" t="n"/>
    </row>
    <row r="690">
      <c r="F690" s="2" t="n"/>
      <c r="H690" s="2" t="n"/>
      <c r="I690" s="4" t="n"/>
      <c r="J690" s="2" t="n"/>
      <c r="K690" s="2" t="n"/>
      <c r="L690" s="2" t="n"/>
      <c r="M690" s="2" t="n"/>
      <c r="N690" s="1" t="n"/>
      <c r="O690" s="2" t="n"/>
    </row>
    <row r="691">
      <c r="F691" s="2" t="n"/>
      <c r="H691" s="2" t="n"/>
      <c r="I691" s="4" t="n"/>
      <c r="J691" s="2" t="n"/>
      <c r="K691" s="2" t="n"/>
      <c r="L691" s="2" t="n"/>
      <c r="M691" s="2" t="n"/>
      <c r="N691" s="1" t="n"/>
      <c r="O691" s="2" t="n"/>
    </row>
    <row r="692">
      <c r="F692" s="2" t="n"/>
      <c r="H692" s="2" t="n"/>
      <c r="I692" s="4" t="n"/>
      <c r="J692" s="2" t="n"/>
      <c r="K692" s="2" t="n"/>
      <c r="L692" s="2" t="n"/>
      <c r="M692" s="2" t="n"/>
      <c r="N692" s="1" t="n"/>
      <c r="O692" s="2" t="n"/>
    </row>
    <row r="693">
      <c r="F693" s="2" t="n"/>
      <c r="H693" s="2" t="n"/>
      <c r="J693" s="2" t="n"/>
      <c r="K693" s="2" t="n"/>
      <c r="L693" s="2" t="n"/>
      <c r="M693" s="2" t="n"/>
      <c r="N693" s="1" t="n"/>
      <c r="O693" s="2" t="n"/>
    </row>
    <row r="694">
      <c r="F694" s="2" t="n"/>
      <c r="H694" s="2" t="n"/>
      <c r="J694" s="2" t="n"/>
      <c r="K694" s="2" t="n"/>
      <c r="L694" s="2" t="n"/>
      <c r="M694" s="2" t="n"/>
      <c r="N694" s="1" t="n"/>
      <c r="O694" s="2" t="n"/>
    </row>
    <row r="695">
      <c r="F695" s="2" t="n"/>
      <c r="H695" s="2" t="n"/>
      <c r="I695" s="4" t="n"/>
      <c r="J695" s="2" t="n"/>
      <c r="K695" s="2" t="n"/>
      <c r="L695" s="2" t="n"/>
      <c r="M695" s="2" t="n"/>
      <c r="N695" s="1" t="n"/>
      <c r="O695" s="2" t="n"/>
    </row>
    <row r="696">
      <c r="F696" s="2" t="n"/>
      <c r="H696" s="2" t="n"/>
      <c r="J696" s="2" t="n"/>
      <c r="K696" s="2" t="n"/>
      <c r="L696" s="2" t="n"/>
      <c r="M696" s="2" t="n"/>
      <c r="N696" s="1" t="n"/>
      <c r="O696" s="2" t="n"/>
    </row>
    <row r="697">
      <c r="F697" s="2" t="n"/>
      <c r="H697" s="2" t="n"/>
      <c r="J697" s="2" t="n"/>
      <c r="K697" s="2" t="n"/>
      <c r="L697" s="2" t="n"/>
      <c r="M697" s="2" t="n"/>
      <c r="N697" s="1" t="n"/>
      <c r="O697" s="2" t="n"/>
    </row>
    <row r="698">
      <c r="F698" s="2" t="n"/>
      <c r="H698" s="2" t="n"/>
      <c r="J698" s="2" t="n"/>
      <c r="K698" s="2" t="n"/>
      <c r="L698" s="2" t="n"/>
      <c r="M698" s="2" t="n"/>
      <c r="N698" s="1" t="n"/>
      <c r="O698" s="2" t="n"/>
    </row>
    <row r="699">
      <c r="F699" s="2" t="n"/>
      <c r="H699" s="2" t="n"/>
      <c r="J699" s="2" t="n"/>
      <c r="K699" s="2" t="n"/>
      <c r="L699" s="2" t="n"/>
      <c r="M699" s="2" t="n"/>
      <c r="N699" s="1" t="n"/>
      <c r="O699" s="2" t="n"/>
    </row>
    <row r="700">
      <c r="F700" s="2" t="n"/>
      <c r="H700" s="2" t="n"/>
      <c r="I700" s="4" t="n"/>
      <c r="J700" s="2" t="n"/>
      <c r="K700" s="2" t="n"/>
      <c r="L700" s="2" t="n"/>
      <c r="M700" s="2" t="n"/>
      <c r="N700" s="1" t="n"/>
      <c r="O700" s="2" t="n"/>
    </row>
    <row r="701">
      <c r="F701" s="2" t="n"/>
      <c r="H701" s="2" t="n"/>
      <c r="J701" s="2" t="n"/>
      <c r="K701" s="2" t="n"/>
      <c r="L701" s="2" t="n"/>
      <c r="M701" s="2" t="n"/>
      <c r="N701" s="1" t="n"/>
      <c r="O701" s="2" t="n"/>
    </row>
    <row r="702">
      <c r="F702" s="2" t="n"/>
      <c r="H702" s="2" t="n"/>
      <c r="J702" s="2" t="n"/>
      <c r="K702" s="2" t="n"/>
      <c r="L702" s="2" t="n"/>
      <c r="M702" s="2" t="n"/>
      <c r="N702" s="1" t="n"/>
      <c r="O702" s="2" t="n"/>
    </row>
    <row r="703">
      <c r="F703" s="2" t="n"/>
      <c r="H703" s="2" t="n"/>
      <c r="I703" s="4" t="n"/>
      <c r="J703" s="2" t="n"/>
      <c r="K703" s="2" t="n"/>
      <c r="L703" s="2" t="n"/>
      <c r="M703" s="2" t="n"/>
      <c r="N703" s="1" t="n"/>
      <c r="O703" s="2" t="n"/>
    </row>
    <row r="704">
      <c r="F704" s="2" t="n"/>
      <c r="H704" s="2" t="n"/>
      <c r="J704" s="2" t="n"/>
      <c r="K704" s="2" t="n"/>
      <c r="L704" s="2" t="n"/>
      <c r="M704" s="2" t="n"/>
      <c r="N704" s="1" t="n"/>
      <c r="O704" s="2" t="n"/>
    </row>
    <row r="705">
      <c r="F705" s="2" t="n"/>
      <c r="H705" s="2" t="n"/>
      <c r="J705" s="2" t="n"/>
      <c r="K705" s="2" t="n"/>
      <c r="L705" s="2" t="n"/>
      <c r="M705" s="2" t="n"/>
      <c r="N705" s="1" t="n"/>
      <c r="O705" s="2" t="n"/>
    </row>
    <row r="706">
      <c r="F706" s="2" t="n"/>
      <c r="H706" s="2" t="n"/>
      <c r="J706" s="2" t="n"/>
      <c r="K706" s="2" t="n"/>
      <c r="L706" s="2" t="n"/>
      <c r="M706" s="2" t="n"/>
      <c r="N706" s="1" t="n"/>
      <c r="O706" s="2" t="n"/>
    </row>
    <row r="707">
      <c r="F707" s="2" t="n"/>
      <c r="H707" s="2" t="n"/>
      <c r="J707" s="2" t="n"/>
      <c r="K707" s="2" t="n"/>
      <c r="L707" s="2" t="n"/>
      <c r="M707" s="2" t="n"/>
      <c r="N707" s="1" t="n"/>
      <c r="O707" s="2" t="n"/>
    </row>
    <row r="708">
      <c r="F708" s="2" t="n"/>
      <c r="H708" s="2" t="n"/>
      <c r="I708" s="4" t="n"/>
      <c r="J708" s="2" t="n"/>
      <c r="K708" s="2" t="n"/>
      <c r="L708" s="2" t="n"/>
      <c r="M708" s="2" t="n"/>
      <c r="N708" s="1" t="n"/>
      <c r="O708" s="2" t="n"/>
    </row>
    <row r="709">
      <c r="F709" s="2" t="n"/>
      <c r="H709" s="2" t="n"/>
      <c r="J709" s="2" t="n"/>
      <c r="K709" s="2" t="n"/>
      <c r="L709" s="2" t="n"/>
      <c r="M709" s="2" t="n"/>
      <c r="N709" s="1" t="n"/>
      <c r="O709" s="2" t="n"/>
    </row>
    <row r="710">
      <c r="F710" s="2" t="n"/>
      <c r="H710" s="2" t="n"/>
      <c r="I710" s="4" t="n"/>
      <c r="J710" s="2" t="n"/>
      <c r="K710" s="2" t="n"/>
      <c r="L710" s="2" t="n"/>
      <c r="M710" s="2" t="n"/>
      <c r="N710" s="1" t="n"/>
      <c r="O710" s="2" t="n"/>
    </row>
    <row r="711">
      <c r="F711" s="2" t="n"/>
      <c r="H711" s="2" t="n"/>
      <c r="J711" s="2" t="n"/>
      <c r="K711" s="2" t="n"/>
      <c r="L711" s="2" t="n"/>
      <c r="M711" s="2" t="n"/>
      <c r="N711" s="1" t="n"/>
      <c r="O711" s="2" t="n"/>
    </row>
    <row r="712">
      <c r="F712" s="2" t="n"/>
      <c r="H712" s="2" t="n"/>
      <c r="J712" s="2" t="n"/>
      <c r="K712" s="2" t="n"/>
      <c r="L712" s="2" t="n"/>
      <c r="M712" s="2" t="n"/>
      <c r="N712" s="1" t="n"/>
      <c r="O712" s="2" t="n"/>
    </row>
    <row r="713">
      <c r="F713" s="2" t="n"/>
      <c r="H713" s="2" t="n"/>
      <c r="I713" s="4" t="n"/>
      <c r="J713" s="2" t="n"/>
      <c r="K713" s="2" t="n"/>
      <c r="L713" s="2" t="n"/>
      <c r="M713" s="2" t="n"/>
      <c r="N713" s="1" t="n"/>
      <c r="O713" s="2" t="n"/>
    </row>
    <row r="714">
      <c r="F714" s="2" t="n"/>
      <c r="H714" s="2" t="n"/>
      <c r="J714" s="2" t="n"/>
      <c r="K714" s="2" t="n"/>
      <c r="L714" s="2" t="n"/>
      <c r="M714" s="2" t="n"/>
      <c r="N714" s="1" t="n"/>
      <c r="O714" s="2" t="n"/>
    </row>
    <row r="715">
      <c r="F715" s="2" t="n"/>
      <c r="H715" s="2" t="n"/>
      <c r="J715" s="2" t="n"/>
      <c r="K715" s="2" t="n"/>
      <c r="L715" s="2" t="n"/>
      <c r="M715" s="2" t="n"/>
      <c r="N715" s="1" t="n"/>
      <c r="O715" s="2" t="n"/>
    </row>
    <row r="716">
      <c r="F716" s="2" t="n"/>
      <c r="H716" s="2" t="n"/>
      <c r="J716" s="2" t="n"/>
      <c r="K716" s="2" t="n"/>
      <c r="L716" s="2" t="n"/>
      <c r="M716" s="2" t="n"/>
      <c r="N716" s="1" t="n"/>
      <c r="O716" s="2" t="n"/>
    </row>
    <row r="717">
      <c r="F717" s="2" t="n"/>
      <c r="H717" s="2" t="n"/>
      <c r="J717" s="2" t="n"/>
      <c r="K717" s="2" t="n"/>
      <c r="L717" s="2" t="n"/>
      <c r="M717" s="2" t="n"/>
      <c r="N717" s="1" t="n"/>
      <c r="O717" s="2" t="n"/>
    </row>
    <row r="718">
      <c r="F718" s="2" t="n"/>
      <c r="H718" s="2" t="n"/>
      <c r="J718" s="2" t="n"/>
      <c r="K718" s="2" t="n"/>
      <c r="L718" s="2" t="n"/>
      <c r="M718" s="2" t="n"/>
      <c r="N718" s="1" t="n"/>
      <c r="O718" s="2" t="n"/>
    </row>
    <row r="719">
      <c r="F719" s="2" t="n"/>
      <c r="H719" s="2" t="n"/>
      <c r="J719" s="2" t="n"/>
      <c r="K719" s="2" t="n"/>
      <c r="L719" s="2" t="n"/>
      <c r="M719" s="2" t="n"/>
      <c r="N719" s="1" t="n"/>
      <c r="O719" s="2" t="n"/>
    </row>
    <row r="720">
      <c r="F720" s="2" t="n"/>
      <c r="H720" s="2" t="n"/>
      <c r="I720" s="4" t="n"/>
      <c r="J720" s="2" t="n"/>
      <c r="K720" s="2" t="n"/>
      <c r="L720" s="2" t="n"/>
      <c r="M720" s="2" t="n"/>
      <c r="N720" s="1" t="n"/>
      <c r="O720" s="2" t="n"/>
    </row>
    <row r="721">
      <c r="F721" s="2" t="n"/>
      <c r="H721" s="2" t="n"/>
      <c r="J721" s="2" t="n"/>
      <c r="K721" s="2" t="n"/>
      <c r="L721" s="2" t="n"/>
      <c r="M721" s="2" t="n"/>
      <c r="N721" s="1" t="n"/>
      <c r="O721" s="2" t="n"/>
    </row>
    <row r="722">
      <c r="F722" s="2" t="n"/>
      <c r="H722" s="2" t="n"/>
      <c r="J722" s="2" t="n"/>
      <c r="K722" s="2" t="n"/>
      <c r="L722" s="2" t="n"/>
      <c r="M722" s="2" t="n"/>
      <c r="N722" s="1" t="n"/>
      <c r="O722" s="2" t="n"/>
    </row>
    <row r="723">
      <c r="F723" s="2" t="n"/>
      <c r="H723" s="2" t="n"/>
      <c r="I723" s="4" t="n"/>
      <c r="J723" s="2" t="n"/>
      <c r="K723" s="2" t="n"/>
      <c r="L723" s="2" t="n"/>
      <c r="M723" s="2" t="n"/>
      <c r="N723" s="1" t="n"/>
      <c r="O723" s="2" t="n"/>
    </row>
    <row r="724">
      <c r="F724" s="2" t="n"/>
      <c r="H724" s="2" t="n"/>
      <c r="J724" s="2" t="n"/>
      <c r="K724" s="2" t="n"/>
      <c r="L724" s="2" t="n"/>
      <c r="M724" s="2" t="n"/>
      <c r="N724" s="1" t="n"/>
      <c r="O724" s="2" t="n"/>
    </row>
    <row r="725">
      <c r="F725" s="2" t="n"/>
      <c r="H725" s="2" t="n"/>
      <c r="J725" s="2" t="n"/>
      <c r="K725" s="2" t="n"/>
      <c r="L725" s="2" t="n"/>
      <c r="M725" s="2" t="n"/>
      <c r="N725" s="1" t="n"/>
      <c r="O725" s="2" t="n"/>
    </row>
    <row r="726">
      <c r="F726" s="2" t="n"/>
      <c r="H726" s="2" t="n"/>
      <c r="J726" s="2" t="n"/>
      <c r="K726" s="2" t="n"/>
      <c r="L726" s="2" t="n"/>
      <c r="M726" s="2" t="n"/>
      <c r="N726" s="1" t="n"/>
      <c r="O726" s="2" t="n"/>
    </row>
    <row r="727">
      <c r="F727" s="2" t="n"/>
      <c r="H727" s="2" t="n"/>
      <c r="J727" s="2" t="n"/>
      <c r="K727" s="2" t="n"/>
      <c r="L727" s="2" t="n"/>
      <c r="M727" s="2" t="n"/>
      <c r="N727" s="1" t="n"/>
      <c r="O727" s="2" t="n"/>
    </row>
    <row r="728">
      <c r="F728" s="2" t="n"/>
      <c r="H728" s="2" t="n"/>
      <c r="J728" s="2" t="n"/>
      <c r="K728" s="2" t="n"/>
      <c r="L728" s="2" t="n"/>
      <c r="M728" s="2" t="n"/>
      <c r="N728" s="1" t="n"/>
      <c r="O728" s="2" t="n"/>
    </row>
    <row r="729">
      <c r="F729" s="2" t="n"/>
      <c r="H729" s="2" t="n"/>
      <c r="J729" s="2" t="n"/>
      <c r="K729" s="2" t="n"/>
      <c r="L729" s="2" t="n"/>
      <c r="M729" s="2" t="n"/>
      <c r="N729" s="1" t="n"/>
      <c r="O729" s="2" t="n"/>
    </row>
    <row r="730">
      <c r="F730" s="2" t="n"/>
      <c r="H730" s="2" t="n"/>
      <c r="I730" s="4" t="n"/>
      <c r="J730" s="2" t="n"/>
      <c r="K730" s="2" t="n"/>
      <c r="L730" s="2" t="n"/>
      <c r="M730" s="2" t="n"/>
      <c r="N730" s="1" t="n"/>
      <c r="O730" s="2" t="n"/>
    </row>
    <row r="731">
      <c r="F731" s="2" t="n"/>
      <c r="H731" s="2" t="n"/>
      <c r="J731" s="2" t="n"/>
      <c r="K731" s="2" t="n"/>
      <c r="L731" s="2" t="n"/>
      <c r="M731" s="2" t="n"/>
      <c r="N731" s="1" t="n"/>
      <c r="O731" s="2" t="n"/>
    </row>
    <row r="732">
      <c r="F732" s="2" t="n"/>
      <c r="H732" s="2" t="n"/>
      <c r="J732" s="2" t="n"/>
      <c r="K732" s="2" t="n"/>
      <c r="L732" s="2" t="n"/>
      <c r="M732" s="2" t="n"/>
      <c r="N732" s="1" t="n"/>
      <c r="O732" s="2" t="n"/>
    </row>
    <row r="733">
      <c r="F733" s="2" t="n"/>
      <c r="H733" s="2" t="n"/>
      <c r="I733" s="4" t="n"/>
      <c r="J733" s="2" t="n"/>
      <c r="K733" s="2" t="n"/>
      <c r="L733" s="2" t="n"/>
      <c r="M733" s="2" t="n"/>
      <c r="N733" s="1" t="n"/>
      <c r="O733" s="2" t="n"/>
    </row>
    <row r="734">
      <c r="F734" s="2" t="n"/>
      <c r="H734" s="2" t="n"/>
      <c r="J734" s="2" t="n"/>
      <c r="K734" s="2" t="n"/>
      <c r="L734" s="2" t="n"/>
      <c r="M734" s="2" t="n"/>
      <c r="N734" s="1" t="n"/>
      <c r="O734" s="2" t="n"/>
    </row>
    <row r="735">
      <c r="F735" s="2" t="n"/>
      <c r="H735" s="2" t="n"/>
      <c r="J735" s="2" t="n"/>
      <c r="K735" s="2" t="n"/>
      <c r="L735" s="2" t="n"/>
      <c r="M735" s="2" t="n"/>
      <c r="N735" s="1" t="n"/>
      <c r="O735" s="2" t="n"/>
    </row>
    <row r="736">
      <c r="F736" s="2" t="n"/>
      <c r="H736" s="2" t="n"/>
      <c r="J736" s="2" t="n"/>
      <c r="K736" s="2" t="n"/>
      <c r="L736" s="2" t="n"/>
      <c r="M736" s="2" t="n"/>
      <c r="N736" s="1" t="n"/>
      <c r="O736" s="2" t="n"/>
    </row>
    <row r="737">
      <c r="F737" s="2" t="n"/>
      <c r="H737" s="2" t="n"/>
      <c r="J737" s="2" t="n"/>
      <c r="K737" s="2" t="n"/>
      <c r="L737" s="2" t="n"/>
      <c r="M737" s="2" t="n"/>
      <c r="N737" s="1" t="n"/>
      <c r="O737" s="2" t="n"/>
    </row>
    <row r="738">
      <c r="F738" s="2" t="n"/>
      <c r="H738" s="2" t="n"/>
      <c r="I738" s="4" t="n"/>
      <c r="J738" s="2" t="n"/>
      <c r="K738" s="2" t="n"/>
      <c r="L738" s="2" t="n"/>
      <c r="M738" s="2" t="n"/>
      <c r="N738" s="1" t="n"/>
      <c r="O738" s="2" t="n"/>
    </row>
    <row r="739">
      <c r="F739" s="2" t="n"/>
      <c r="H739" s="2" t="n"/>
      <c r="J739" s="2" t="n"/>
      <c r="K739" s="2" t="n"/>
      <c r="L739" s="2" t="n"/>
      <c r="M739" s="2" t="n"/>
      <c r="N739" s="1" t="n"/>
      <c r="O739" s="2" t="n"/>
    </row>
    <row r="740">
      <c r="F740" s="2" t="n"/>
      <c r="H740" s="2" t="n"/>
      <c r="J740" s="2" t="n"/>
      <c r="K740" s="2" t="n"/>
      <c r="L740" s="2" t="n"/>
      <c r="M740" s="2" t="n"/>
      <c r="N740" s="1" t="n"/>
      <c r="O740" s="2" t="n"/>
    </row>
    <row r="741">
      <c r="F741" s="2" t="n"/>
      <c r="H741" s="2" t="n"/>
      <c r="I741" s="4" t="n"/>
      <c r="J741" s="2" t="n"/>
      <c r="K741" s="2" t="n"/>
      <c r="L741" s="2" t="n"/>
      <c r="M741" s="2" t="n"/>
      <c r="N741" s="1" t="n"/>
      <c r="O741" s="2" t="n"/>
    </row>
    <row r="742">
      <c r="F742" s="2" t="n"/>
      <c r="H742" s="2" t="n"/>
      <c r="J742" s="2" t="n"/>
      <c r="K742" s="2" t="n"/>
      <c r="L742" s="2" t="n"/>
      <c r="M742" s="2" t="n"/>
      <c r="N742" s="1" t="n"/>
      <c r="O742" s="2" t="n"/>
    </row>
    <row r="743">
      <c r="F743" s="2" t="n"/>
      <c r="H743" s="2" t="n"/>
      <c r="J743" s="2" t="n"/>
      <c r="K743" s="2" t="n"/>
      <c r="L743" s="2" t="n"/>
      <c r="M743" s="2" t="n"/>
      <c r="N743" s="1" t="n"/>
      <c r="O743" s="2" t="n"/>
    </row>
    <row r="744">
      <c r="F744" s="2" t="n"/>
      <c r="H744" s="2" t="n"/>
      <c r="J744" s="2" t="n"/>
      <c r="K744" s="2" t="n"/>
      <c r="L744" s="2" t="n"/>
      <c r="M744" s="2" t="n"/>
      <c r="N744" s="1" t="n"/>
      <c r="O744" s="2" t="n"/>
    </row>
    <row r="745">
      <c r="F745" s="2" t="n"/>
      <c r="H745" s="2" t="n"/>
      <c r="J745" s="2" t="n"/>
      <c r="K745" s="2" t="n"/>
      <c r="L745" s="2" t="n"/>
      <c r="M745" s="2" t="n"/>
      <c r="N745" s="1" t="n"/>
      <c r="O745" s="2" t="n"/>
    </row>
    <row r="746">
      <c r="F746" s="2" t="n"/>
      <c r="H746" s="2" t="n"/>
      <c r="I746" s="4" t="n"/>
      <c r="J746" s="2" t="n"/>
      <c r="K746" s="2" t="n"/>
      <c r="L746" s="2" t="n"/>
      <c r="M746" s="2" t="n"/>
      <c r="N746" s="1" t="n"/>
      <c r="O746" s="2" t="n"/>
    </row>
    <row r="747">
      <c r="F747" s="2" t="n"/>
      <c r="H747" s="2" t="n"/>
      <c r="J747" s="2" t="n"/>
      <c r="K747" s="2" t="n"/>
      <c r="L747" s="2" t="n"/>
      <c r="M747" s="2" t="n"/>
      <c r="N747" s="1" t="n"/>
      <c r="O747" s="2" t="n"/>
    </row>
    <row r="748">
      <c r="F748" s="2" t="n"/>
      <c r="H748" s="2" t="n"/>
      <c r="J748" s="2" t="n"/>
      <c r="K748" s="2" t="n"/>
      <c r="L748" s="2" t="n"/>
      <c r="M748" s="2" t="n"/>
      <c r="N748" s="1" t="n"/>
      <c r="O748" s="2" t="n"/>
    </row>
    <row r="749">
      <c r="F749" s="2" t="n"/>
      <c r="H749" s="2" t="n"/>
      <c r="J749" s="2" t="n"/>
      <c r="K749" s="2" t="n"/>
      <c r="L749" s="2" t="n"/>
      <c r="M749" s="2" t="n"/>
      <c r="N749" s="1" t="n"/>
      <c r="O749" s="2" t="n"/>
    </row>
    <row r="750">
      <c r="F750" s="2" t="n"/>
      <c r="H750" s="2" t="n"/>
      <c r="J750" s="2" t="n"/>
      <c r="K750" s="2" t="n"/>
      <c r="L750" s="2" t="n"/>
      <c r="M750" s="2" t="n"/>
      <c r="N750" s="1" t="n"/>
      <c r="O750" s="2" t="n"/>
    </row>
    <row r="751">
      <c r="F751" s="2" t="n"/>
      <c r="H751" s="2" t="n"/>
      <c r="J751" s="2" t="n"/>
      <c r="K751" s="2" t="n"/>
      <c r="L751" s="2" t="n"/>
      <c r="M751" s="2" t="n"/>
      <c r="N751" s="1" t="n"/>
      <c r="O751" s="2" t="n"/>
    </row>
    <row r="752">
      <c r="F752" s="2" t="n"/>
      <c r="H752" s="2" t="n"/>
      <c r="J752" s="2" t="n"/>
      <c r="K752" s="2" t="n"/>
      <c r="L752" s="2" t="n"/>
      <c r="M752" s="2" t="n"/>
      <c r="N752" s="1" t="n"/>
      <c r="O752" s="2" t="n"/>
    </row>
    <row r="753">
      <c r="F753" s="2" t="n"/>
      <c r="H753" s="2" t="n"/>
      <c r="J753" s="2" t="n"/>
      <c r="K753" s="2" t="n"/>
      <c r="L753" s="2" t="n"/>
      <c r="M753" s="2" t="n"/>
      <c r="N753" s="1" t="n"/>
      <c r="O753" s="2" t="n"/>
    </row>
    <row r="754">
      <c r="F754" s="2" t="n"/>
      <c r="H754" s="2" t="n"/>
      <c r="J754" s="2" t="n"/>
      <c r="K754" s="2" t="n"/>
      <c r="L754" s="2" t="n"/>
      <c r="M754" s="2" t="n"/>
      <c r="N754" s="1" t="n"/>
      <c r="O754" s="2" t="n"/>
    </row>
    <row r="755">
      <c r="F755" s="2" t="n"/>
      <c r="H755" s="2" t="n"/>
      <c r="J755" s="2" t="n"/>
      <c r="K755" s="2" t="n"/>
      <c r="L755" s="2" t="n"/>
      <c r="M755" s="2" t="n"/>
      <c r="N755" s="1" t="n"/>
      <c r="O755" s="2" t="n"/>
      <c r="P755" s="2" t="n"/>
    </row>
    <row r="756">
      <c r="F756" s="2" t="n"/>
      <c r="H756" s="2" t="n"/>
      <c r="I756" s="4" t="n"/>
      <c r="J756" s="2" t="n"/>
      <c r="K756" s="2" t="n"/>
      <c r="L756" s="2" t="n"/>
      <c r="M756" s="2" t="n"/>
      <c r="N756" s="1" t="n"/>
      <c r="O756" s="2" t="n"/>
      <c r="P756" s="2" t="n"/>
    </row>
    <row r="757">
      <c r="F757" s="2" t="n"/>
      <c r="H757" s="2" t="n"/>
      <c r="J757" s="2" t="n"/>
      <c r="K757" s="2" t="n"/>
      <c r="L757" s="2" t="n"/>
      <c r="M757" s="2" t="n"/>
      <c r="N757" s="1" t="n"/>
      <c r="O757" s="2" t="n"/>
      <c r="P757" s="2" t="n"/>
    </row>
    <row r="758">
      <c r="F758" s="2" t="n"/>
      <c r="H758" s="2" t="n"/>
      <c r="I758" s="4" t="n"/>
      <c r="J758" s="2" t="n"/>
      <c r="K758" s="2" t="n"/>
      <c r="L758" s="2" t="n"/>
      <c r="M758" s="2" t="n"/>
      <c r="N758" s="1" t="n"/>
      <c r="O758" s="2" t="n"/>
    </row>
    <row r="759">
      <c r="F759" s="2" t="n"/>
      <c r="H759" s="2" t="n"/>
      <c r="J759" s="2" t="n"/>
      <c r="K759" s="2" t="n"/>
      <c r="L759" s="2" t="n"/>
      <c r="M759" s="2" t="n"/>
      <c r="N759" s="1" t="n"/>
      <c r="O759" s="2" t="n"/>
    </row>
    <row r="760">
      <c r="F760" s="2" t="n"/>
      <c r="H760" s="2" t="n"/>
      <c r="J760" s="2" t="n"/>
      <c r="K760" s="2" t="n"/>
      <c r="L760" s="2" t="n"/>
      <c r="M760" s="2" t="n"/>
      <c r="N760" s="1" t="n"/>
      <c r="O760" s="2" t="n"/>
    </row>
    <row r="761">
      <c r="F761" s="2" t="n"/>
      <c r="H761" s="2" t="n"/>
      <c r="J761" s="2" t="n"/>
      <c r="K761" s="2" t="n"/>
      <c r="L761" s="2" t="n"/>
      <c r="M761" s="2" t="n"/>
      <c r="N761" s="1" t="n"/>
      <c r="O761" s="2" t="n"/>
    </row>
    <row r="762">
      <c r="F762" s="2" t="n"/>
      <c r="H762" s="2" t="n"/>
      <c r="I762" s="4" t="n"/>
      <c r="J762" s="2" t="n"/>
      <c r="K762" s="2" t="n"/>
      <c r="L762" s="2" t="n"/>
      <c r="M762" s="2" t="n"/>
      <c r="N762" s="1" t="n"/>
      <c r="O762" s="2" t="n"/>
    </row>
    <row r="763">
      <c r="F763" s="2" t="n"/>
      <c r="H763" s="2" t="n"/>
      <c r="J763" s="2" t="n"/>
      <c r="K763" s="2" t="n"/>
      <c r="L763" s="2" t="n"/>
      <c r="M763" s="2" t="n"/>
      <c r="N763" s="1" t="n"/>
      <c r="O763" s="2" t="n"/>
    </row>
    <row r="764">
      <c r="F764" s="2" t="n"/>
      <c r="H764" s="2" t="n"/>
      <c r="J764" s="2" t="n"/>
      <c r="K764" s="2" t="n"/>
      <c r="L764" s="2" t="n"/>
      <c r="M764" s="2" t="n"/>
      <c r="N764" s="1" t="n"/>
      <c r="O764" s="2" t="n"/>
    </row>
    <row r="765">
      <c r="F765" s="2" t="n"/>
      <c r="H765" s="2" t="n"/>
      <c r="I765" s="4" t="n"/>
      <c r="J765" s="2" t="n"/>
      <c r="K765" s="2" t="n"/>
      <c r="L765" s="2" t="n"/>
      <c r="M765" s="2" t="n"/>
      <c r="N765" s="1" t="n"/>
      <c r="O765" s="2" t="n"/>
    </row>
    <row r="766">
      <c r="F766" s="2" t="n"/>
      <c r="H766" s="2" t="n"/>
      <c r="J766" s="2" t="n"/>
      <c r="K766" s="2" t="n"/>
      <c r="L766" s="2" t="n"/>
      <c r="M766" s="2" t="n"/>
      <c r="N766" s="1" t="n"/>
      <c r="O766" s="2" t="n"/>
    </row>
    <row r="767">
      <c r="F767" s="2" t="n"/>
      <c r="H767" s="2" t="n"/>
      <c r="J767" s="2" t="n"/>
      <c r="K767" s="2" t="n"/>
      <c r="L767" s="2" t="n"/>
      <c r="M767" s="2" t="n"/>
      <c r="N767" s="1" t="n"/>
      <c r="O767" s="2" t="n"/>
    </row>
    <row r="768">
      <c r="F768" s="2" t="n"/>
      <c r="H768" s="2" t="n"/>
      <c r="I768" s="4" t="n"/>
      <c r="J768" s="2" t="n"/>
      <c r="K768" s="2" t="n"/>
      <c r="L768" s="2" t="n"/>
      <c r="M768" s="2" t="n"/>
      <c r="N768" s="1" t="n"/>
      <c r="O768" s="2" t="n"/>
    </row>
    <row r="769">
      <c r="F769" s="2" t="n"/>
      <c r="H769" s="2" t="n"/>
      <c r="I769" s="4" t="n"/>
      <c r="J769" s="2" t="n"/>
      <c r="K769" s="2" t="n"/>
      <c r="L769" s="2" t="n"/>
      <c r="M769" s="2" t="n"/>
      <c r="N769" s="1" t="n"/>
      <c r="O769" s="2" t="n"/>
    </row>
    <row r="770">
      <c r="F770" s="2" t="n"/>
      <c r="H770" s="2" t="n"/>
      <c r="J770" s="2" t="n"/>
      <c r="K770" s="2" t="n"/>
      <c r="L770" s="2" t="n"/>
      <c r="M770" s="2" t="n"/>
      <c r="N770" s="1" t="n"/>
      <c r="O770" s="2" t="n"/>
    </row>
    <row r="771">
      <c r="F771" s="2" t="n"/>
      <c r="H771" s="2" t="n"/>
      <c r="J771" s="2" t="n"/>
      <c r="K771" s="2" t="n"/>
      <c r="L771" s="2" t="n"/>
      <c r="M771" s="2" t="n"/>
      <c r="N771" s="1" t="n"/>
      <c r="O771" s="2" t="n"/>
    </row>
    <row r="772">
      <c r="F772" s="2" t="n"/>
      <c r="H772" s="2" t="n"/>
      <c r="I772" s="4" t="n"/>
      <c r="J772" s="2" t="n"/>
      <c r="K772" s="2" t="n"/>
      <c r="L772" s="2" t="n"/>
      <c r="M772" s="2" t="n"/>
      <c r="N772" s="1" t="n"/>
      <c r="O772" s="2" t="n"/>
    </row>
    <row r="773">
      <c r="F773" s="2" t="n"/>
      <c r="H773" s="2" t="n"/>
      <c r="I773" s="4" t="n"/>
      <c r="J773" s="2" t="n"/>
      <c r="K773" s="2" t="n"/>
      <c r="L773" s="2" t="n"/>
      <c r="M773" s="2" t="n"/>
      <c r="N773" s="1" t="n"/>
      <c r="O773" s="2" t="n"/>
    </row>
    <row r="774">
      <c r="F774" s="2" t="n"/>
      <c r="H774" s="2" t="n"/>
      <c r="I774" s="4" t="n"/>
      <c r="J774" s="2" t="n"/>
      <c r="K774" s="2" t="n"/>
      <c r="L774" s="2" t="n"/>
      <c r="M774" s="2" t="n"/>
      <c r="N774" s="1" t="n"/>
      <c r="O774" s="2" t="n"/>
    </row>
    <row r="775">
      <c r="F775" s="2" t="n"/>
      <c r="H775" s="2" t="n"/>
      <c r="J775" s="2" t="n"/>
      <c r="K775" s="2" t="n"/>
      <c r="L775" s="2" t="n"/>
      <c r="M775" s="2" t="n"/>
      <c r="N775" s="1" t="n"/>
      <c r="O775" s="2" t="n"/>
    </row>
    <row r="776">
      <c r="F776" s="2" t="n"/>
      <c r="H776" s="2" t="n"/>
      <c r="J776" s="2" t="n"/>
      <c r="K776" s="2" t="n"/>
      <c r="L776" s="2" t="n"/>
      <c r="M776" s="2" t="n"/>
      <c r="N776" s="1" t="n"/>
      <c r="O776" s="2" t="n"/>
    </row>
    <row r="777">
      <c r="F777" s="2" t="n"/>
      <c r="H777" s="2" t="n"/>
      <c r="I777" s="4" t="n"/>
      <c r="J777" s="2" t="n"/>
      <c r="K777" s="2" t="n"/>
      <c r="L777" s="2" t="n"/>
      <c r="M777" s="2" t="n"/>
      <c r="N777" s="1" t="n"/>
      <c r="O777" s="2" t="n"/>
    </row>
    <row r="778">
      <c r="F778" s="2" t="n"/>
      <c r="H778" s="2" t="n"/>
      <c r="J778" s="2" t="n"/>
      <c r="K778" s="2" t="n"/>
      <c r="L778" s="2" t="n"/>
      <c r="M778" s="2" t="n"/>
      <c r="N778" s="1" t="n"/>
      <c r="O778" s="2" t="n"/>
    </row>
    <row r="779">
      <c r="F779" s="2" t="n"/>
      <c r="H779" s="2" t="n"/>
      <c r="J779" s="2" t="n"/>
      <c r="K779" s="2" t="n"/>
      <c r="L779" s="2" t="n"/>
      <c r="M779" s="2" t="n"/>
      <c r="N779" s="1" t="n"/>
      <c r="O779" s="2" t="n"/>
    </row>
    <row r="780">
      <c r="F780" s="2" t="n"/>
      <c r="H780" s="2" t="n"/>
      <c r="I780" s="4" t="n"/>
      <c r="J780" s="2" t="n"/>
      <c r="K780" s="2" t="n"/>
      <c r="L780" s="2" t="n"/>
      <c r="M780" s="2" t="n"/>
      <c r="N780" s="1" t="n"/>
      <c r="O780" s="2" t="n"/>
    </row>
    <row r="781">
      <c r="F781" s="2" t="n"/>
      <c r="H781" s="2" t="n"/>
      <c r="J781" s="2" t="n"/>
      <c r="K781" s="2" t="n"/>
      <c r="L781" s="2" t="n"/>
      <c r="M781" s="2" t="n"/>
      <c r="N781" s="1" t="n"/>
      <c r="O781" s="2" t="n"/>
    </row>
    <row r="782">
      <c r="F782" s="2" t="n"/>
      <c r="H782" s="2" t="n"/>
      <c r="J782" s="2" t="n"/>
      <c r="K782" s="2" t="n"/>
      <c r="L782" s="2" t="n"/>
      <c r="M782" s="2" t="n"/>
      <c r="N782" s="1" t="n"/>
      <c r="O782" s="2" t="n"/>
    </row>
    <row r="783">
      <c r="F783" s="2" t="n"/>
      <c r="H783" s="2" t="n"/>
      <c r="I783" s="4" t="n"/>
      <c r="J783" s="2" t="n"/>
      <c r="K783" s="2" t="n"/>
      <c r="L783" s="2" t="n"/>
      <c r="M783" s="2" t="n"/>
      <c r="N783" s="1" t="n"/>
      <c r="O783" s="2" t="n"/>
    </row>
    <row r="784">
      <c r="F784" s="2" t="n"/>
      <c r="H784" s="2" t="n"/>
      <c r="I784" s="4" t="n"/>
      <c r="J784" s="2" t="n"/>
      <c r="K784" s="2" t="n"/>
      <c r="L784" s="2" t="n"/>
      <c r="M784" s="2" t="n"/>
      <c r="N784" s="1" t="n"/>
      <c r="O784" s="2" t="n"/>
    </row>
    <row r="785">
      <c r="F785" s="2" t="n"/>
      <c r="H785" s="2" t="n"/>
      <c r="I785" s="4" t="n"/>
      <c r="J785" s="2" t="n"/>
      <c r="K785" s="2" t="n"/>
      <c r="L785" s="2" t="n"/>
      <c r="M785" s="2" t="n"/>
      <c r="N785" s="1" t="n"/>
      <c r="O785" s="2" t="n"/>
    </row>
    <row r="786">
      <c r="F786" s="2" t="n"/>
      <c r="H786" s="2" t="n"/>
      <c r="J786" s="2" t="n"/>
      <c r="K786" s="2" t="n"/>
      <c r="L786" s="2" t="n"/>
      <c r="M786" s="2" t="n"/>
      <c r="N786" s="1" t="n"/>
      <c r="O786" s="2" t="n"/>
    </row>
    <row r="787">
      <c r="F787" s="2" t="n"/>
      <c r="H787" s="2" t="n"/>
      <c r="J787" s="2" t="n"/>
      <c r="K787" s="2" t="n"/>
      <c r="L787" s="2" t="n"/>
      <c r="M787" s="2" t="n"/>
      <c r="N787" s="1" t="n"/>
      <c r="O787" s="2" t="n"/>
    </row>
    <row r="788">
      <c r="F788" s="2" t="n"/>
      <c r="H788" s="2" t="n"/>
      <c r="I788" s="4" t="n"/>
      <c r="J788" s="2" t="n"/>
      <c r="K788" s="2" t="n"/>
      <c r="L788" s="2" t="n"/>
      <c r="M788" s="2" t="n"/>
      <c r="N788" s="1" t="n"/>
      <c r="O788" s="2" t="n"/>
    </row>
    <row r="789">
      <c r="F789" s="2" t="n"/>
      <c r="H789" s="2" t="n"/>
      <c r="J789" s="2" t="n"/>
      <c r="K789" s="2" t="n"/>
      <c r="L789" s="2" t="n"/>
      <c r="M789" s="2" t="n"/>
      <c r="N789" s="1" t="n"/>
      <c r="O789" s="2" t="n"/>
    </row>
    <row r="790">
      <c r="F790" s="2" t="n"/>
      <c r="H790" s="2" t="n"/>
      <c r="J790" s="2" t="n"/>
      <c r="K790" s="2" t="n"/>
      <c r="L790" s="2" t="n"/>
      <c r="M790" s="2" t="n"/>
      <c r="N790" s="1" t="n"/>
      <c r="O790" s="2" t="n"/>
    </row>
    <row r="791">
      <c r="F791" s="2" t="n"/>
      <c r="H791" s="2" t="n"/>
      <c r="J791" s="2" t="n"/>
      <c r="K791" s="2" t="n"/>
      <c r="L791" s="2" t="n"/>
      <c r="M791" s="2" t="n"/>
      <c r="N791" s="1" t="n"/>
      <c r="O791" s="2" t="n"/>
    </row>
    <row r="792">
      <c r="F792" s="2" t="n"/>
      <c r="H792" s="2" t="n"/>
      <c r="J792" s="2" t="n"/>
      <c r="K792" s="2" t="n"/>
      <c r="L792" s="2" t="n"/>
      <c r="M792" s="2" t="n"/>
      <c r="N792" s="1" t="n"/>
      <c r="O792" s="2" t="n"/>
    </row>
    <row r="793">
      <c r="F793" s="2" t="n"/>
      <c r="H793" s="2" t="n"/>
      <c r="I793" s="4" t="n"/>
      <c r="J793" s="2" t="n"/>
      <c r="K793" s="2" t="n"/>
      <c r="L793" s="2" t="n"/>
      <c r="M793" s="2" t="n"/>
      <c r="N793" s="1" t="n"/>
      <c r="O793" s="2" t="n"/>
    </row>
    <row r="794">
      <c r="F794" s="2" t="n"/>
      <c r="H794" s="2" t="n"/>
      <c r="J794" s="2" t="n"/>
      <c r="K794" s="2" t="n"/>
      <c r="L794" s="2" t="n"/>
      <c r="M794" s="2" t="n"/>
      <c r="N794" s="1" t="n"/>
      <c r="O794" s="2" t="n"/>
    </row>
    <row r="795">
      <c r="F795" s="2" t="n"/>
      <c r="H795" s="2" t="n"/>
      <c r="J795" s="2" t="n"/>
      <c r="K795" s="2" t="n"/>
      <c r="L795" s="2" t="n"/>
      <c r="M795" s="2" t="n"/>
      <c r="N795" s="1" t="n"/>
      <c r="O795" s="2" t="n"/>
    </row>
    <row r="796">
      <c r="F796" s="2" t="n"/>
      <c r="H796" s="2" t="n"/>
      <c r="I796" s="4" t="n"/>
      <c r="J796" s="2" t="n"/>
      <c r="K796" s="2" t="n"/>
      <c r="L796" s="2" t="n"/>
      <c r="M796" s="2" t="n"/>
      <c r="N796" s="1" t="n"/>
      <c r="O796" s="2" t="n"/>
    </row>
    <row r="797">
      <c r="F797" s="2" t="n"/>
      <c r="H797" s="2" t="n"/>
      <c r="J797" s="2" t="n"/>
      <c r="K797" s="2" t="n"/>
      <c r="L797" s="2" t="n"/>
      <c r="M797" s="2" t="n"/>
      <c r="N797" s="1" t="n"/>
      <c r="O797" s="2" t="n"/>
    </row>
    <row r="798">
      <c r="F798" s="2" t="n"/>
      <c r="H798" s="2" t="n"/>
      <c r="J798" s="2" t="n"/>
      <c r="K798" s="2" t="n"/>
      <c r="L798" s="2" t="n"/>
      <c r="M798" s="2" t="n"/>
      <c r="N798" s="1" t="n"/>
      <c r="O798" s="2" t="n"/>
    </row>
    <row r="799">
      <c r="F799" s="2" t="n"/>
      <c r="H799" s="2" t="n"/>
      <c r="J799" s="2" t="n"/>
      <c r="K799" s="2" t="n"/>
      <c r="L799" s="2" t="n"/>
      <c r="M799" s="2" t="n"/>
      <c r="N799" s="1" t="n"/>
      <c r="O799" s="2" t="n"/>
    </row>
    <row r="800">
      <c r="F800" s="2" t="n"/>
      <c r="H800" s="2" t="n"/>
      <c r="J800" s="2" t="n"/>
      <c r="K800" s="2" t="n"/>
      <c r="L800" s="2" t="n"/>
      <c r="M800" s="2" t="n"/>
      <c r="N800" s="1" t="n"/>
      <c r="O800" s="2" t="n"/>
    </row>
    <row r="801">
      <c r="F801" s="2" t="n"/>
      <c r="H801" s="2" t="n"/>
      <c r="I801" s="4" t="n"/>
      <c r="J801" s="2" t="n"/>
      <c r="K801" s="2" t="n"/>
      <c r="L801" s="2" t="n"/>
      <c r="M801" s="2" t="n"/>
      <c r="N801" s="1" t="n"/>
      <c r="O801" s="2" t="n"/>
    </row>
    <row r="802">
      <c r="F802" s="2" t="n"/>
      <c r="H802" s="2" t="n"/>
      <c r="J802" s="2" t="n"/>
      <c r="K802" s="2" t="n"/>
      <c r="L802" s="2" t="n"/>
      <c r="M802" s="2" t="n"/>
      <c r="N802" s="1" t="n"/>
      <c r="O802" s="2" t="n"/>
    </row>
    <row r="803">
      <c r="F803" s="2" t="n"/>
      <c r="H803" s="2" t="n"/>
      <c r="I803" s="4" t="n"/>
      <c r="J803" s="2" t="n"/>
      <c r="K803" s="2" t="n"/>
      <c r="L803" s="2" t="n"/>
      <c r="M803" s="2" t="n"/>
      <c r="N803" s="1" t="n"/>
      <c r="O803" s="2" t="n"/>
    </row>
    <row r="804">
      <c r="F804" s="2" t="n"/>
      <c r="H804" s="2" t="n"/>
      <c r="J804" s="2" t="n"/>
      <c r="K804" s="2" t="n"/>
      <c r="L804" s="2" t="n"/>
      <c r="M804" s="2" t="n"/>
      <c r="N804" s="1" t="n"/>
      <c r="O804" s="2" t="n"/>
    </row>
    <row r="805">
      <c r="F805" s="2" t="n"/>
      <c r="H805" s="2" t="n"/>
      <c r="J805" s="2" t="n"/>
      <c r="K805" s="2" t="n"/>
      <c r="L805" s="2" t="n"/>
      <c r="M805" s="2" t="n"/>
      <c r="N805" s="1" t="n"/>
      <c r="O805" s="2" t="n"/>
    </row>
    <row r="806">
      <c r="F806" s="2" t="n"/>
      <c r="H806" s="2" t="n"/>
      <c r="I806" s="4" t="n"/>
      <c r="J806" s="2" t="n"/>
      <c r="K806" s="2" t="n"/>
      <c r="L806" s="2" t="n"/>
      <c r="M806" s="2" t="n"/>
      <c r="N806" s="1" t="n"/>
      <c r="O806" s="2" t="n"/>
    </row>
    <row r="807">
      <c r="F807" s="2" t="n"/>
      <c r="H807" s="2" t="n"/>
      <c r="J807" s="2" t="n"/>
      <c r="K807" s="2" t="n"/>
      <c r="L807" s="2" t="n"/>
      <c r="M807" s="2" t="n"/>
      <c r="N807" s="1" t="n"/>
      <c r="O807" s="2" t="n"/>
    </row>
    <row r="808">
      <c r="F808" s="2" t="n"/>
      <c r="H808" s="2" t="n"/>
      <c r="J808" s="2" t="n"/>
      <c r="K808" s="2" t="n"/>
      <c r="L808" s="2" t="n"/>
      <c r="M808" s="2" t="n"/>
      <c r="N808" s="1" t="n"/>
      <c r="O808" s="2" t="n"/>
    </row>
    <row r="809">
      <c r="F809" s="2" t="n"/>
      <c r="H809" s="2" t="n"/>
      <c r="J809" s="2" t="n"/>
      <c r="K809" s="2" t="n"/>
      <c r="L809" s="2" t="n"/>
      <c r="M809" s="2" t="n"/>
      <c r="N809" s="1" t="n"/>
      <c r="O809" s="2" t="n"/>
    </row>
    <row r="810">
      <c r="F810" s="2" t="n"/>
      <c r="H810" s="2" t="n"/>
      <c r="J810" s="2" t="n"/>
      <c r="K810" s="2" t="n"/>
      <c r="L810" s="2" t="n"/>
      <c r="M810" s="2" t="n"/>
      <c r="N810" s="1" t="n"/>
      <c r="O810" s="2" t="n"/>
    </row>
    <row r="811">
      <c r="F811" s="2" t="n"/>
      <c r="H811" s="2" t="n"/>
      <c r="J811" s="2" t="n"/>
      <c r="K811" s="2" t="n"/>
      <c r="L811" s="2" t="n"/>
      <c r="M811" s="2" t="n"/>
      <c r="N811" s="1" t="n"/>
      <c r="O811" s="2" t="n"/>
    </row>
    <row r="812">
      <c r="F812" s="2" t="n"/>
      <c r="H812" s="2" t="n"/>
      <c r="J812" s="2" t="n"/>
      <c r="K812" s="2" t="n"/>
      <c r="L812" s="2" t="n"/>
      <c r="M812" s="2" t="n"/>
      <c r="N812" s="1" t="n"/>
      <c r="O812" s="2" t="n"/>
    </row>
    <row r="813">
      <c r="F813" s="2" t="n"/>
      <c r="H813" s="2" t="n"/>
      <c r="I813" s="4" t="n"/>
      <c r="J813" s="2" t="n"/>
      <c r="K813" s="2" t="n"/>
      <c r="L813" s="2" t="n"/>
      <c r="M813" s="2" t="n"/>
      <c r="N813" s="1" t="n"/>
      <c r="O813" s="2" t="n"/>
    </row>
    <row r="814">
      <c r="F814" s="2" t="n"/>
      <c r="H814" s="2" t="n"/>
      <c r="J814" s="2" t="n"/>
      <c r="K814" s="2" t="n"/>
      <c r="L814" s="2" t="n"/>
      <c r="M814" s="2" t="n"/>
      <c r="N814" s="1" t="n"/>
      <c r="O814" s="2" t="n"/>
    </row>
    <row r="815">
      <c r="F815" s="2" t="n"/>
      <c r="H815" s="2" t="n"/>
      <c r="J815" s="2" t="n"/>
      <c r="K815" s="2" t="n"/>
      <c r="L815" s="2" t="n"/>
      <c r="M815" s="2" t="n"/>
      <c r="N815" s="1" t="n"/>
      <c r="O815" s="2" t="n"/>
    </row>
    <row r="816">
      <c r="F816" s="2" t="n"/>
      <c r="H816" s="2" t="n"/>
      <c r="I816" s="4" t="n"/>
      <c r="J816" s="2" t="n"/>
      <c r="K816" s="2" t="n"/>
      <c r="L816" s="2" t="n"/>
      <c r="M816" s="2" t="n"/>
      <c r="N816" s="1" t="n"/>
      <c r="O816" s="2" t="n"/>
    </row>
    <row r="817">
      <c r="F817" s="2" t="n"/>
      <c r="H817" s="2" t="n"/>
      <c r="J817" s="2" t="n"/>
      <c r="K817" s="2" t="n"/>
      <c r="L817" s="2" t="n"/>
      <c r="M817" s="2" t="n"/>
      <c r="N817" s="1" t="n"/>
      <c r="O817" s="2" t="n"/>
    </row>
    <row r="818">
      <c r="F818" s="2" t="n"/>
      <c r="H818" s="2" t="n"/>
      <c r="J818" s="2" t="n"/>
      <c r="K818" s="2" t="n"/>
      <c r="L818" s="2" t="n"/>
      <c r="M818" s="2" t="n"/>
      <c r="N818" s="1" t="n"/>
      <c r="O818" s="2" t="n"/>
    </row>
    <row r="819">
      <c r="F819" s="2" t="n"/>
      <c r="H819" s="2" t="n"/>
      <c r="J819" s="2" t="n"/>
      <c r="K819" s="2" t="n"/>
      <c r="L819" s="2" t="n"/>
      <c r="M819" s="2" t="n"/>
      <c r="N819" s="1" t="n"/>
      <c r="O819" s="2" t="n"/>
    </row>
    <row r="820">
      <c r="F820" s="2" t="n"/>
      <c r="H820" s="2" t="n"/>
      <c r="J820" s="2" t="n"/>
      <c r="K820" s="2" t="n"/>
      <c r="L820" s="2" t="n"/>
      <c r="M820" s="2" t="n"/>
      <c r="N820" s="1" t="n"/>
      <c r="O820" s="2" t="n"/>
    </row>
    <row r="821">
      <c r="F821" s="2" t="n"/>
      <c r="H821" s="2" t="n"/>
      <c r="J821" s="2" t="n"/>
      <c r="K821" s="2" t="n"/>
      <c r="L821" s="2" t="n"/>
      <c r="M821" s="2" t="n"/>
      <c r="N821" s="1" t="n"/>
      <c r="O821" s="2" t="n"/>
    </row>
    <row r="822">
      <c r="F822" s="2" t="n"/>
      <c r="H822" s="2" t="n"/>
      <c r="J822" s="2" t="n"/>
      <c r="K822" s="2" t="n"/>
      <c r="L822" s="2" t="n"/>
      <c r="M822" s="2" t="n"/>
      <c r="N822" s="1" t="n"/>
      <c r="O822" s="2" t="n"/>
    </row>
    <row r="823">
      <c r="F823" s="2" t="n"/>
      <c r="H823" s="2" t="n"/>
      <c r="I823" s="4" t="n"/>
      <c r="J823" s="2" t="n"/>
      <c r="K823" s="2" t="n"/>
      <c r="L823" s="2" t="n"/>
      <c r="M823" s="2" t="n"/>
      <c r="N823" s="1" t="n"/>
      <c r="O823" s="2" t="n"/>
    </row>
    <row r="824">
      <c r="F824" s="2" t="n"/>
      <c r="H824" s="2" t="n"/>
      <c r="J824" s="2" t="n"/>
      <c r="K824" s="2" t="n"/>
      <c r="L824" s="2" t="n"/>
      <c r="M824" s="2" t="n"/>
      <c r="N824" s="1" t="n"/>
      <c r="O824" s="2" t="n"/>
    </row>
    <row r="825">
      <c r="F825" s="2" t="n"/>
      <c r="H825" s="2" t="n"/>
      <c r="J825" s="2" t="n"/>
      <c r="K825" s="2" t="n"/>
      <c r="L825" s="2" t="n"/>
      <c r="M825" s="2" t="n"/>
      <c r="N825" s="1" t="n"/>
      <c r="O825" s="2" t="n"/>
    </row>
    <row r="826">
      <c r="F826" s="2" t="n"/>
      <c r="H826" s="2" t="n"/>
      <c r="I826" s="4" t="n"/>
      <c r="J826" s="2" t="n"/>
      <c r="K826" s="2" t="n"/>
      <c r="L826" s="2" t="n"/>
      <c r="M826" s="2" t="n"/>
      <c r="N826" s="1" t="n"/>
      <c r="O826" s="2" t="n"/>
    </row>
    <row r="827">
      <c r="F827" s="2" t="n"/>
      <c r="H827" s="2" t="n"/>
      <c r="J827" s="2" t="n"/>
      <c r="K827" s="2" t="n"/>
      <c r="L827" s="2" t="n"/>
      <c r="M827" s="2" t="n"/>
      <c r="N827" s="1" t="n"/>
      <c r="O827" s="2" t="n"/>
    </row>
    <row r="828">
      <c r="F828" s="2" t="n"/>
      <c r="H828" s="2" t="n"/>
      <c r="J828" s="2" t="n"/>
      <c r="K828" s="2" t="n"/>
      <c r="L828" s="2" t="n"/>
      <c r="M828" s="2" t="n"/>
      <c r="N828" s="1" t="n"/>
      <c r="O828" s="2" t="n"/>
    </row>
    <row r="829">
      <c r="F829" s="2" t="n"/>
      <c r="H829" s="2" t="n"/>
      <c r="J829" s="2" t="n"/>
      <c r="K829" s="2" t="n"/>
      <c r="L829" s="2" t="n"/>
      <c r="M829" s="2" t="n"/>
      <c r="N829" s="1" t="n"/>
      <c r="O829" s="2" t="n"/>
    </row>
    <row r="830">
      <c r="F830" s="2" t="n"/>
      <c r="H830" s="2" t="n"/>
      <c r="J830" s="2" t="n"/>
      <c r="K830" s="2" t="n"/>
      <c r="L830" s="2" t="n"/>
      <c r="M830" s="2" t="n"/>
      <c r="N830" s="1" t="n"/>
      <c r="O830" s="2" t="n"/>
    </row>
    <row r="831">
      <c r="F831" s="2" t="n"/>
      <c r="H831" s="2" t="n"/>
      <c r="I831" s="4" t="n"/>
      <c r="J831" s="2" t="n"/>
      <c r="K831" s="2" t="n"/>
      <c r="L831" s="2" t="n"/>
      <c r="M831" s="2" t="n"/>
      <c r="N831" s="1" t="n"/>
      <c r="O831" s="2" t="n"/>
    </row>
    <row r="832">
      <c r="F832" s="2" t="n"/>
      <c r="H832" s="2" t="n"/>
      <c r="J832" s="2" t="n"/>
      <c r="K832" s="2" t="n"/>
      <c r="L832" s="2" t="n"/>
      <c r="M832" s="2" t="n"/>
      <c r="N832" s="1" t="n"/>
      <c r="O832" s="2" t="n"/>
    </row>
    <row r="833">
      <c r="F833" s="2" t="n"/>
      <c r="H833" s="2" t="n"/>
      <c r="J833" s="2" t="n"/>
      <c r="K833" s="2" t="n"/>
      <c r="L833" s="2" t="n"/>
      <c r="M833" s="2" t="n"/>
      <c r="N833" s="1" t="n"/>
      <c r="O833" s="2" t="n"/>
    </row>
    <row r="834">
      <c r="F834" s="2" t="n"/>
      <c r="H834" s="2" t="n"/>
      <c r="I834" s="4" t="n"/>
      <c r="J834" s="2" t="n"/>
      <c r="K834" s="2" t="n"/>
      <c r="L834" s="2" t="n"/>
      <c r="M834" s="2" t="n"/>
      <c r="N834" s="1" t="n"/>
      <c r="O834" s="2" t="n"/>
    </row>
    <row r="835">
      <c r="F835" s="2" t="n"/>
      <c r="H835" s="2" t="n"/>
      <c r="J835" s="2" t="n"/>
      <c r="K835" s="2" t="n"/>
      <c r="L835" s="2" t="n"/>
      <c r="M835" s="2" t="n"/>
      <c r="N835" s="1" t="n"/>
      <c r="O835" s="2" t="n"/>
    </row>
    <row r="836">
      <c r="F836" s="2" t="n"/>
      <c r="H836" s="2" t="n"/>
      <c r="J836" s="2" t="n"/>
      <c r="K836" s="2" t="n"/>
      <c r="L836" s="2" t="n"/>
      <c r="M836" s="2" t="n"/>
      <c r="N836" s="1" t="n"/>
      <c r="O836" s="2" t="n"/>
    </row>
    <row r="837">
      <c r="F837" s="2" t="n"/>
      <c r="H837" s="2" t="n"/>
      <c r="J837" s="2" t="n"/>
      <c r="K837" s="2" t="n"/>
      <c r="L837" s="2" t="n"/>
      <c r="M837" s="2" t="n"/>
      <c r="N837" s="1" t="n"/>
      <c r="O837" s="2" t="n"/>
    </row>
    <row r="838">
      <c r="F838" s="2" t="n"/>
      <c r="H838" s="2" t="n"/>
      <c r="J838" s="2" t="n"/>
      <c r="K838" s="2" t="n"/>
      <c r="L838" s="2" t="n"/>
      <c r="M838" s="2" t="n"/>
      <c r="N838" s="1" t="n"/>
      <c r="O838" s="2" t="n"/>
    </row>
    <row r="839">
      <c r="F839" s="2" t="n"/>
      <c r="H839" s="2" t="n"/>
      <c r="I839" s="4" t="n"/>
      <c r="J839" s="2" t="n"/>
      <c r="K839" s="2" t="n"/>
      <c r="L839" s="2" t="n"/>
      <c r="M839" s="2" t="n"/>
      <c r="N839" s="1" t="n"/>
      <c r="O839" s="2" t="n"/>
    </row>
    <row r="840">
      <c r="F840" s="2" t="n"/>
      <c r="H840" s="2" t="n"/>
      <c r="J840" s="2" t="n"/>
      <c r="K840" s="2" t="n"/>
      <c r="L840" s="2" t="n"/>
      <c r="M840" s="2" t="n"/>
      <c r="N840" s="1" t="n"/>
      <c r="O840" s="2" t="n"/>
    </row>
    <row r="841">
      <c r="F841" s="2" t="n"/>
      <c r="H841" s="2" t="n"/>
      <c r="J841" s="2" t="n"/>
      <c r="K841" s="2" t="n"/>
      <c r="L841" s="2" t="n"/>
      <c r="M841" s="2" t="n"/>
      <c r="N841" s="1" t="n"/>
      <c r="O841" s="2" t="n"/>
    </row>
    <row r="842">
      <c r="F842" s="2" t="n"/>
      <c r="H842" s="2" t="n"/>
      <c r="J842" s="2" t="n"/>
      <c r="K842" s="2" t="n"/>
      <c r="L842" s="2" t="n"/>
      <c r="M842" s="2" t="n"/>
      <c r="N842" s="1" t="n"/>
      <c r="O842" s="2" t="n"/>
    </row>
    <row r="843">
      <c r="F843" s="2" t="n"/>
      <c r="H843" s="2" t="n"/>
      <c r="J843" s="2" t="n"/>
      <c r="K843" s="2" t="n"/>
      <c r="L843" s="2" t="n"/>
      <c r="M843" s="2" t="n"/>
      <c r="N843" s="1" t="n"/>
      <c r="O843" s="2" t="n"/>
    </row>
    <row r="844">
      <c r="F844" s="2" t="n"/>
      <c r="H844" s="2" t="n"/>
      <c r="J844" s="2" t="n"/>
      <c r="K844" s="2" t="n"/>
      <c r="L844" s="2" t="n"/>
      <c r="M844" s="2" t="n"/>
      <c r="N844" s="1" t="n"/>
      <c r="O844" s="2" t="n"/>
    </row>
    <row r="845">
      <c r="F845" s="2" t="n"/>
      <c r="H845" s="2" t="n"/>
      <c r="J845" s="2" t="n"/>
      <c r="K845" s="2" t="n"/>
      <c r="L845" s="2" t="n"/>
      <c r="M845" s="2" t="n"/>
      <c r="N845" s="1" t="n"/>
      <c r="O845" s="2" t="n"/>
    </row>
    <row r="846">
      <c r="F846" s="2" t="n"/>
      <c r="H846" s="2" t="n"/>
      <c r="J846" s="2" t="n"/>
      <c r="K846" s="2" t="n"/>
      <c r="L846" s="2" t="n"/>
      <c r="M846" s="2" t="n"/>
      <c r="N846" s="1" t="n"/>
      <c r="O846" s="2" t="n"/>
    </row>
    <row r="847">
      <c r="F847" s="2" t="n"/>
      <c r="H847" s="2" t="n"/>
      <c r="J847" s="2" t="n"/>
      <c r="K847" s="2" t="n"/>
      <c r="L847" s="2" t="n"/>
      <c r="M847" s="2" t="n"/>
      <c r="N847" s="1" t="n"/>
      <c r="O847" s="2" t="n"/>
    </row>
    <row r="848">
      <c r="F848" s="2" t="n"/>
      <c r="H848" s="2" t="n"/>
      <c r="J848" s="2" t="n"/>
      <c r="K848" s="2" t="n"/>
      <c r="L848" s="2" t="n"/>
      <c r="M848" s="2" t="n"/>
      <c r="N848" s="1" t="n"/>
      <c r="O848" s="2" t="n"/>
      <c r="P848" s="2" t="n"/>
    </row>
    <row r="849">
      <c r="F849" s="2" t="n"/>
      <c r="H849" s="2" t="n"/>
      <c r="I849" s="4" t="n"/>
      <c r="J849" s="2" t="n"/>
      <c r="K849" s="2" t="n"/>
      <c r="L849" s="2" t="n"/>
      <c r="M849" s="2" t="n"/>
      <c r="N849" s="1" t="n"/>
      <c r="O849" s="2" t="n"/>
      <c r="P849" s="2" t="n"/>
    </row>
    <row r="850">
      <c r="F850" s="2" t="n"/>
      <c r="H850" s="2" t="n"/>
      <c r="J850" s="2" t="n"/>
      <c r="K850" s="2" t="n"/>
      <c r="L850" s="2" t="n"/>
      <c r="M850" s="2" t="n"/>
      <c r="N850" s="1" t="n"/>
      <c r="O850" s="2" t="n"/>
      <c r="P850" s="2" t="n"/>
    </row>
    <row r="851">
      <c r="F851" s="2" t="n"/>
      <c r="H851" s="2" t="n"/>
      <c r="I851" s="4" t="n"/>
      <c r="J851" s="2" t="n"/>
      <c r="K851" s="2" t="n"/>
      <c r="L851" s="2" t="n"/>
      <c r="M851" s="2" t="n"/>
      <c r="N851" s="1" t="n"/>
      <c r="O851" s="2" t="n"/>
    </row>
    <row r="852">
      <c r="F852" s="2" t="n"/>
      <c r="H852" s="2" t="n"/>
      <c r="J852" s="2" t="n"/>
      <c r="K852" s="2" t="n"/>
      <c r="L852" s="2" t="n"/>
      <c r="M852" s="2" t="n"/>
      <c r="N852" s="1" t="n"/>
      <c r="O852" s="2" t="n"/>
    </row>
    <row r="853">
      <c r="F853" s="2" t="n"/>
      <c r="H853" s="2" t="n"/>
      <c r="J853" s="2" t="n"/>
      <c r="K853" s="2" t="n"/>
      <c r="L853" s="2" t="n"/>
      <c r="M853" s="2" t="n"/>
      <c r="N853" s="1" t="n"/>
      <c r="O853" s="2" t="n"/>
    </row>
    <row r="854">
      <c r="F854" s="2" t="n"/>
      <c r="H854" s="2" t="n"/>
      <c r="J854" s="2" t="n"/>
      <c r="K854" s="2" t="n"/>
      <c r="L854" s="2" t="n"/>
      <c r="M854" s="2" t="n"/>
      <c r="N854" s="1" t="n"/>
      <c r="O854" s="2" t="n"/>
    </row>
    <row r="855">
      <c r="F855" s="2" t="n"/>
      <c r="H855" s="2" t="n"/>
      <c r="I855" s="4" t="n"/>
      <c r="J855" s="2" t="n"/>
      <c r="K855" s="2" t="n"/>
      <c r="L855" s="2" t="n"/>
      <c r="M855" s="2" t="n"/>
      <c r="N855" s="1" t="n"/>
      <c r="O855" s="2" t="n"/>
    </row>
    <row r="856">
      <c r="F856" s="2" t="n"/>
      <c r="H856" s="2" t="n"/>
      <c r="J856" s="2" t="n"/>
      <c r="K856" s="2" t="n"/>
      <c r="L856" s="2" t="n"/>
      <c r="M856" s="2" t="n"/>
      <c r="N856" s="1" t="n"/>
      <c r="O856" s="2" t="n"/>
    </row>
    <row r="857">
      <c r="F857" s="2" t="n"/>
      <c r="H857" s="2" t="n"/>
      <c r="J857" s="2" t="n"/>
      <c r="K857" s="2" t="n"/>
      <c r="L857" s="2" t="n"/>
      <c r="M857" s="2" t="n"/>
      <c r="N857" s="1" t="n"/>
      <c r="O857" s="2" t="n"/>
    </row>
    <row r="858">
      <c r="F858" s="2" t="n"/>
      <c r="H858" s="2" t="n"/>
      <c r="I858" s="4" t="n"/>
      <c r="J858" s="2" t="n"/>
      <c r="K858" s="2" t="n"/>
      <c r="L858" s="2" t="n"/>
      <c r="M858" s="2" t="n"/>
      <c r="N858" s="1" t="n"/>
      <c r="O858" s="2" t="n"/>
    </row>
    <row r="859">
      <c r="F859" s="2" t="n"/>
      <c r="H859" s="2" t="n"/>
      <c r="J859" s="2" t="n"/>
      <c r="K859" s="2" t="n"/>
      <c r="L859" s="2" t="n"/>
      <c r="M859" s="2" t="n"/>
      <c r="N859" s="1" t="n"/>
      <c r="O859" s="2" t="n"/>
    </row>
    <row r="860">
      <c r="F860" s="2" t="n"/>
      <c r="H860" s="2" t="n"/>
      <c r="J860" s="2" t="n"/>
      <c r="K860" s="2" t="n"/>
      <c r="L860" s="2" t="n"/>
      <c r="M860" s="2" t="n"/>
      <c r="N860" s="1" t="n"/>
      <c r="O860" s="2" t="n"/>
    </row>
    <row r="861">
      <c r="F861" s="2" t="n"/>
      <c r="H861" s="2" t="n"/>
      <c r="I861" s="4" t="n"/>
      <c r="J861" s="2" t="n"/>
      <c r="K861" s="2" t="n"/>
      <c r="L861" s="2" t="n"/>
      <c r="M861" s="2" t="n"/>
      <c r="N861" s="1" t="n"/>
      <c r="O861" s="2" t="n"/>
    </row>
    <row r="862">
      <c r="F862" s="2" t="n"/>
      <c r="H862" s="2" t="n"/>
      <c r="I862" s="4" t="n"/>
      <c r="J862" s="2" t="n"/>
      <c r="K862" s="2" t="n"/>
      <c r="L862" s="2" t="n"/>
      <c r="M862" s="2" t="n"/>
      <c r="N862" s="1" t="n"/>
      <c r="O862" s="2" t="n"/>
    </row>
    <row r="863">
      <c r="F863" s="2" t="n"/>
      <c r="H863" s="2" t="n"/>
      <c r="J863" s="2" t="n"/>
      <c r="K863" s="2" t="n"/>
      <c r="L863" s="2" t="n"/>
      <c r="M863" s="2" t="n"/>
      <c r="N863" s="1" t="n"/>
      <c r="O863" s="2" t="n"/>
    </row>
    <row r="864">
      <c r="F864" s="2" t="n"/>
      <c r="H864" s="2" t="n"/>
      <c r="J864" s="2" t="n"/>
      <c r="K864" s="2" t="n"/>
      <c r="L864" s="2" t="n"/>
      <c r="M864" s="2" t="n"/>
      <c r="N864" s="1" t="n"/>
      <c r="O864" s="2" t="n"/>
    </row>
    <row r="865">
      <c r="F865" s="2" t="n"/>
      <c r="H865" s="2" t="n"/>
      <c r="I865" s="4" t="n"/>
      <c r="J865" s="2" t="n"/>
      <c r="K865" s="2" t="n"/>
      <c r="L865" s="2" t="n"/>
      <c r="M865" s="2" t="n"/>
      <c r="N865" s="1" t="n"/>
      <c r="O865" s="2" t="n"/>
    </row>
    <row r="866">
      <c r="F866" s="2" t="n"/>
      <c r="H866" s="2" t="n"/>
      <c r="I866" s="4" t="n"/>
      <c r="J866" s="2" t="n"/>
      <c r="K866" s="2" t="n"/>
      <c r="L866" s="2" t="n"/>
      <c r="M866" s="2" t="n"/>
      <c r="N866" s="1" t="n"/>
      <c r="O866" s="2" t="n"/>
    </row>
    <row r="867">
      <c r="F867" s="2" t="n"/>
      <c r="H867" s="2" t="n"/>
      <c r="I867" s="4" t="n"/>
      <c r="J867" s="2" t="n"/>
      <c r="K867" s="2" t="n"/>
      <c r="L867" s="2" t="n"/>
      <c r="M867" s="2" t="n"/>
      <c r="N867" s="1" t="n"/>
      <c r="O867" s="2" t="n"/>
    </row>
    <row r="868">
      <c r="F868" s="2" t="n"/>
      <c r="H868" s="2" t="n"/>
      <c r="J868" s="2" t="n"/>
      <c r="K868" s="2" t="n"/>
      <c r="L868" s="2" t="n"/>
      <c r="M868" s="2" t="n"/>
      <c r="N868" s="1" t="n"/>
      <c r="O868" s="2" t="n"/>
    </row>
    <row r="869">
      <c r="F869" s="2" t="n"/>
      <c r="H869" s="2" t="n"/>
      <c r="J869" s="2" t="n"/>
      <c r="K869" s="2" t="n"/>
      <c r="L869" s="2" t="n"/>
      <c r="M869" s="2" t="n"/>
      <c r="N869" s="1" t="n"/>
      <c r="O869" s="2" t="n"/>
    </row>
    <row r="870">
      <c r="F870" s="2" t="n"/>
      <c r="H870" s="2" t="n"/>
      <c r="I870" s="4" t="n"/>
      <c r="J870" s="2" t="n"/>
      <c r="K870" s="2" t="n"/>
      <c r="L870" s="2" t="n"/>
      <c r="M870" s="2" t="n"/>
      <c r="N870" s="1" t="n"/>
      <c r="O870" s="2" t="n"/>
    </row>
    <row r="871">
      <c r="F871" s="2" t="n"/>
      <c r="H871" s="2" t="n"/>
      <c r="J871" s="2" t="n"/>
      <c r="K871" s="2" t="n"/>
      <c r="L871" s="2" t="n"/>
      <c r="M871" s="2" t="n"/>
      <c r="N871" s="1" t="n"/>
      <c r="O871" s="2" t="n"/>
    </row>
    <row r="872">
      <c r="F872" s="2" t="n"/>
      <c r="H872" s="2" t="n"/>
      <c r="J872" s="2" t="n"/>
      <c r="K872" s="2" t="n"/>
      <c r="L872" s="2" t="n"/>
      <c r="M872" s="2" t="n"/>
      <c r="N872" s="1" t="n"/>
      <c r="O872" s="2" t="n"/>
    </row>
    <row r="873">
      <c r="F873" s="2" t="n"/>
      <c r="H873" s="2" t="n"/>
      <c r="I873" s="4" t="n"/>
      <c r="J873" s="2" t="n"/>
      <c r="K873" s="2" t="n"/>
      <c r="L873" s="2" t="n"/>
      <c r="M873" s="2" t="n"/>
      <c r="N873" s="1" t="n"/>
      <c r="O873" s="2" t="n"/>
    </row>
    <row r="874">
      <c r="F874" s="2" t="n"/>
      <c r="H874" s="2" t="n"/>
      <c r="J874" s="2" t="n"/>
      <c r="K874" s="2" t="n"/>
      <c r="L874" s="2" t="n"/>
      <c r="M874" s="2" t="n"/>
      <c r="N874" s="1" t="n"/>
      <c r="O874" s="2" t="n"/>
    </row>
    <row r="875">
      <c r="F875" s="2" t="n"/>
      <c r="H875" s="2" t="n"/>
      <c r="J875" s="2" t="n"/>
      <c r="K875" s="2" t="n"/>
      <c r="L875" s="2" t="n"/>
      <c r="M875" s="2" t="n"/>
      <c r="N875" s="1" t="n"/>
      <c r="O875" s="2" t="n"/>
    </row>
    <row r="876">
      <c r="F876" s="2" t="n"/>
      <c r="H876" s="2" t="n"/>
      <c r="I876" s="4" t="n"/>
      <c r="J876" s="2" t="n"/>
      <c r="K876" s="2" t="n"/>
      <c r="L876" s="2" t="n"/>
      <c r="M876" s="2" t="n"/>
      <c r="N876" s="1" t="n"/>
      <c r="O876" s="2" t="n"/>
    </row>
    <row r="877">
      <c r="F877" s="2" t="n"/>
      <c r="H877" s="2" t="n"/>
      <c r="I877" s="4" t="n"/>
      <c r="J877" s="2" t="n"/>
      <c r="K877" s="2" t="n"/>
      <c r="L877" s="2" t="n"/>
      <c r="M877" s="2" t="n"/>
      <c r="N877" s="1" t="n"/>
      <c r="O877" s="2" t="n"/>
    </row>
    <row r="878">
      <c r="F878" s="2" t="n"/>
      <c r="H878" s="2" t="n"/>
      <c r="I878" s="4" t="n"/>
      <c r="J878" s="2" t="n"/>
      <c r="K878" s="2" t="n"/>
      <c r="L878" s="2" t="n"/>
      <c r="M878" s="2" t="n"/>
      <c r="N878" s="1" t="n"/>
      <c r="O878" s="2" t="n"/>
    </row>
    <row r="879">
      <c r="F879" s="2" t="n"/>
      <c r="H879" s="2" t="n"/>
      <c r="J879" s="2" t="n"/>
      <c r="K879" s="2" t="n"/>
      <c r="L879" s="2" t="n"/>
      <c r="M879" s="2" t="n"/>
      <c r="N879" s="1" t="n"/>
      <c r="O879" s="2" t="n"/>
    </row>
    <row r="880">
      <c r="F880" s="2" t="n"/>
      <c r="H880" s="2" t="n"/>
      <c r="J880" s="2" t="n"/>
      <c r="K880" s="2" t="n"/>
      <c r="L880" s="2" t="n"/>
      <c r="M880" s="2" t="n"/>
      <c r="N880" s="1" t="n"/>
      <c r="O880" s="2" t="n"/>
    </row>
    <row r="881">
      <c r="F881" s="2" t="n"/>
      <c r="H881" s="2" t="n"/>
      <c r="I881" s="4" t="n"/>
      <c r="J881" s="2" t="n"/>
      <c r="K881" s="2" t="n"/>
      <c r="L881" s="2" t="n"/>
      <c r="M881" s="2" t="n"/>
      <c r="N881" s="1" t="n"/>
      <c r="O881" s="2" t="n"/>
    </row>
    <row r="882">
      <c r="F882" s="2" t="n"/>
      <c r="H882" s="2" t="n"/>
      <c r="J882" s="2" t="n"/>
      <c r="K882" s="2" t="n"/>
      <c r="L882" s="2" t="n"/>
      <c r="M882" s="2" t="n"/>
      <c r="N882" s="1" t="n"/>
      <c r="O882" s="2" t="n"/>
    </row>
    <row r="883">
      <c r="F883" s="2" t="n"/>
      <c r="H883" s="2" t="n"/>
      <c r="J883" s="2" t="n"/>
      <c r="K883" s="2" t="n"/>
      <c r="L883" s="2" t="n"/>
      <c r="M883" s="2" t="n"/>
      <c r="N883" s="1" t="n"/>
      <c r="O883" s="2" t="n"/>
    </row>
    <row r="884">
      <c r="F884" s="2" t="n"/>
      <c r="H884" s="2" t="n"/>
      <c r="J884" s="2" t="n"/>
      <c r="K884" s="2" t="n"/>
      <c r="L884" s="2" t="n"/>
      <c r="M884" s="2" t="n"/>
      <c r="N884" s="1" t="n"/>
      <c r="O884" s="2" t="n"/>
    </row>
    <row r="885">
      <c r="F885" s="2" t="n"/>
      <c r="H885" s="2" t="n"/>
      <c r="J885" s="2" t="n"/>
      <c r="K885" s="2" t="n"/>
      <c r="L885" s="2" t="n"/>
      <c r="M885" s="2" t="n"/>
      <c r="N885" s="1" t="n"/>
      <c r="O885" s="2" t="n"/>
    </row>
    <row r="886">
      <c r="F886" s="2" t="n"/>
      <c r="H886" s="2" t="n"/>
      <c r="I886" s="4" t="n"/>
      <c r="J886" s="2" t="n"/>
      <c r="K886" s="2" t="n"/>
      <c r="L886" s="2" t="n"/>
      <c r="M886" s="2" t="n"/>
      <c r="N886" s="1" t="n"/>
      <c r="O886" s="2" t="n"/>
    </row>
    <row r="887">
      <c r="F887" s="2" t="n"/>
      <c r="H887" s="2" t="n"/>
      <c r="J887" s="2" t="n"/>
      <c r="K887" s="2" t="n"/>
      <c r="L887" s="2" t="n"/>
      <c r="M887" s="2" t="n"/>
      <c r="N887" s="1" t="n"/>
      <c r="O887" s="2" t="n"/>
    </row>
    <row r="888">
      <c r="F888" s="2" t="n"/>
      <c r="H888" s="2" t="n"/>
      <c r="J888" s="2" t="n"/>
      <c r="K888" s="2" t="n"/>
      <c r="L888" s="2" t="n"/>
      <c r="M888" s="2" t="n"/>
      <c r="N888" s="1" t="n"/>
      <c r="O888" s="2" t="n"/>
    </row>
    <row r="889">
      <c r="F889" s="2" t="n"/>
      <c r="H889" s="2" t="n"/>
      <c r="I889" s="4" t="n"/>
      <c r="J889" s="2" t="n"/>
      <c r="K889" s="2" t="n"/>
      <c r="L889" s="2" t="n"/>
      <c r="M889" s="2" t="n"/>
      <c r="N889" s="1" t="n"/>
      <c r="O889" s="2" t="n"/>
    </row>
    <row r="890">
      <c r="F890" s="2" t="n"/>
      <c r="H890" s="2" t="n"/>
      <c r="J890" s="2" t="n"/>
      <c r="K890" s="2" t="n"/>
      <c r="L890" s="2" t="n"/>
      <c r="M890" s="2" t="n"/>
      <c r="N890" s="1" t="n"/>
      <c r="O890" s="2" t="n"/>
    </row>
    <row r="891">
      <c r="F891" s="2" t="n"/>
      <c r="H891" s="2" t="n"/>
      <c r="J891" s="2" t="n"/>
      <c r="K891" s="2" t="n"/>
      <c r="L891" s="2" t="n"/>
      <c r="M891" s="2" t="n"/>
      <c r="N891" s="1" t="n"/>
      <c r="O891" s="2" t="n"/>
    </row>
    <row r="892">
      <c r="F892" s="2" t="n"/>
      <c r="H892" s="2" t="n"/>
      <c r="J892" s="2" t="n"/>
      <c r="K892" s="2" t="n"/>
      <c r="L892" s="2" t="n"/>
      <c r="M892" s="2" t="n"/>
      <c r="N892" s="1" t="n"/>
      <c r="O892" s="2" t="n"/>
    </row>
    <row r="893">
      <c r="F893" s="2" t="n"/>
      <c r="H893" s="2" t="n"/>
      <c r="J893" s="2" t="n"/>
      <c r="K893" s="2" t="n"/>
      <c r="L893" s="2" t="n"/>
      <c r="M893" s="2" t="n"/>
      <c r="N893" s="1" t="n"/>
      <c r="O893" s="2" t="n"/>
    </row>
    <row r="894">
      <c r="F894" s="2" t="n"/>
      <c r="H894" s="2" t="n"/>
      <c r="I894" s="4" t="n"/>
      <c r="J894" s="2" t="n"/>
      <c r="K894" s="2" t="n"/>
      <c r="L894" s="2" t="n"/>
      <c r="M894" s="2" t="n"/>
      <c r="N894" s="1" t="n"/>
      <c r="O894" s="2" t="n"/>
    </row>
    <row r="895">
      <c r="F895" s="2" t="n"/>
      <c r="H895" s="2" t="n"/>
      <c r="J895" s="2" t="n"/>
      <c r="K895" s="2" t="n"/>
      <c r="L895" s="2" t="n"/>
      <c r="M895" s="2" t="n"/>
      <c r="N895" s="1" t="n"/>
      <c r="O895" s="2" t="n"/>
    </row>
    <row r="896">
      <c r="F896" s="2" t="n"/>
      <c r="H896" s="2" t="n"/>
      <c r="I896" s="4" t="n"/>
      <c r="J896" s="2" t="n"/>
      <c r="K896" s="2" t="n"/>
      <c r="L896" s="2" t="n"/>
      <c r="M896" s="2" t="n"/>
      <c r="N896" s="1" t="n"/>
      <c r="O896" s="2" t="n"/>
    </row>
    <row r="897">
      <c r="F897" s="2" t="n"/>
      <c r="H897" s="2" t="n"/>
      <c r="J897" s="2" t="n"/>
      <c r="K897" s="2" t="n"/>
      <c r="L897" s="2" t="n"/>
      <c r="M897" s="2" t="n"/>
      <c r="N897" s="1" t="n"/>
      <c r="O897" s="2" t="n"/>
    </row>
    <row r="898">
      <c r="F898" s="2" t="n"/>
      <c r="H898" s="2" t="n"/>
      <c r="J898" s="2" t="n"/>
      <c r="K898" s="2" t="n"/>
      <c r="L898" s="2" t="n"/>
      <c r="M898" s="2" t="n"/>
      <c r="N898" s="1" t="n"/>
      <c r="O898" s="2" t="n"/>
    </row>
    <row r="899">
      <c r="F899" s="2" t="n"/>
      <c r="H899" s="2" t="n"/>
      <c r="I899" s="4" t="n"/>
      <c r="J899" s="2" t="n"/>
      <c r="K899" s="2" t="n"/>
      <c r="L899" s="2" t="n"/>
      <c r="M899" s="2" t="n"/>
      <c r="N899" s="1" t="n"/>
      <c r="O899" s="2" t="n"/>
    </row>
    <row r="900">
      <c r="F900" s="2" t="n"/>
      <c r="H900" s="2" t="n"/>
      <c r="J900" s="2" t="n"/>
      <c r="K900" s="2" t="n"/>
      <c r="L900" s="2" t="n"/>
      <c r="M900" s="2" t="n"/>
      <c r="N900" s="1" t="n"/>
      <c r="O900" s="2" t="n"/>
    </row>
    <row r="901">
      <c r="F901" s="2" t="n"/>
      <c r="H901" s="2" t="n"/>
      <c r="J901" s="2" t="n"/>
      <c r="K901" s="2" t="n"/>
      <c r="L901" s="2" t="n"/>
      <c r="M901" s="2" t="n"/>
      <c r="N901" s="1" t="n"/>
      <c r="O901" s="2" t="n"/>
    </row>
    <row r="902">
      <c r="F902" s="2" t="n"/>
      <c r="H902" s="2" t="n"/>
      <c r="J902" s="2" t="n"/>
      <c r="K902" s="2" t="n"/>
      <c r="L902" s="2" t="n"/>
      <c r="M902" s="2" t="n"/>
      <c r="N902" s="1" t="n"/>
      <c r="O902" s="2" t="n"/>
    </row>
    <row r="903">
      <c r="F903" s="2" t="n"/>
      <c r="H903" s="2" t="n"/>
      <c r="J903" s="2" t="n"/>
      <c r="K903" s="2" t="n"/>
      <c r="L903" s="2" t="n"/>
      <c r="M903" s="2" t="n"/>
      <c r="N903" s="1" t="n"/>
      <c r="O903" s="2" t="n"/>
    </row>
    <row r="904">
      <c r="F904" s="2" t="n"/>
      <c r="H904" s="2" t="n"/>
      <c r="J904" s="2" t="n"/>
      <c r="K904" s="2" t="n"/>
      <c r="L904" s="2" t="n"/>
      <c r="M904" s="2" t="n"/>
      <c r="N904" s="1" t="n"/>
      <c r="O904" s="2" t="n"/>
    </row>
    <row r="905">
      <c r="F905" s="2" t="n"/>
      <c r="H905" s="2" t="n"/>
      <c r="J905" s="2" t="n"/>
      <c r="K905" s="2" t="n"/>
      <c r="L905" s="2" t="n"/>
      <c r="M905" s="2" t="n"/>
      <c r="N905" s="1" t="n"/>
      <c r="O905" s="2" t="n"/>
    </row>
    <row r="906">
      <c r="F906" s="2" t="n"/>
      <c r="H906" s="2" t="n"/>
      <c r="I906" s="4" t="n"/>
      <c r="J906" s="2" t="n"/>
      <c r="K906" s="2" t="n"/>
      <c r="L906" s="2" t="n"/>
      <c r="M906" s="2" t="n"/>
      <c r="N906" s="1" t="n"/>
      <c r="O906" s="2" t="n"/>
    </row>
    <row r="907">
      <c r="F907" s="2" t="n"/>
      <c r="H907" s="2" t="n"/>
      <c r="J907" s="2" t="n"/>
      <c r="K907" s="2" t="n"/>
      <c r="L907" s="2" t="n"/>
      <c r="M907" s="2" t="n"/>
      <c r="N907" s="1" t="n"/>
      <c r="O907" s="2" t="n"/>
    </row>
    <row r="908">
      <c r="F908" s="2" t="n"/>
      <c r="H908" s="2" t="n"/>
      <c r="J908" s="2" t="n"/>
      <c r="K908" s="2" t="n"/>
      <c r="L908" s="2" t="n"/>
      <c r="M908" s="2" t="n"/>
      <c r="N908" s="1" t="n"/>
      <c r="O908" s="2" t="n"/>
    </row>
    <row r="909">
      <c r="F909" s="2" t="n"/>
      <c r="H909" s="2" t="n"/>
      <c r="I909" s="4" t="n"/>
      <c r="J909" s="2" t="n"/>
      <c r="K909" s="2" t="n"/>
      <c r="L909" s="2" t="n"/>
      <c r="M909" s="2" t="n"/>
      <c r="N909" s="1" t="n"/>
      <c r="O909" s="2" t="n"/>
    </row>
    <row r="910">
      <c r="F910" s="2" t="n"/>
      <c r="H910" s="2" t="n"/>
      <c r="J910" s="2" t="n"/>
      <c r="K910" s="2" t="n"/>
      <c r="L910" s="2" t="n"/>
      <c r="M910" s="2" t="n"/>
      <c r="N910" s="1" t="n"/>
      <c r="O910" s="2" t="n"/>
    </row>
    <row r="911">
      <c r="F911" s="2" t="n"/>
      <c r="H911" s="2" t="n"/>
      <c r="J911" s="2" t="n"/>
      <c r="K911" s="2" t="n"/>
      <c r="L911" s="2" t="n"/>
      <c r="M911" s="2" t="n"/>
      <c r="N911" s="1" t="n"/>
      <c r="O911" s="2" t="n"/>
    </row>
    <row r="912">
      <c r="F912" s="2" t="n"/>
      <c r="H912" s="2" t="n"/>
      <c r="J912" s="2" t="n"/>
      <c r="K912" s="2" t="n"/>
      <c r="L912" s="2" t="n"/>
      <c r="M912" s="2" t="n"/>
      <c r="N912" s="1" t="n"/>
      <c r="O912" s="2" t="n"/>
    </row>
    <row r="913">
      <c r="F913" s="2" t="n"/>
      <c r="H913" s="2" t="n"/>
      <c r="J913" s="2" t="n"/>
      <c r="K913" s="2" t="n"/>
      <c r="L913" s="2" t="n"/>
      <c r="M913" s="2" t="n"/>
      <c r="N913" s="1" t="n"/>
      <c r="O913" s="2" t="n"/>
    </row>
    <row r="914">
      <c r="F914" s="2" t="n"/>
      <c r="H914" s="2" t="n"/>
      <c r="J914" s="2" t="n"/>
      <c r="K914" s="2" t="n"/>
      <c r="L914" s="2" t="n"/>
      <c r="M914" s="2" t="n"/>
      <c r="N914" s="1" t="n"/>
      <c r="O914" s="2" t="n"/>
    </row>
    <row r="915">
      <c r="F915" s="2" t="n"/>
      <c r="H915" s="2" t="n"/>
      <c r="J915" s="2" t="n"/>
      <c r="K915" s="2" t="n"/>
      <c r="L915" s="2" t="n"/>
      <c r="M915" s="2" t="n"/>
      <c r="N915" s="1" t="n"/>
      <c r="O915" s="2" t="n"/>
    </row>
    <row r="916">
      <c r="F916" s="2" t="n"/>
      <c r="H916" s="2" t="n"/>
      <c r="I916" s="4" t="n"/>
      <c r="J916" s="2" t="n"/>
      <c r="K916" s="2" t="n"/>
      <c r="L916" s="2" t="n"/>
      <c r="M916" s="2" t="n"/>
      <c r="N916" s="1" t="n"/>
      <c r="O916" s="2" t="n"/>
    </row>
    <row r="917">
      <c r="F917" s="2" t="n"/>
      <c r="H917" s="2" t="n"/>
      <c r="J917" s="2" t="n"/>
      <c r="K917" s="2" t="n"/>
      <c r="L917" s="2" t="n"/>
      <c r="M917" s="2" t="n"/>
      <c r="N917" s="1" t="n"/>
      <c r="O917" s="2" t="n"/>
    </row>
    <row r="918">
      <c r="F918" s="2" t="n"/>
      <c r="H918" s="2" t="n"/>
      <c r="J918" s="2" t="n"/>
      <c r="K918" s="2" t="n"/>
      <c r="L918" s="2" t="n"/>
      <c r="M918" s="2" t="n"/>
      <c r="N918" s="1" t="n"/>
      <c r="O918" s="2" t="n"/>
    </row>
    <row r="919">
      <c r="F919" s="2" t="n"/>
      <c r="H919" s="2" t="n"/>
      <c r="I919" s="4" t="n"/>
      <c r="J919" s="2" t="n"/>
      <c r="K919" s="2" t="n"/>
      <c r="L919" s="2" t="n"/>
      <c r="M919" s="2" t="n"/>
      <c r="N919" s="1" t="n"/>
      <c r="O919" s="2" t="n"/>
    </row>
    <row r="920">
      <c r="F920" s="2" t="n"/>
      <c r="H920" s="2" t="n"/>
      <c r="J920" s="2" t="n"/>
      <c r="K920" s="2" t="n"/>
      <c r="L920" s="2" t="n"/>
      <c r="M920" s="2" t="n"/>
      <c r="N920" s="1" t="n"/>
      <c r="O920" s="2" t="n"/>
    </row>
    <row r="921">
      <c r="F921" s="2" t="n"/>
      <c r="H921" s="2" t="n"/>
      <c r="J921" s="2" t="n"/>
      <c r="K921" s="2" t="n"/>
      <c r="L921" s="2" t="n"/>
      <c r="M921" s="2" t="n"/>
      <c r="N921" s="1" t="n"/>
      <c r="O921" s="2" t="n"/>
    </row>
    <row r="922">
      <c r="F922" s="2" t="n"/>
      <c r="H922" s="2" t="n"/>
      <c r="J922" s="2" t="n"/>
      <c r="K922" s="2" t="n"/>
      <c r="L922" s="2" t="n"/>
      <c r="M922" s="2" t="n"/>
      <c r="N922" s="1" t="n"/>
      <c r="O922" s="2" t="n"/>
    </row>
    <row r="923">
      <c r="F923" s="2" t="n"/>
      <c r="H923" s="2" t="n"/>
      <c r="J923" s="2" t="n"/>
      <c r="K923" s="2" t="n"/>
      <c r="L923" s="2" t="n"/>
      <c r="M923" s="2" t="n"/>
      <c r="N923" s="1" t="n"/>
      <c r="O923" s="2" t="n"/>
    </row>
    <row r="924">
      <c r="F924" s="2" t="n"/>
      <c r="H924" s="2" t="n"/>
      <c r="I924" s="4" t="n"/>
      <c r="J924" s="2" t="n"/>
      <c r="K924" s="2" t="n"/>
      <c r="L924" s="2" t="n"/>
      <c r="M924" s="2" t="n"/>
      <c r="N924" s="1" t="n"/>
      <c r="O924" s="2" t="n"/>
    </row>
    <row r="925">
      <c r="F925" s="2" t="n"/>
      <c r="H925" s="2" t="n"/>
      <c r="J925" s="2" t="n"/>
      <c r="K925" s="2" t="n"/>
      <c r="L925" s="2" t="n"/>
      <c r="M925" s="2" t="n"/>
      <c r="N925" s="1" t="n"/>
      <c r="O925" s="2" t="n"/>
    </row>
    <row r="926">
      <c r="F926" s="2" t="n"/>
      <c r="H926" s="2" t="n"/>
      <c r="J926" s="2" t="n"/>
      <c r="K926" s="2" t="n"/>
      <c r="L926" s="2" t="n"/>
      <c r="M926" s="2" t="n"/>
      <c r="N926" s="1" t="n"/>
      <c r="O926" s="2" t="n"/>
    </row>
    <row r="927">
      <c r="F927" s="2" t="n"/>
      <c r="H927" s="2" t="n"/>
      <c r="I927" s="4" t="n"/>
      <c r="J927" s="2" t="n"/>
      <c r="K927" s="2" t="n"/>
      <c r="L927" s="2" t="n"/>
      <c r="M927" s="2" t="n"/>
      <c r="N927" s="1" t="n"/>
      <c r="O927" s="2" t="n"/>
    </row>
    <row r="928">
      <c r="F928" s="2" t="n"/>
      <c r="H928" s="2" t="n"/>
      <c r="J928" s="2" t="n"/>
      <c r="K928" s="2" t="n"/>
      <c r="L928" s="2" t="n"/>
      <c r="M928" s="2" t="n"/>
      <c r="N928" s="1" t="n"/>
      <c r="O928" s="2" t="n"/>
    </row>
    <row r="929">
      <c r="F929" s="2" t="n"/>
      <c r="H929" s="2" t="n"/>
      <c r="J929" s="2" t="n"/>
      <c r="K929" s="2" t="n"/>
      <c r="L929" s="2" t="n"/>
      <c r="M929" s="2" t="n"/>
      <c r="N929" s="1" t="n"/>
      <c r="O929" s="2" t="n"/>
    </row>
    <row r="930">
      <c r="F930" s="2" t="n"/>
      <c r="H930" s="2" t="n"/>
      <c r="J930" s="2" t="n"/>
      <c r="K930" s="2" t="n"/>
      <c r="L930" s="2" t="n"/>
      <c r="M930" s="2" t="n"/>
      <c r="N930" s="1" t="n"/>
      <c r="O930" s="2" t="n"/>
    </row>
    <row r="931">
      <c r="F931" s="2" t="n"/>
      <c r="H931" s="2" t="n"/>
      <c r="J931" s="2" t="n"/>
      <c r="K931" s="2" t="n"/>
      <c r="L931" s="2" t="n"/>
      <c r="M931" s="2" t="n"/>
      <c r="N931" s="1" t="n"/>
      <c r="O931" s="2" t="n"/>
    </row>
    <row r="932">
      <c r="F932" s="2" t="n"/>
      <c r="H932" s="2" t="n"/>
      <c r="I932" s="4" t="n"/>
      <c r="J932" s="2" t="n"/>
      <c r="K932" s="2" t="n"/>
      <c r="L932" s="2" t="n"/>
      <c r="M932" s="2" t="n"/>
      <c r="N932" s="1" t="n"/>
      <c r="O932" s="2" t="n"/>
    </row>
    <row r="933">
      <c r="F933" s="2" t="n"/>
      <c r="H933" s="2" t="n"/>
      <c r="J933" s="2" t="n"/>
      <c r="K933" s="2" t="n"/>
      <c r="L933" s="2" t="n"/>
      <c r="M933" s="2" t="n"/>
      <c r="N933" s="1" t="n"/>
      <c r="O933" s="2" t="n"/>
    </row>
    <row r="934">
      <c r="F934" s="2" t="n"/>
      <c r="H934" s="2" t="n"/>
      <c r="J934" s="2" t="n"/>
      <c r="K934" s="2" t="n"/>
      <c r="L934" s="2" t="n"/>
      <c r="M934" s="2" t="n"/>
      <c r="N934" s="1" t="n"/>
      <c r="O934" s="2" t="n"/>
    </row>
    <row r="935">
      <c r="F935" s="2" t="n"/>
      <c r="H935" s="2" t="n"/>
      <c r="J935" s="2" t="n"/>
      <c r="K935" s="2" t="n"/>
      <c r="L935" s="2" t="n"/>
      <c r="M935" s="2" t="n"/>
      <c r="N935" s="1" t="n"/>
      <c r="O935" s="2" t="n"/>
    </row>
    <row r="936">
      <c r="F936" s="2" t="n"/>
      <c r="H936" s="2" t="n"/>
      <c r="J936" s="2" t="n"/>
      <c r="K936" s="2" t="n"/>
      <c r="L936" s="2" t="n"/>
      <c r="M936" s="2" t="n"/>
      <c r="N936" s="1" t="n"/>
      <c r="O936" s="2" t="n"/>
    </row>
    <row r="937">
      <c r="F937" s="2" t="n"/>
      <c r="H937" s="2" t="n"/>
      <c r="J937" s="2" t="n"/>
      <c r="K937" s="2" t="n"/>
      <c r="L937" s="2" t="n"/>
      <c r="M937" s="2" t="n"/>
      <c r="N937" s="1" t="n"/>
      <c r="O937" s="2" t="n"/>
    </row>
    <row r="938">
      <c r="F938" s="2" t="n"/>
      <c r="H938" s="2" t="n"/>
      <c r="J938" s="2" t="n"/>
      <c r="K938" s="2" t="n"/>
      <c r="L938" s="2" t="n"/>
      <c r="M938" s="2" t="n"/>
      <c r="N938" s="1" t="n"/>
      <c r="O938" s="2" t="n"/>
    </row>
    <row r="939">
      <c r="F939" s="2" t="n"/>
      <c r="H939" s="2" t="n"/>
      <c r="J939" s="2" t="n"/>
      <c r="K939" s="2" t="n"/>
      <c r="L939" s="2" t="n"/>
      <c r="M939" s="2" t="n"/>
      <c r="N939" s="1" t="n"/>
      <c r="O939" s="2" t="n"/>
    </row>
    <row r="940">
      <c r="F940" s="2" t="n"/>
      <c r="H940" s="2" t="n"/>
      <c r="J940" s="2" t="n"/>
      <c r="K940" s="2" t="n"/>
      <c r="L940" s="2" t="n"/>
      <c r="M940" s="2" t="n"/>
      <c r="N940" s="1" t="n"/>
      <c r="O940" s="2" t="n"/>
    </row>
    <row r="941">
      <c r="F941" s="2" t="n"/>
      <c r="H941" s="2" t="n"/>
      <c r="J941" s="2" t="n"/>
      <c r="K941" s="2" t="n"/>
      <c r="L941" s="2" t="n"/>
      <c r="M941" s="2" t="n"/>
      <c r="N941" s="1" t="n"/>
      <c r="O941" s="2" t="n"/>
      <c r="P941" s="2" t="n"/>
    </row>
    <row r="942">
      <c r="F942" s="2" t="n"/>
      <c r="H942" s="2" t="n"/>
      <c r="I942" s="4" t="n"/>
      <c r="J942" s="2" t="n"/>
      <c r="K942" s="2" t="n"/>
      <c r="L942" s="2" t="n"/>
      <c r="M942" s="2" t="n"/>
      <c r="N942" s="1" t="n"/>
      <c r="O942" s="2" t="n"/>
      <c r="P942" s="2" t="n"/>
    </row>
    <row r="943">
      <c r="F943" s="2" t="n"/>
      <c r="H943" s="2" t="n"/>
      <c r="J943" s="2" t="n"/>
      <c r="K943" s="2" t="n"/>
      <c r="L943" s="2" t="n"/>
      <c r="M943" s="2" t="n"/>
      <c r="N943" s="1" t="n"/>
      <c r="O943" s="2" t="n"/>
      <c r="P943" s="2" t="n"/>
    </row>
    <row r="944">
      <c r="F944" s="2" t="n"/>
      <c r="H944" s="2" t="n"/>
      <c r="I944" s="4" t="n"/>
      <c r="J944" s="2" t="n"/>
      <c r="K944" s="2" t="n"/>
      <c r="L944" s="2" t="n"/>
      <c r="M944" s="2" t="n"/>
      <c r="N944" s="1" t="n"/>
      <c r="O944" s="2" t="n"/>
    </row>
    <row r="945">
      <c r="F945" s="2" t="n"/>
      <c r="H945" s="2" t="n"/>
      <c r="J945" s="2" t="n"/>
      <c r="K945" s="2" t="n"/>
      <c r="L945" s="2" t="n"/>
      <c r="M945" s="2" t="n"/>
      <c r="N945" s="1" t="n"/>
      <c r="O945" s="2" t="n"/>
    </row>
    <row r="946">
      <c r="F946" s="2" t="n"/>
      <c r="H946" s="2" t="n"/>
      <c r="J946" s="2" t="n"/>
      <c r="K946" s="2" t="n"/>
      <c r="L946" s="2" t="n"/>
      <c r="M946" s="2" t="n"/>
      <c r="N946" s="1" t="n"/>
      <c r="O946" s="2" t="n"/>
    </row>
    <row r="947">
      <c r="F947" s="2" t="n"/>
      <c r="H947" s="2" t="n"/>
      <c r="J947" s="2" t="n"/>
      <c r="K947" s="2" t="n"/>
      <c r="L947" s="2" t="n"/>
      <c r="M947" s="2" t="n"/>
      <c r="N947" s="1" t="n"/>
      <c r="O947" s="2" t="n"/>
    </row>
    <row r="948">
      <c r="F948" s="2" t="n"/>
      <c r="H948" s="2" t="n"/>
      <c r="I948" s="4" t="n"/>
      <c r="J948" s="2" t="n"/>
      <c r="K948" s="2" t="n"/>
      <c r="L948" s="2" t="n"/>
      <c r="M948" s="2" t="n"/>
      <c r="N948" s="1" t="n"/>
      <c r="O948" s="2" t="n"/>
    </row>
    <row r="949">
      <c r="F949" s="2" t="n"/>
      <c r="H949" s="2" t="n"/>
      <c r="J949" s="2" t="n"/>
      <c r="K949" s="2" t="n"/>
      <c r="L949" s="2" t="n"/>
      <c r="M949" s="2" t="n"/>
      <c r="N949" s="1" t="n"/>
      <c r="O949" s="2" t="n"/>
    </row>
    <row r="950">
      <c r="F950" s="2" t="n"/>
      <c r="H950" s="2" t="n"/>
      <c r="J950" s="2" t="n"/>
      <c r="K950" s="2" t="n"/>
      <c r="L950" s="2" t="n"/>
      <c r="M950" s="2" t="n"/>
      <c r="N950" s="1" t="n"/>
      <c r="O950" s="2" t="n"/>
    </row>
    <row r="951">
      <c r="F951" s="2" t="n"/>
      <c r="H951" s="2" t="n"/>
      <c r="I951" s="4" t="n"/>
      <c r="J951" s="2" t="n"/>
      <c r="K951" s="2" t="n"/>
      <c r="L951" s="2" t="n"/>
      <c r="M951" s="2" t="n"/>
      <c r="N951" s="1" t="n"/>
      <c r="O951" s="2" t="n"/>
    </row>
    <row r="952">
      <c r="F952" s="2" t="n"/>
      <c r="H952" s="2" t="n"/>
      <c r="J952" s="2" t="n"/>
      <c r="K952" s="2" t="n"/>
      <c r="L952" s="2" t="n"/>
      <c r="M952" s="2" t="n"/>
      <c r="N952" s="1" t="n"/>
      <c r="O952" s="2" t="n"/>
    </row>
    <row r="953">
      <c r="F953" s="2" t="n"/>
      <c r="H953" s="2" t="n"/>
      <c r="J953" s="2" t="n"/>
      <c r="K953" s="2" t="n"/>
      <c r="L953" s="2" t="n"/>
      <c r="M953" s="2" t="n"/>
      <c r="N953" s="1" t="n"/>
      <c r="O953" s="2" t="n"/>
    </row>
    <row r="954">
      <c r="F954" s="2" t="n"/>
      <c r="H954" s="2" t="n"/>
      <c r="I954" s="4" t="n"/>
      <c r="J954" s="2" t="n"/>
      <c r="K954" s="2" t="n"/>
      <c r="L954" s="2" t="n"/>
      <c r="M954" s="2" t="n"/>
      <c r="N954" s="1" t="n"/>
      <c r="O954" s="2" t="n"/>
    </row>
    <row r="955">
      <c r="F955" s="2" t="n"/>
      <c r="H955" s="2" t="n"/>
      <c r="I955" s="4" t="n"/>
      <c r="J955" s="2" t="n"/>
      <c r="K955" s="2" t="n"/>
      <c r="L955" s="2" t="n"/>
      <c r="M955" s="2" t="n"/>
      <c r="N955" s="1" t="n"/>
      <c r="O955" s="2" t="n"/>
    </row>
    <row r="956">
      <c r="F956" s="2" t="n"/>
      <c r="H956" s="2" t="n"/>
      <c r="J956" s="2" t="n"/>
      <c r="K956" s="2" t="n"/>
      <c r="L956" s="2" t="n"/>
      <c r="M956" s="2" t="n"/>
      <c r="N956" s="1" t="n"/>
      <c r="O956" s="2" t="n"/>
    </row>
    <row r="957">
      <c r="F957" s="2" t="n"/>
      <c r="H957" s="2" t="n"/>
      <c r="J957" s="2" t="n"/>
      <c r="K957" s="2" t="n"/>
      <c r="L957" s="2" t="n"/>
      <c r="M957" s="2" t="n"/>
      <c r="N957" s="1" t="n"/>
      <c r="O957" s="2" t="n"/>
    </row>
    <row r="958">
      <c r="F958" s="2" t="n"/>
      <c r="H958" s="2" t="n"/>
      <c r="I958" s="4" t="n"/>
      <c r="J958" s="2" t="n"/>
      <c r="K958" s="2" t="n"/>
      <c r="L958" s="2" t="n"/>
      <c r="M958" s="2" t="n"/>
      <c r="N958" s="1" t="n"/>
      <c r="O958" s="2" t="n"/>
    </row>
    <row r="959">
      <c r="F959" s="2" t="n"/>
      <c r="H959" s="2" t="n"/>
      <c r="I959" s="4" t="n"/>
      <c r="J959" s="2" t="n"/>
      <c r="K959" s="2" t="n"/>
      <c r="L959" s="2" t="n"/>
      <c r="M959" s="2" t="n"/>
      <c r="N959" s="1" t="n"/>
      <c r="O959" s="2" t="n"/>
    </row>
    <row r="960">
      <c r="F960" s="2" t="n"/>
      <c r="H960" s="2" t="n"/>
      <c r="I960" s="4" t="n"/>
      <c r="J960" s="2" t="n"/>
      <c r="K960" s="2" t="n"/>
      <c r="L960" s="2" t="n"/>
      <c r="M960" s="2" t="n"/>
      <c r="N960" s="1" t="n"/>
      <c r="O960" s="2" t="n"/>
    </row>
    <row r="961">
      <c r="F961" s="2" t="n"/>
      <c r="H961" s="2" t="n"/>
      <c r="J961" s="2" t="n"/>
      <c r="K961" s="2" t="n"/>
      <c r="L961" s="2" t="n"/>
      <c r="M961" s="2" t="n"/>
      <c r="N961" s="1" t="n"/>
      <c r="O961" s="2" t="n"/>
    </row>
    <row r="962">
      <c r="F962" s="2" t="n"/>
      <c r="H962" s="2" t="n"/>
      <c r="J962" s="2" t="n"/>
      <c r="K962" s="2" t="n"/>
      <c r="L962" s="2" t="n"/>
      <c r="M962" s="2" t="n"/>
      <c r="N962" s="1" t="n"/>
      <c r="O962" s="2" t="n"/>
    </row>
    <row r="963">
      <c r="F963" s="2" t="n"/>
      <c r="H963" s="2" t="n"/>
      <c r="I963" s="4" t="n"/>
      <c r="J963" s="2" t="n"/>
      <c r="K963" s="2" t="n"/>
      <c r="L963" s="2" t="n"/>
      <c r="M963" s="2" t="n"/>
      <c r="N963" s="1" t="n"/>
      <c r="O963" s="2" t="n"/>
    </row>
    <row r="964">
      <c r="F964" s="2" t="n"/>
      <c r="H964" s="2" t="n"/>
      <c r="J964" s="2" t="n"/>
      <c r="K964" s="2" t="n"/>
      <c r="L964" s="2" t="n"/>
      <c r="M964" s="2" t="n"/>
      <c r="N964" s="1" t="n"/>
      <c r="O964" s="2" t="n"/>
    </row>
    <row r="965">
      <c r="F965" s="2" t="n"/>
      <c r="H965" s="2" t="n"/>
      <c r="J965" s="2" t="n"/>
      <c r="K965" s="2" t="n"/>
      <c r="L965" s="2" t="n"/>
      <c r="M965" s="2" t="n"/>
      <c r="N965" s="1" t="n"/>
      <c r="O965" s="2" t="n"/>
    </row>
    <row r="966">
      <c r="F966" s="2" t="n"/>
      <c r="H966" s="2" t="n"/>
      <c r="I966" s="4" t="n"/>
      <c r="J966" s="2" t="n"/>
      <c r="K966" s="2" t="n"/>
      <c r="L966" s="2" t="n"/>
      <c r="M966" s="2" t="n"/>
      <c r="N966" s="1" t="n"/>
      <c r="O966" s="2" t="n"/>
    </row>
    <row r="967">
      <c r="F967" s="2" t="n"/>
      <c r="H967" s="2" t="n"/>
      <c r="J967" s="2" t="n"/>
      <c r="K967" s="2" t="n"/>
      <c r="L967" s="2" t="n"/>
      <c r="M967" s="2" t="n"/>
      <c r="N967" s="1" t="n"/>
      <c r="O967" s="2" t="n"/>
    </row>
    <row r="968">
      <c r="F968" s="2" t="n"/>
      <c r="H968" s="2" t="n"/>
      <c r="J968" s="2" t="n"/>
      <c r="K968" s="2" t="n"/>
      <c r="L968" s="2" t="n"/>
      <c r="M968" s="2" t="n"/>
      <c r="N968" s="1" t="n"/>
      <c r="O968" s="2" t="n"/>
    </row>
    <row r="969">
      <c r="F969" s="2" t="n"/>
      <c r="H969" s="2" t="n"/>
      <c r="I969" s="4" t="n"/>
      <c r="J969" s="2" t="n"/>
      <c r="K969" s="2" t="n"/>
      <c r="L969" s="2" t="n"/>
      <c r="M969" s="2" t="n"/>
      <c r="N969" s="1" t="n"/>
      <c r="O969" s="2" t="n"/>
    </row>
    <row r="970">
      <c r="F970" s="2" t="n"/>
      <c r="H970" s="2" t="n"/>
      <c r="I970" s="4" t="n"/>
      <c r="J970" s="2" t="n"/>
      <c r="K970" s="2" t="n"/>
      <c r="L970" s="2" t="n"/>
      <c r="M970" s="2" t="n"/>
      <c r="N970" s="1" t="n"/>
      <c r="O970" s="2" t="n"/>
    </row>
    <row r="971">
      <c r="F971" s="2" t="n"/>
      <c r="H971" s="2" t="n"/>
      <c r="I971" s="4" t="n"/>
      <c r="J971" s="2" t="n"/>
      <c r="K971" s="2" t="n"/>
      <c r="L971" s="2" t="n"/>
      <c r="M971" s="2" t="n"/>
      <c r="N971" s="1" t="n"/>
      <c r="O971" s="2" t="n"/>
    </row>
    <row r="972">
      <c r="F972" s="2" t="n"/>
      <c r="H972" s="2" t="n"/>
      <c r="J972" s="2" t="n"/>
      <c r="K972" s="2" t="n"/>
      <c r="L972" s="2" t="n"/>
      <c r="M972" s="2" t="n"/>
      <c r="N972" s="1" t="n"/>
      <c r="O972" s="2" t="n"/>
    </row>
    <row r="973">
      <c r="F973" s="2" t="n"/>
      <c r="H973" s="2" t="n"/>
      <c r="J973" s="2" t="n"/>
      <c r="K973" s="2" t="n"/>
      <c r="L973" s="2" t="n"/>
      <c r="M973" s="2" t="n"/>
      <c r="N973" s="1" t="n"/>
      <c r="O973" s="2" t="n"/>
    </row>
    <row r="974">
      <c r="F974" s="2" t="n"/>
      <c r="H974" s="2" t="n"/>
      <c r="I974" s="4" t="n"/>
      <c r="J974" s="2" t="n"/>
      <c r="K974" s="2" t="n"/>
      <c r="L974" s="2" t="n"/>
      <c r="M974" s="2" t="n"/>
      <c r="N974" s="1" t="n"/>
      <c r="O974" s="2" t="n"/>
    </row>
    <row r="975">
      <c r="F975" s="2" t="n"/>
      <c r="H975" s="2" t="n"/>
      <c r="J975" s="2" t="n"/>
      <c r="K975" s="2" t="n"/>
      <c r="L975" s="2" t="n"/>
      <c r="M975" s="2" t="n"/>
      <c r="N975" s="1" t="n"/>
      <c r="O975" s="2" t="n"/>
    </row>
    <row r="976">
      <c r="F976" s="2" t="n"/>
      <c r="H976" s="2" t="n"/>
      <c r="J976" s="2" t="n"/>
      <c r="K976" s="2" t="n"/>
      <c r="L976" s="2" t="n"/>
      <c r="M976" s="2" t="n"/>
      <c r="N976" s="1" t="n"/>
      <c r="O976" s="2" t="n"/>
    </row>
    <row r="977">
      <c r="F977" s="2" t="n"/>
      <c r="H977" s="2" t="n"/>
      <c r="J977" s="2" t="n"/>
      <c r="K977" s="2" t="n"/>
      <c r="L977" s="2" t="n"/>
      <c r="M977" s="2" t="n"/>
      <c r="N977" s="1" t="n"/>
      <c r="O977" s="2" t="n"/>
    </row>
    <row r="978">
      <c r="F978" s="2" t="n"/>
      <c r="H978" s="2" t="n"/>
      <c r="J978" s="2" t="n"/>
      <c r="K978" s="2" t="n"/>
      <c r="L978" s="2" t="n"/>
      <c r="M978" s="2" t="n"/>
      <c r="N978" s="1" t="n"/>
      <c r="O978" s="2" t="n"/>
    </row>
    <row r="979">
      <c r="F979" s="2" t="n"/>
      <c r="H979" s="2" t="n"/>
      <c r="I979" s="4" t="n"/>
      <c r="J979" s="2" t="n"/>
      <c r="K979" s="2" t="n"/>
      <c r="L979" s="2" t="n"/>
      <c r="M979" s="2" t="n"/>
      <c r="N979" s="1" t="n"/>
      <c r="O979" s="2" t="n"/>
    </row>
    <row r="980">
      <c r="F980" s="2" t="n"/>
      <c r="H980" s="2" t="n"/>
      <c r="J980" s="2" t="n"/>
      <c r="K980" s="2" t="n"/>
      <c r="L980" s="2" t="n"/>
      <c r="M980" s="2" t="n"/>
      <c r="N980" s="1" t="n"/>
      <c r="O980" s="2" t="n"/>
    </row>
    <row r="981">
      <c r="F981" s="2" t="n"/>
      <c r="H981" s="2" t="n"/>
      <c r="J981" s="2" t="n"/>
      <c r="K981" s="2" t="n"/>
      <c r="L981" s="2" t="n"/>
      <c r="M981" s="2" t="n"/>
      <c r="N981" s="1" t="n"/>
      <c r="O981" s="2" t="n"/>
    </row>
    <row r="982">
      <c r="F982" s="2" t="n"/>
      <c r="H982" s="2" t="n"/>
      <c r="I982" s="4" t="n"/>
      <c r="J982" s="2" t="n"/>
      <c r="K982" s="2" t="n"/>
      <c r="L982" s="2" t="n"/>
      <c r="M982" s="2" t="n"/>
      <c r="N982" s="1" t="n"/>
      <c r="O982" s="2" t="n"/>
    </row>
    <row r="983">
      <c r="F983" s="2" t="n"/>
      <c r="H983" s="2" t="n"/>
      <c r="J983" s="2" t="n"/>
      <c r="K983" s="2" t="n"/>
      <c r="L983" s="2" t="n"/>
      <c r="M983" s="2" t="n"/>
      <c r="N983" s="1" t="n"/>
      <c r="O983" s="2" t="n"/>
    </row>
    <row r="984">
      <c r="F984" s="2" t="n"/>
      <c r="H984" s="2" t="n"/>
      <c r="J984" s="2" t="n"/>
      <c r="K984" s="2" t="n"/>
      <c r="L984" s="2" t="n"/>
      <c r="M984" s="2" t="n"/>
      <c r="N984" s="1" t="n"/>
      <c r="O984" s="2" t="n"/>
    </row>
    <row r="985">
      <c r="F985" s="2" t="n"/>
      <c r="H985" s="2" t="n"/>
      <c r="J985" s="2" t="n"/>
      <c r="K985" s="2" t="n"/>
      <c r="L985" s="2" t="n"/>
      <c r="M985" s="2" t="n"/>
      <c r="N985" s="1" t="n"/>
      <c r="O985" s="2" t="n"/>
    </row>
    <row r="986">
      <c r="F986" s="2" t="n"/>
      <c r="H986" s="2" t="n"/>
      <c r="J986" s="2" t="n"/>
      <c r="K986" s="2" t="n"/>
      <c r="L986" s="2" t="n"/>
      <c r="M986" s="2" t="n"/>
      <c r="N986" s="1" t="n"/>
      <c r="O986" s="2" t="n"/>
    </row>
    <row r="987">
      <c r="F987" s="2" t="n"/>
      <c r="H987" s="2" t="n"/>
      <c r="I987" s="4" t="n"/>
      <c r="J987" s="2" t="n"/>
      <c r="K987" s="2" t="n"/>
      <c r="L987" s="2" t="n"/>
      <c r="M987" s="2" t="n"/>
      <c r="N987" s="1" t="n"/>
      <c r="O987" s="2" t="n"/>
    </row>
    <row r="988">
      <c r="F988" s="2" t="n"/>
      <c r="H988" s="2" t="n"/>
      <c r="J988" s="2" t="n"/>
      <c r="K988" s="2" t="n"/>
      <c r="L988" s="2" t="n"/>
      <c r="M988" s="2" t="n"/>
      <c r="N988" s="1" t="n"/>
      <c r="O988" s="2" t="n"/>
    </row>
    <row r="989">
      <c r="F989" s="2" t="n"/>
      <c r="H989" s="2" t="n"/>
      <c r="I989" s="4" t="n"/>
      <c r="J989" s="2" t="n"/>
      <c r="K989" s="2" t="n"/>
      <c r="L989" s="2" t="n"/>
      <c r="M989" s="2" t="n"/>
      <c r="N989" s="1" t="n"/>
      <c r="O989" s="2" t="n"/>
    </row>
    <row r="990">
      <c r="F990" s="2" t="n"/>
      <c r="H990" s="2" t="n"/>
      <c r="J990" s="2" t="n"/>
      <c r="K990" s="2" t="n"/>
      <c r="L990" s="2" t="n"/>
      <c r="M990" s="2" t="n"/>
      <c r="N990" s="1" t="n"/>
      <c r="O990" s="2" t="n"/>
    </row>
    <row r="991">
      <c r="F991" s="2" t="n"/>
      <c r="H991" s="2" t="n"/>
      <c r="J991" s="2" t="n"/>
      <c r="K991" s="2" t="n"/>
      <c r="L991" s="2" t="n"/>
      <c r="M991" s="2" t="n"/>
      <c r="N991" s="1" t="n"/>
      <c r="O991" s="2" t="n"/>
    </row>
    <row r="992">
      <c r="F992" s="2" t="n"/>
      <c r="H992" s="2" t="n"/>
      <c r="I992" s="4" t="n"/>
      <c r="J992" s="2" t="n"/>
      <c r="K992" s="2" t="n"/>
      <c r="L992" s="2" t="n"/>
      <c r="M992" s="2" t="n"/>
      <c r="N992" s="1" t="n"/>
      <c r="O992" s="2" t="n"/>
    </row>
    <row r="993">
      <c r="F993" s="2" t="n"/>
      <c r="H993" s="2" t="n"/>
      <c r="J993" s="2" t="n"/>
      <c r="K993" s="2" t="n"/>
      <c r="L993" s="2" t="n"/>
      <c r="M993" s="2" t="n"/>
      <c r="N993" s="1" t="n"/>
      <c r="O993" s="2" t="n"/>
    </row>
    <row r="994">
      <c r="F994" s="2" t="n"/>
      <c r="H994" s="2" t="n"/>
      <c r="J994" s="2" t="n"/>
      <c r="K994" s="2" t="n"/>
      <c r="L994" s="2" t="n"/>
      <c r="M994" s="2" t="n"/>
      <c r="N994" s="1" t="n"/>
      <c r="O994" s="2" t="n"/>
    </row>
    <row r="995">
      <c r="F995" s="2" t="n"/>
      <c r="H995" s="2" t="n"/>
      <c r="J995" s="2" t="n"/>
      <c r="K995" s="2" t="n"/>
      <c r="L995" s="2" t="n"/>
      <c r="M995" s="2" t="n"/>
      <c r="N995" s="1" t="n"/>
      <c r="O995" s="2" t="n"/>
    </row>
    <row r="996">
      <c r="F996" s="2" t="n"/>
      <c r="H996" s="2" t="n"/>
      <c r="J996" s="2" t="n"/>
      <c r="K996" s="2" t="n"/>
      <c r="L996" s="2" t="n"/>
      <c r="M996" s="2" t="n"/>
      <c r="N996" s="1" t="n"/>
      <c r="O996" s="2" t="n"/>
    </row>
    <row r="997">
      <c r="F997" s="2" t="n"/>
      <c r="H997" s="2" t="n"/>
      <c r="J997" s="2" t="n"/>
      <c r="K997" s="2" t="n"/>
      <c r="L997" s="2" t="n"/>
      <c r="M997" s="2" t="n"/>
      <c r="N997" s="1" t="n"/>
      <c r="O997" s="2" t="n"/>
    </row>
    <row r="998">
      <c r="F998" s="2" t="n"/>
      <c r="H998" s="2" t="n"/>
      <c r="J998" s="2" t="n"/>
      <c r="K998" s="2" t="n"/>
      <c r="L998" s="2" t="n"/>
      <c r="M998" s="2" t="n"/>
      <c r="N998" s="1" t="n"/>
      <c r="O998" s="2" t="n"/>
    </row>
    <row r="999">
      <c r="F999" s="2" t="n"/>
      <c r="H999" s="2" t="n"/>
      <c r="I999" s="4" t="n"/>
      <c r="J999" s="2" t="n"/>
      <c r="K999" s="2" t="n"/>
      <c r="L999" s="2" t="n"/>
      <c r="M999" s="2" t="n"/>
      <c r="N999" s="1" t="n"/>
      <c r="O999" s="2" t="n"/>
    </row>
    <row r="1000">
      <c r="F1000" s="2" t="n"/>
      <c r="H1000" s="2" t="n"/>
      <c r="J1000" s="2" t="n"/>
      <c r="K1000" s="2" t="n"/>
      <c r="L1000" s="2" t="n"/>
      <c r="M1000" s="2" t="n"/>
      <c r="N1000" s="1" t="n"/>
      <c r="O1000" s="2" t="n"/>
    </row>
    <row r="1001">
      <c r="F1001" s="2" t="n"/>
      <c r="H1001" s="2" t="n"/>
      <c r="J1001" s="2" t="n"/>
      <c r="K1001" s="2" t="n"/>
      <c r="L1001" s="2" t="n"/>
      <c r="M1001" s="2" t="n"/>
      <c r="N1001" s="1" t="n"/>
      <c r="O1001" s="2" t="n"/>
    </row>
    <row r="1002">
      <c r="F1002" s="2" t="n"/>
      <c r="H1002" s="2" t="n"/>
      <c r="I1002" s="4" t="n"/>
      <c r="J1002" s="2" t="n"/>
      <c r="K1002" s="2" t="n"/>
      <c r="L1002" s="2" t="n"/>
      <c r="M1002" s="2" t="n"/>
      <c r="N1002" s="1" t="n"/>
      <c r="O1002" s="2" t="n"/>
    </row>
    <row r="1003">
      <c r="F1003" s="2" t="n"/>
      <c r="H1003" s="2" t="n"/>
      <c r="J1003" s="2" t="n"/>
      <c r="K1003" s="2" t="n"/>
      <c r="L1003" s="2" t="n"/>
      <c r="M1003" s="2" t="n"/>
      <c r="N1003" s="1" t="n"/>
      <c r="O1003" s="2" t="n"/>
    </row>
    <row r="1004">
      <c r="F1004" s="2" t="n"/>
      <c r="H1004" s="2" t="n"/>
      <c r="J1004" s="2" t="n"/>
      <c r="K1004" s="2" t="n"/>
      <c r="L1004" s="2" t="n"/>
      <c r="M1004" s="2" t="n"/>
      <c r="N1004" s="1" t="n"/>
      <c r="O1004" s="2" t="n"/>
    </row>
    <row r="1005">
      <c r="F1005" s="2" t="n"/>
      <c r="H1005" s="2" t="n"/>
      <c r="J1005" s="2" t="n"/>
      <c r="K1005" s="2" t="n"/>
      <c r="L1005" s="2" t="n"/>
      <c r="M1005" s="2" t="n"/>
      <c r="N1005" s="1" t="n"/>
      <c r="O1005" s="2" t="n"/>
    </row>
    <row r="1006">
      <c r="F1006" s="2" t="n"/>
      <c r="H1006" s="2" t="n"/>
      <c r="J1006" s="2" t="n"/>
      <c r="K1006" s="2" t="n"/>
      <c r="L1006" s="2" t="n"/>
      <c r="M1006" s="2" t="n"/>
      <c r="N1006" s="1" t="n"/>
      <c r="O1006" s="2" t="n"/>
    </row>
    <row r="1007">
      <c r="F1007" s="2" t="n"/>
      <c r="H1007" s="2" t="n"/>
      <c r="J1007" s="2" t="n"/>
      <c r="K1007" s="2" t="n"/>
      <c r="L1007" s="2" t="n"/>
      <c r="M1007" s="2" t="n"/>
      <c r="N1007" s="1" t="n"/>
      <c r="O1007" s="2" t="n"/>
    </row>
    <row r="1008">
      <c r="F1008" s="2" t="n"/>
      <c r="H1008" s="2" t="n"/>
      <c r="J1008" s="2" t="n"/>
      <c r="K1008" s="2" t="n"/>
      <c r="L1008" s="2" t="n"/>
      <c r="M1008" s="2" t="n"/>
      <c r="N1008" s="1" t="n"/>
      <c r="O1008" s="2" t="n"/>
    </row>
    <row r="1009">
      <c r="F1009" s="2" t="n"/>
      <c r="H1009" s="2" t="n"/>
      <c r="I1009" s="4" t="n"/>
      <c r="J1009" s="2" t="n"/>
      <c r="K1009" s="2" t="n"/>
      <c r="L1009" s="2" t="n"/>
      <c r="M1009" s="2" t="n"/>
      <c r="N1009" s="1" t="n"/>
      <c r="O1009" s="2" t="n"/>
    </row>
    <row r="1010">
      <c r="F1010" s="2" t="n"/>
      <c r="H1010" s="2" t="n"/>
      <c r="J1010" s="2" t="n"/>
      <c r="K1010" s="2" t="n"/>
      <c r="L1010" s="2" t="n"/>
      <c r="M1010" s="2" t="n"/>
      <c r="N1010" s="1" t="n"/>
      <c r="O1010" s="2" t="n"/>
    </row>
    <row r="1011">
      <c r="F1011" s="2" t="n"/>
      <c r="H1011" s="2" t="n"/>
      <c r="J1011" s="2" t="n"/>
      <c r="K1011" s="2" t="n"/>
      <c r="L1011" s="2" t="n"/>
      <c r="M1011" s="2" t="n"/>
      <c r="N1011" s="1" t="n"/>
      <c r="O1011" s="2" t="n"/>
    </row>
    <row r="1012">
      <c r="F1012" s="2" t="n"/>
      <c r="H1012" s="2" t="n"/>
      <c r="I1012" s="4" t="n"/>
      <c r="J1012" s="2" t="n"/>
      <c r="K1012" s="2" t="n"/>
      <c r="L1012" s="2" t="n"/>
      <c r="M1012" s="2" t="n"/>
      <c r="N1012" s="1" t="n"/>
      <c r="O1012" s="2" t="n"/>
    </row>
    <row r="1013">
      <c r="F1013" s="2" t="n"/>
      <c r="H1013" s="2" t="n"/>
      <c r="J1013" s="2" t="n"/>
      <c r="K1013" s="2" t="n"/>
      <c r="L1013" s="2" t="n"/>
      <c r="M1013" s="2" t="n"/>
      <c r="N1013" s="1" t="n"/>
      <c r="O1013" s="2" t="n"/>
    </row>
    <row r="1014">
      <c r="F1014" s="2" t="n"/>
      <c r="H1014" s="2" t="n"/>
      <c r="J1014" s="2" t="n"/>
      <c r="K1014" s="2" t="n"/>
      <c r="L1014" s="2" t="n"/>
      <c r="M1014" s="2" t="n"/>
      <c r="N1014" s="1" t="n"/>
      <c r="O1014" s="2" t="n"/>
    </row>
    <row r="1015">
      <c r="F1015" s="2" t="n"/>
      <c r="H1015" s="2" t="n"/>
      <c r="J1015" s="2" t="n"/>
      <c r="K1015" s="2" t="n"/>
      <c r="L1015" s="2" t="n"/>
      <c r="M1015" s="2" t="n"/>
      <c r="N1015" s="1" t="n"/>
      <c r="O1015" s="2" t="n"/>
    </row>
    <row r="1016">
      <c r="F1016" s="2" t="n"/>
      <c r="H1016" s="2" t="n"/>
      <c r="J1016" s="2" t="n"/>
      <c r="K1016" s="2" t="n"/>
      <c r="L1016" s="2" t="n"/>
      <c r="M1016" s="2" t="n"/>
      <c r="N1016" s="1" t="n"/>
      <c r="O1016" s="2" t="n"/>
    </row>
    <row r="1017">
      <c r="F1017" s="2" t="n"/>
      <c r="H1017" s="2" t="n"/>
      <c r="I1017" s="4" t="n"/>
      <c r="J1017" s="2" t="n"/>
      <c r="K1017" s="2" t="n"/>
      <c r="L1017" s="2" t="n"/>
      <c r="M1017" s="2" t="n"/>
      <c r="N1017" s="1" t="n"/>
      <c r="O1017" s="2" t="n"/>
    </row>
    <row r="1018">
      <c r="F1018" s="2" t="n"/>
      <c r="H1018" s="2" t="n"/>
      <c r="J1018" s="2" t="n"/>
      <c r="K1018" s="2" t="n"/>
      <c r="L1018" s="2" t="n"/>
      <c r="M1018" s="2" t="n"/>
      <c r="N1018" s="1" t="n"/>
      <c r="O1018" s="2" t="n"/>
    </row>
    <row r="1019">
      <c r="F1019" s="2" t="n"/>
      <c r="H1019" s="2" t="n"/>
      <c r="J1019" s="2" t="n"/>
      <c r="K1019" s="2" t="n"/>
      <c r="L1019" s="2" t="n"/>
      <c r="M1019" s="2" t="n"/>
      <c r="N1019" s="1" t="n"/>
      <c r="O1019" s="2" t="n"/>
    </row>
    <row r="1020">
      <c r="F1020" s="2" t="n"/>
      <c r="H1020" s="2" t="n"/>
      <c r="I1020" s="4" t="n"/>
      <c r="J1020" s="2" t="n"/>
      <c r="K1020" s="2" t="n"/>
      <c r="L1020" s="2" t="n"/>
      <c r="M1020" s="2" t="n"/>
      <c r="N1020" s="1" t="n"/>
      <c r="O1020" s="2" t="n"/>
    </row>
    <row r="1021">
      <c r="F1021" s="2" t="n"/>
      <c r="H1021" s="2" t="n"/>
      <c r="J1021" s="2" t="n"/>
      <c r="K1021" s="2" t="n"/>
      <c r="L1021" s="2" t="n"/>
      <c r="M1021" s="2" t="n"/>
      <c r="N1021" s="1" t="n"/>
      <c r="O1021" s="2" t="n"/>
    </row>
    <row r="1022">
      <c r="F1022" s="2" t="n"/>
      <c r="H1022" s="2" t="n"/>
      <c r="J1022" s="2" t="n"/>
      <c r="K1022" s="2" t="n"/>
      <c r="L1022" s="2" t="n"/>
      <c r="M1022" s="2" t="n"/>
      <c r="N1022" s="1" t="n"/>
      <c r="O1022" s="2" t="n"/>
    </row>
    <row r="1023">
      <c r="F1023" s="2" t="n"/>
      <c r="H1023" s="2" t="n"/>
      <c r="J1023" s="2" t="n"/>
      <c r="K1023" s="2" t="n"/>
      <c r="L1023" s="2" t="n"/>
      <c r="M1023" s="2" t="n"/>
      <c r="N1023" s="1" t="n"/>
      <c r="O1023" s="2" t="n"/>
    </row>
    <row r="1024">
      <c r="F1024" s="2" t="n"/>
      <c r="H1024" s="2" t="n"/>
      <c r="J1024" s="2" t="n"/>
      <c r="K1024" s="2" t="n"/>
      <c r="L1024" s="2" t="n"/>
      <c r="M1024" s="2" t="n"/>
      <c r="N1024" s="1" t="n"/>
      <c r="O1024" s="2" t="n"/>
    </row>
    <row r="1025">
      <c r="F1025" s="2" t="n"/>
      <c r="H1025" s="2" t="n"/>
      <c r="I1025" s="4" t="n"/>
      <c r="J1025" s="2" t="n"/>
      <c r="K1025" s="2" t="n"/>
      <c r="L1025" s="2" t="n"/>
      <c r="M1025" s="2" t="n"/>
      <c r="N1025" s="1" t="n"/>
      <c r="O1025" s="2" t="n"/>
    </row>
    <row r="1026">
      <c r="F1026" s="2" t="n"/>
      <c r="H1026" s="2" t="n"/>
      <c r="J1026" s="2" t="n"/>
      <c r="K1026" s="2" t="n"/>
      <c r="L1026" s="2" t="n"/>
      <c r="M1026" s="2" t="n"/>
      <c r="N1026" s="1" t="n"/>
      <c r="O1026" s="2" t="n"/>
    </row>
    <row r="1027">
      <c r="F1027" s="2" t="n"/>
      <c r="H1027" s="2" t="n"/>
      <c r="J1027" s="2" t="n"/>
      <c r="K1027" s="2" t="n"/>
      <c r="L1027" s="2" t="n"/>
      <c r="M1027" s="2" t="n"/>
      <c r="N1027" s="1" t="n"/>
      <c r="O1027" s="2" t="n"/>
    </row>
    <row r="1028">
      <c r="F1028" s="2" t="n"/>
      <c r="H1028" s="2" t="n"/>
      <c r="J1028" s="2" t="n"/>
      <c r="K1028" s="2" t="n"/>
      <c r="L1028" s="2" t="n"/>
      <c r="M1028" s="2" t="n"/>
      <c r="N1028" s="1" t="n"/>
      <c r="O1028" s="2" t="n"/>
    </row>
    <row r="1029">
      <c r="F1029" s="2" t="n"/>
      <c r="H1029" s="2" t="n"/>
      <c r="J1029" s="2" t="n"/>
      <c r="K1029" s="2" t="n"/>
      <c r="L1029" s="2" t="n"/>
      <c r="M1029" s="2" t="n"/>
      <c r="N1029" s="1" t="n"/>
      <c r="O1029" s="2" t="n"/>
    </row>
    <row r="1030">
      <c r="F1030" s="2" t="n"/>
      <c r="H1030" s="2" t="n"/>
      <c r="J1030" s="2" t="n"/>
      <c r="K1030" s="2" t="n"/>
      <c r="L1030" s="2" t="n"/>
      <c r="M1030" s="2" t="n"/>
      <c r="N1030" s="1" t="n"/>
      <c r="O1030" s="2" t="n"/>
    </row>
    <row r="1031">
      <c r="F1031" s="2" t="n"/>
      <c r="H1031" s="2" t="n"/>
      <c r="J1031" s="2" t="n"/>
      <c r="K1031" s="2" t="n"/>
      <c r="L1031" s="2" t="n"/>
      <c r="M1031" s="2" t="n"/>
      <c r="N1031" s="1" t="n"/>
      <c r="O1031" s="2" t="n"/>
    </row>
    <row r="1032">
      <c r="F1032" s="2" t="n"/>
      <c r="H1032" s="2" t="n"/>
      <c r="J1032" s="2" t="n"/>
      <c r="K1032" s="2" t="n"/>
      <c r="L1032" s="2" t="n"/>
      <c r="M1032" s="2" t="n"/>
      <c r="N1032" s="1" t="n"/>
      <c r="O1032" s="2" t="n"/>
    </row>
    <row r="1033">
      <c r="F1033" s="2" t="n"/>
      <c r="H1033" s="2" t="n"/>
      <c r="J1033" s="2" t="n"/>
      <c r="K1033" s="2" t="n"/>
      <c r="L1033" s="2" t="n"/>
      <c r="M1033" s="2" t="n"/>
      <c r="N1033" s="1" t="n"/>
      <c r="O1033" s="2" t="n"/>
    </row>
    <row r="1034">
      <c r="F1034" s="2" t="n"/>
      <c r="H1034" s="2" t="n"/>
      <c r="J1034" s="2" t="n"/>
      <c r="K1034" s="2" t="n"/>
      <c r="L1034" s="2" t="n"/>
      <c r="M1034" s="2" t="n"/>
      <c r="N1034" s="1" t="n"/>
      <c r="O1034" s="2" t="n"/>
      <c r="P1034" s="2" t="n"/>
    </row>
    <row r="1035">
      <c r="F1035" s="2" t="n"/>
      <c r="H1035" s="2" t="n"/>
      <c r="I1035" s="4" t="n"/>
      <c r="J1035" s="2" t="n"/>
      <c r="K1035" s="2" t="n"/>
      <c r="L1035" s="2" t="n"/>
      <c r="M1035" s="2" t="n"/>
      <c r="N1035" s="1" t="n"/>
      <c r="O1035" s="2" t="n"/>
      <c r="P1035" s="2" t="n"/>
    </row>
    <row r="1036">
      <c r="F1036" s="2" t="n"/>
      <c r="H1036" s="2" t="n"/>
      <c r="J1036" s="2" t="n"/>
      <c r="K1036" s="2" t="n"/>
      <c r="L1036" s="2" t="n"/>
      <c r="M1036" s="2" t="n"/>
      <c r="N1036" s="1" t="n"/>
      <c r="O1036" s="2" t="n"/>
      <c r="P1036" s="2" t="n"/>
    </row>
    <row r="1037">
      <c r="F1037" s="2" t="n"/>
      <c r="H1037" s="2" t="n"/>
      <c r="I1037" s="4" t="n"/>
      <c r="J1037" s="2" t="n"/>
      <c r="K1037" s="2" t="n"/>
      <c r="L1037" s="2" t="n"/>
      <c r="M1037" s="2" t="n"/>
      <c r="N1037" s="1" t="n"/>
      <c r="O1037" s="2" t="n"/>
    </row>
    <row r="1038">
      <c r="F1038" s="2" t="n"/>
      <c r="H1038" s="2" t="n"/>
      <c r="J1038" s="2" t="n"/>
      <c r="K1038" s="2" t="n"/>
      <c r="L1038" s="2" t="n"/>
      <c r="M1038" s="2" t="n"/>
      <c r="N1038" s="1" t="n"/>
      <c r="O1038" s="2" t="n"/>
    </row>
    <row r="1039">
      <c r="F1039" s="2" t="n"/>
      <c r="H1039" s="2" t="n"/>
      <c r="J1039" s="2" t="n"/>
      <c r="K1039" s="2" t="n"/>
      <c r="L1039" s="2" t="n"/>
      <c r="M1039" s="2" t="n"/>
      <c r="N1039" s="1" t="n"/>
      <c r="O1039" s="2" t="n"/>
    </row>
    <row r="1040">
      <c r="F1040" s="2" t="n"/>
      <c r="H1040" s="2" t="n"/>
      <c r="J1040" s="2" t="n"/>
      <c r="K1040" s="2" t="n"/>
      <c r="L1040" s="2" t="n"/>
      <c r="M1040" s="2" t="n"/>
      <c r="N1040" s="1" t="n"/>
      <c r="O1040" s="2" t="n"/>
    </row>
    <row r="1041">
      <c r="F1041" s="2" t="n"/>
      <c r="H1041" s="2" t="n"/>
      <c r="I1041" s="4" t="n"/>
      <c r="J1041" s="2" t="n"/>
      <c r="K1041" s="2" t="n"/>
      <c r="L1041" s="2" t="n"/>
      <c r="M1041" s="2" t="n"/>
      <c r="N1041" s="1" t="n"/>
      <c r="O1041" s="2" t="n"/>
    </row>
    <row r="1042">
      <c r="F1042" s="2" t="n"/>
      <c r="H1042" s="2" t="n"/>
      <c r="J1042" s="2" t="n"/>
      <c r="K1042" s="2" t="n"/>
      <c r="L1042" s="2" t="n"/>
      <c r="M1042" s="2" t="n"/>
      <c r="N1042" s="1" t="n"/>
      <c r="O1042" s="2" t="n"/>
    </row>
    <row r="1043">
      <c r="F1043" s="2" t="n"/>
      <c r="H1043" s="2" t="n"/>
      <c r="J1043" s="2" t="n"/>
      <c r="K1043" s="2" t="n"/>
      <c r="L1043" s="2" t="n"/>
      <c r="M1043" s="2" t="n"/>
      <c r="N1043" s="1" t="n"/>
      <c r="O1043" s="2" t="n"/>
    </row>
    <row r="1044">
      <c r="F1044" s="2" t="n"/>
      <c r="H1044" s="2" t="n"/>
      <c r="I1044" s="4" t="n"/>
      <c r="J1044" s="2" t="n"/>
      <c r="K1044" s="2" t="n"/>
      <c r="L1044" s="2" t="n"/>
      <c r="M1044" s="2" t="n"/>
      <c r="N1044" s="1" t="n"/>
      <c r="O1044" s="2" t="n"/>
    </row>
    <row r="1045">
      <c r="F1045" s="2" t="n"/>
      <c r="H1045" s="2" t="n"/>
      <c r="J1045" s="2" t="n"/>
      <c r="K1045" s="2" t="n"/>
      <c r="L1045" s="2" t="n"/>
      <c r="M1045" s="2" t="n"/>
      <c r="N1045" s="1" t="n"/>
      <c r="O1045" s="2" t="n"/>
    </row>
    <row r="1046">
      <c r="F1046" s="2" t="n"/>
      <c r="H1046" s="2" t="n"/>
      <c r="J1046" s="2" t="n"/>
      <c r="K1046" s="2" t="n"/>
      <c r="L1046" s="2" t="n"/>
      <c r="M1046" s="2" t="n"/>
      <c r="N1046" s="1" t="n"/>
      <c r="O1046" s="2" t="n"/>
    </row>
    <row r="1047">
      <c r="F1047" s="2" t="n"/>
      <c r="H1047" s="2" t="n"/>
      <c r="I1047" s="4" t="n"/>
      <c r="J1047" s="2" t="n"/>
      <c r="K1047" s="2" t="n"/>
      <c r="L1047" s="2" t="n"/>
      <c r="M1047" s="2" t="n"/>
      <c r="N1047" s="1" t="n"/>
      <c r="O1047" s="2" t="n"/>
    </row>
  </sheetData>
  <autoFilter ref="B6:R432"/>
  <dataValidations count="5">
    <dataValidation sqref="M4 G4 R4 O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N4 E4:F4 H4:L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Data,Quick Price"</formula1>
    </dataValidation>
    <dataValidation sqref="C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P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759"/>
  <sheetViews>
    <sheetView zoomScale="85" zoomScaleNormal="85" workbookViewId="0">
      <pane xSplit="1" ySplit="6" topLeftCell="B35" activePane="bottomRight" state="frozen"/>
      <selection pane="bottomRight" activeCell="E45" sqref="E45"/>
      <selection pane="bottomLeft" activeCell="A7" sqref="A7"/>
      <selection pane="topRight" activeCell="B1" sqref="B1"/>
    </sheetView>
  </sheetViews>
  <sheetFormatPr baseColWidth="8" defaultColWidth="9.140625" defaultRowHeight="13.15" outlineLevelRow="1"/>
  <cols>
    <col width="17.28515625" customWidth="1" style="22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9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9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9" customHeight="1" thickTop="1">
      <c r="A6" s="22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n"/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Material</t>
        </is>
      </c>
      <c r="J6" s="7" t="inlineStr">
        <is>
          <t>PACOMatlCode</t>
        </is>
      </c>
      <c r="K6" s="7" t="inlineStr">
        <is>
          <t>Impeller Cap Screw and Washer</t>
        </is>
      </c>
      <c r="L6" s="7" t="inlineStr">
        <is>
          <t>Impeller Key</t>
        </is>
      </c>
      <c r="M6" s="7" t="inlineStr">
        <is>
          <t>Coating</t>
        </is>
      </c>
      <c r="N6" s="7" t="inlineStr">
        <is>
          <t>BOM</t>
        </is>
      </c>
      <c r="O6" s="35" t="inlineStr">
        <is>
          <t>Description</t>
        </is>
      </c>
      <c r="P6" s="7" t="inlineStr">
        <is>
          <t>Price ID</t>
        </is>
      </c>
      <c r="Q6" s="23" t="inlineStr">
        <is>
          <t>LeadtimeID</t>
        </is>
      </c>
      <c r="R6" s="35" t="inlineStr">
        <is>
          <t>Days</t>
        </is>
      </c>
    </row>
    <row r="7">
      <c r="A7" s="78" t="inlineStr">
        <is>
          <t>[START]</t>
        </is>
      </c>
      <c r="B7">
        <f>IF(I7="Silicon Bronze, ASTM-B584, C87600", IF(M7="Coating_Standard", "Y", "N"), "N")</f>
        <v/>
      </c>
      <c r="C7">
        <f>"Price_BOM_L_Imp_"&amp;D7</f>
        <v/>
      </c>
      <c r="D7" t="n">
        <v>5</v>
      </c>
      <c r="E7">
        <f>IF(B7="Y", C7, "")</f>
        <v/>
      </c>
      <c r="F7" t="inlineStr">
        <is>
          <t>:10707-LC:10707-LCV:</t>
        </is>
      </c>
      <c r="G7" s="2" t="inlineStr">
        <is>
          <t>X0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None</t>
        </is>
      </c>
      <c r="L7" s="4" t="inlineStr">
        <is>
          <t>None</t>
        </is>
      </c>
      <c r="M7" s="4" t="inlineStr">
        <is>
          <t>Coating_Standard</t>
        </is>
      </c>
      <c r="N7" s="80" t="n">
        <v>98876008</v>
      </c>
      <c r="O7" s="4" t="n"/>
      <c r="P7" s="4" t="inlineStr">
        <is>
          <t>A102324</t>
        </is>
      </c>
      <c r="Q7" t="inlineStr">
        <is>
          <t>LT027</t>
        </is>
      </c>
      <c r="R7" t="n">
        <v>0</v>
      </c>
    </row>
    <row r="8">
      <c r="B8">
        <f>IF(I8="Silicon Bronze, ASTM-B584, C87600", IF(M8="Coating_Standard", "Y", "N"), "N")</f>
        <v/>
      </c>
      <c r="C8">
        <f>"Price_BOM_L_Imp_"&amp;D8</f>
        <v/>
      </c>
      <c r="D8" t="n">
        <v>11</v>
      </c>
      <c r="E8">
        <f>IF(B8="Y", C8, "")</f>
        <v/>
      </c>
      <c r="F8" t="inlineStr">
        <is>
          <t>:10707-LC:10707-LCV:10707-LF:</t>
        </is>
      </c>
      <c r="G8" s="2" t="inlineStr">
        <is>
          <t>X3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Stainless Steel, AISI-303</t>
        </is>
      </c>
      <c r="L8" s="4" t="inlineStr">
        <is>
          <t>Stainless Steel, AISI 316</t>
        </is>
      </c>
      <c r="M8" s="4" t="inlineStr">
        <is>
          <t>Coating_Standard</t>
        </is>
      </c>
      <c r="N8" s="80" t="n">
        <v>98876012</v>
      </c>
      <c r="O8" s="4" t="n"/>
      <c r="P8" s="4" t="inlineStr">
        <is>
          <t>A102326</t>
        </is>
      </c>
      <c r="Q8" t="inlineStr">
        <is>
          <t>LT027</t>
        </is>
      </c>
      <c r="R8" t="n">
        <v>0</v>
      </c>
    </row>
    <row r="9">
      <c r="B9">
        <f>IF(I9="Silicon Bronze, ASTM-B584, C87600", IF(M9="Coating_Standard", "Y", "N"), "N")</f>
        <v/>
      </c>
      <c r="C9">
        <f>"Price_BOM_L_Imp_"&amp;D9</f>
        <v/>
      </c>
      <c r="D9" t="n">
        <v>18</v>
      </c>
      <c r="E9">
        <f>IF(B9="Y", C9, "")</f>
        <v/>
      </c>
      <c r="F9" t="inlineStr">
        <is>
          <t>:12501-LC:12501-LCV:</t>
        </is>
      </c>
      <c r="G9" s="2" t="inlineStr">
        <is>
          <t>X0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None</t>
        </is>
      </c>
      <c r="L9" s="4" t="inlineStr">
        <is>
          <t>None</t>
        </is>
      </c>
      <c r="M9" s="4" t="inlineStr">
        <is>
          <t>Coating_Standard</t>
        </is>
      </c>
      <c r="N9" s="80" t="inlineStr">
        <is>
          <t>RTF</t>
        </is>
      </c>
      <c r="O9" s="4" t="n"/>
      <c r="P9" s="4" t="inlineStr">
        <is>
          <t>A102328</t>
        </is>
      </c>
      <c r="Q9" t="inlineStr">
        <is>
          <t>LT027</t>
        </is>
      </c>
      <c r="R9" t="n">
        <v>0</v>
      </c>
    </row>
    <row r="10">
      <c r="B10">
        <f>IF(I10="Silicon Bronze, ASTM-B584, C87600", IF(M10="Coating_Standard", "Y", "N"), "N")</f>
        <v/>
      </c>
      <c r="C10">
        <f>"Price_BOM_L_Imp_"&amp;D10</f>
        <v/>
      </c>
      <c r="D10" t="n">
        <v>25</v>
      </c>
      <c r="E10">
        <f>IF(B10="Y", C10, "")</f>
        <v/>
      </c>
      <c r="F10" t="inlineStr">
        <is>
          <t>:12507-LC:12507-LCV: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Coating_Standard</t>
        </is>
      </c>
      <c r="N10" s="80" t="inlineStr">
        <is>
          <t>RTF</t>
        </is>
      </c>
      <c r="O10" s="4" t="n"/>
      <c r="P10" s="4" t="inlineStr">
        <is>
          <t>A102330</t>
        </is>
      </c>
      <c r="Q10" t="inlineStr">
        <is>
          <t>LT027</t>
        </is>
      </c>
      <c r="R10" t="n">
        <v>0</v>
      </c>
    </row>
    <row r="11">
      <c r="B11">
        <f>IF(I11="Silicon Bronze, ASTM-B584, C87600", IF(M11="Coating_Standard", "Y", "N"), "N")</f>
        <v/>
      </c>
      <c r="C11">
        <f>"Price_BOM_L_Imp_"&amp;D11</f>
        <v/>
      </c>
      <c r="D11" t="n">
        <v>36</v>
      </c>
      <c r="E11">
        <f>IF(B11="Y", C11, "")</f>
        <v/>
      </c>
      <c r="F11" t="inlineStr">
        <is>
          <t>:15509-LC:15509-LCV: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Coating_Standard</t>
        </is>
      </c>
      <c r="N11" s="80" t="inlineStr">
        <is>
          <t>RTF</t>
        </is>
      </c>
      <c r="O11" s="4" t="n"/>
      <c r="P11" s="4" t="inlineStr">
        <is>
          <t>A102333</t>
        </is>
      </c>
      <c r="Q11" t="inlineStr">
        <is>
          <t>LT027</t>
        </is>
      </c>
      <c r="R11" t="n">
        <v>0</v>
      </c>
    </row>
    <row r="12">
      <c r="B12">
        <f>IF(I12="Silicon Bronze, ASTM-B584, C87600", IF(M12="Coating_Standard", "Y", "N"), "N")</f>
        <v/>
      </c>
      <c r="C12">
        <f>"Price_BOM_L_Imp_"&amp;D12</f>
        <v/>
      </c>
      <c r="D12" t="n">
        <v>43</v>
      </c>
      <c r="E12">
        <f>IF(B12="Y", C12, "")</f>
        <v/>
      </c>
      <c r="F12" t="inlineStr">
        <is>
          <t>:15705-LC:15705-LCV:15705-LF:</t>
        </is>
      </c>
      <c r="G12" s="2" t="inlineStr">
        <is>
          <t>X3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Stainless Steel, AISI-303</t>
        </is>
      </c>
      <c r="L12" s="4" t="inlineStr">
        <is>
          <t>Stainless Steel, AISI 316</t>
        </is>
      </c>
      <c r="M12" s="4" t="inlineStr">
        <is>
          <t>Coating_Standard</t>
        </is>
      </c>
      <c r="N12" s="80" t="n">
        <v>98876020</v>
      </c>
      <c r="O12" s="4" t="n"/>
      <c r="P12" s="4" t="inlineStr">
        <is>
          <t>A102335</t>
        </is>
      </c>
      <c r="Q12" t="inlineStr">
        <is>
          <t>LT027</t>
        </is>
      </c>
      <c r="R12" t="n">
        <v>0</v>
      </c>
    </row>
    <row r="13">
      <c r="B13">
        <f>IF(I13="Silicon Bronze, ASTM-B584, C87600", IF(M13="Coating_Standard", "Y", "N"), "N")</f>
        <v/>
      </c>
      <c r="C13">
        <f>"Price_BOM_L_Imp_"&amp;D13</f>
        <v/>
      </c>
      <c r="D13" t="n">
        <v>49</v>
      </c>
      <c r="E13">
        <f>IF(B13="Y", C13, "")</f>
        <v/>
      </c>
      <c r="F13" t="inlineStr">
        <is>
          <t>:15951-LC:15951-LCV:15951-LF: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Coating_Standard</t>
        </is>
      </c>
      <c r="N13" s="80" t="n">
        <v>98876022</v>
      </c>
      <c r="O13" s="4" t="n"/>
      <c r="P13" s="4" t="inlineStr">
        <is>
          <t>A102337</t>
        </is>
      </c>
      <c r="Q13" t="inlineStr">
        <is>
          <t>LT027</t>
        </is>
      </c>
      <c r="R13" t="n">
        <v>0</v>
      </c>
    </row>
    <row r="14">
      <c r="B14">
        <f>IF(I14="Silicon Bronze, ASTM-B584, C87600", IF(M14="Coating_Standard", "Y", "N"), "N")</f>
        <v/>
      </c>
      <c r="C14">
        <f>"Price_BOM_L_Imp_"&amp;D14</f>
        <v/>
      </c>
      <c r="D14" t="n">
        <v>55</v>
      </c>
      <c r="E14">
        <f>IF(B14="Y", C14, "")</f>
        <v/>
      </c>
      <c r="F14" t="inlineStr">
        <is>
          <t>:15951-LC:15951-LCV:15951-LF:</t>
        </is>
      </c>
      <c r="G14" s="2" t="inlineStr">
        <is>
          <t>X4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Coating_Standard</t>
        </is>
      </c>
      <c r="N14" s="80" t="n">
        <v>98876024</v>
      </c>
      <c r="O14" s="4" t="n"/>
      <c r="P14" s="4" t="inlineStr">
        <is>
          <t>A102339</t>
        </is>
      </c>
      <c r="Q14" t="inlineStr">
        <is>
          <t>LT027</t>
        </is>
      </c>
      <c r="R14" t="n">
        <v>0</v>
      </c>
    </row>
    <row r="15">
      <c r="B15">
        <f>IF(I15="Silicon Bronze, ASTM-B584, C87600", IF(M15="Coating_Standard", "Y", "N"), "N")</f>
        <v/>
      </c>
      <c r="C15">
        <f>"Price_BOM_L_Imp_"&amp;D15</f>
        <v/>
      </c>
      <c r="D15" t="n">
        <v>61</v>
      </c>
      <c r="E15">
        <f>IF(B15="Y", C15, "")</f>
        <v/>
      </c>
      <c r="F15" t="inlineStr">
        <is>
          <t>:15955-LC:15955-LCV:15955-LF: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Coating_Standard</t>
        </is>
      </c>
      <c r="N15" s="80" t="n">
        <v>98876025</v>
      </c>
      <c r="O15" s="4" t="n"/>
      <c r="P15" s="4" t="inlineStr">
        <is>
          <t>A102341</t>
        </is>
      </c>
      <c r="Q15" t="inlineStr">
        <is>
          <t>LT027</t>
        </is>
      </c>
      <c r="R15" t="n">
        <v>0</v>
      </c>
    </row>
    <row r="16">
      <c r="B16">
        <f>IF(I16="Silicon Bronze, ASTM-B584, C87600", IF(M16="Coating_Standard", "Y", "N"), "N")</f>
        <v/>
      </c>
      <c r="C16">
        <f>"Price_BOM_L_Imp_"&amp;D16</f>
        <v/>
      </c>
      <c r="D16" t="n">
        <v>67</v>
      </c>
      <c r="E16">
        <f>IF(B16="Y", C16, "")</f>
        <v/>
      </c>
      <c r="F16" t="inlineStr">
        <is>
          <t>:15955-LC:15955-LCV:15955-LF:</t>
        </is>
      </c>
      <c r="G16" s="2" t="inlineStr">
        <is>
          <t>X4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80" t="n">
        <v>98876026</v>
      </c>
      <c r="O16" s="4" t="n"/>
      <c r="P16" s="4" t="inlineStr">
        <is>
          <t>A102343</t>
        </is>
      </c>
      <c r="Q16" t="inlineStr">
        <is>
          <t>LT027</t>
        </is>
      </c>
      <c r="R16" t="n">
        <v>0</v>
      </c>
    </row>
    <row r="17">
      <c r="B17">
        <f>IF(I17="Silicon Bronze, ASTM-B584, C87600", IF(M17="Coating_Standard", "Y", "N"), "N")</f>
        <v/>
      </c>
      <c r="C17">
        <f>"Price_BOM_L_Imp_"&amp;D17</f>
        <v/>
      </c>
      <c r="D17" t="n">
        <v>73</v>
      </c>
      <c r="E17">
        <f>IF(B17="Y", C17, "")</f>
        <v/>
      </c>
      <c r="F17" t="inlineStr">
        <is>
          <t>:15959-LC:15959-LCV:15959-LF: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80" t="n">
        <v>98876028</v>
      </c>
      <c r="O17" s="4" t="n"/>
      <c r="P17" s="4" t="inlineStr">
        <is>
          <t>A102345</t>
        </is>
      </c>
      <c r="Q17" t="inlineStr">
        <is>
          <t>LT027</t>
        </is>
      </c>
      <c r="R17" t="n">
        <v>0</v>
      </c>
    </row>
    <row r="18">
      <c r="B18">
        <f>IF(I18="Silicon Bronze, ASTM-B584, C87600", IF(M18="Coating_Standard", "Y", "N"), "N")</f>
        <v/>
      </c>
      <c r="C18">
        <f>"Price_BOM_L_Imp_"&amp;D18</f>
        <v/>
      </c>
      <c r="D18" t="n">
        <v>79</v>
      </c>
      <c r="E18">
        <f>IF(B18="Y", C18, "")</f>
        <v/>
      </c>
      <c r="F18" t="inlineStr">
        <is>
          <t>:15959-LC:15959-LCV:15959-LF: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80" t="n">
        <v>98876061</v>
      </c>
      <c r="O18" s="4" t="n"/>
      <c r="P18" s="4" t="inlineStr">
        <is>
          <t>A102347</t>
        </is>
      </c>
      <c r="Q18" t="inlineStr">
        <is>
          <t>LT027</t>
        </is>
      </c>
      <c r="R18" t="n">
        <v>0</v>
      </c>
    </row>
    <row r="19">
      <c r="B19">
        <f>IF(I19="Silicon Bronze, ASTM-B584, C87600", IF(M19="Coating_Standard", "Y", "N"), "N")</f>
        <v/>
      </c>
      <c r="C19">
        <f>"Price_BOM_L_Imp_"&amp;D19</f>
        <v/>
      </c>
      <c r="D19" t="n">
        <v>85</v>
      </c>
      <c r="E19">
        <f>IF(B19="Y", C19, "")</f>
        <v/>
      </c>
      <c r="F19" t="inlineStr">
        <is>
          <t>:20501-LC:20501-LCV:</t>
        </is>
      </c>
      <c r="G19" s="2" t="inlineStr">
        <is>
          <t>X0</t>
        </is>
      </c>
      <c r="H19" s="2" t="inlineStr">
        <is>
          <t>ImpMatl_SS_AISI-304</t>
        </is>
      </c>
      <c r="I19" s="4" t="inlineStr">
        <is>
          <t>Stainless Steel, AISI-304</t>
        </is>
      </c>
      <c r="J19" s="4" t="inlineStr">
        <is>
          <t>H304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Coating_Standard</t>
        </is>
      </c>
      <c r="N19" s="80" t="inlineStr">
        <is>
          <t>RTF</t>
        </is>
      </c>
      <c r="O19" s="4" t="n"/>
      <c r="P19" s="4" t="inlineStr">
        <is>
          <t>A102349</t>
        </is>
      </c>
      <c r="Q19" t="inlineStr">
        <is>
          <t>LT027</t>
        </is>
      </c>
      <c r="R19" t="n">
        <v>0</v>
      </c>
    </row>
    <row r="20">
      <c r="B20">
        <f>IF(I20="Silicon Bronze, ASTM-B584, C87600", IF(M20="Coating_Standard", "Y", "N"), "N")</f>
        <v/>
      </c>
      <c r="C20">
        <f>"Price_BOM_L_Imp_"&amp;D20</f>
        <v/>
      </c>
      <c r="D20" t="n">
        <v>91</v>
      </c>
      <c r="E20">
        <f>IF(B20="Y", C20, "")</f>
        <v/>
      </c>
      <c r="F20" t="inlineStr">
        <is>
          <t>:20709-LC:20709-LCV:20709-LF:</t>
        </is>
      </c>
      <c r="G20" s="2" t="inlineStr">
        <is>
          <t>X3</t>
        </is>
      </c>
      <c r="H20" s="2" t="inlineStr">
        <is>
          <t>ImpMatl_SS_AISI-304</t>
        </is>
      </c>
      <c r="I20" s="4" t="inlineStr">
        <is>
          <t>Stainless Steel, AISI-304</t>
        </is>
      </c>
      <c r="J20" s="4" t="inlineStr">
        <is>
          <t>H304</t>
        </is>
      </c>
      <c r="K20" s="4" t="inlineStr">
        <is>
          <t>Stainless Steel, AISI-303</t>
        </is>
      </c>
      <c r="L20" s="4" t="inlineStr">
        <is>
          <t>Stainless Steel, AISI 316</t>
        </is>
      </c>
      <c r="M20" s="4" t="inlineStr">
        <is>
          <t>Coating_Standard</t>
        </is>
      </c>
      <c r="N20" s="80" t="n">
        <v>98876064</v>
      </c>
      <c r="O20" s="4" t="n"/>
      <c r="P20" s="4" t="inlineStr">
        <is>
          <t>A102351</t>
        </is>
      </c>
      <c r="Q20" t="inlineStr">
        <is>
          <t>LT027</t>
        </is>
      </c>
      <c r="R20" t="n">
        <v>0</v>
      </c>
    </row>
    <row r="21">
      <c r="B21">
        <f>IF(I21="Silicon Bronze, ASTM-B584, C87600", IF(M21="Coating_Standard", "Y", "N"), "N")</f>
        <v/>
      </c>
      <c r="C21">
        <f>"Price_BOM_L_Imp_"&amp;D21</f>
        <v/>
      </c>
      <c r="D21" t="n">
        <v>98</v>
      </c>
      <c r="E21">
        <f>IF(B21="Y", C21, "")</f>
        <v/>
      </c>
      <c r="F21" t="inlineStr">
        <is>
          <t>:20709-LC:20709-LCV:20709-LF:</t>
        </is>
      </c>
      <c r="G21" s="2" t="inlineStr">
        <is>
          <t>X4</t>
        </is>
      </c>
      <c r="H21" s="2" t="inlineStr">
        <is>
          <t>ImpMatl_SS_AISI-304</t>
        </is>
      </c>
      <c r="I21" s="4" t="inlineStr">
        <is>
          <t>Stainless Steel, AISI-304</t>
        </is>
      </c>
      <c r="J21" s="4" t="inlineStr">
        <is>
          <t>H304</t>
        </is>
      </c>
      <c r="K21" s="4" t="inlineStr">
        <is>
          <t>Stainless Steel, AISI-303</t>
        </is>
      </c>
      <c r="L21" s="4" t="inlineStr">
        <is>
          <t>Stainless Steel, AISI 316</t>
        </is>
      </c>
      <c r="M21" s="4" t="inlineStr">
        <is>
          <t>Coating_Standard</t>
        </is>
      </c>
      <c r="N21" s="80" t="n">
        <v>98876066</v>
      </c>
      <c r="O21" s="4" t="n"/>
      <c r="P21" s="4" t="inlineStr">
        <is>
          <t>A102353</t>
        </is>
      </c>
      <c r="Q21" t="inlineStr">
        <is>
          <t>LT027</t>
        </is>
      </c>
      <c r="R21" t="n">
        <v>0</v>
      </c>
    </row>
    <row r="22">
      <c r="B22">
        <f>IF(I22="Silicon Bronze, ASTM-B584, C87600", IF(M22="Coating_Standard", "Y", "N"), "N")</f>
        <v/>
      </c>
      <c r="C22">
        <f>"Price_BOM_L_Imp_"&amp;D22</f>
        <v/>
      </c>
      <c r="D22" t="n">
        <v>105</v>
      </c>
      <c r="E22">
        <f>IF(B22="Y", C22, "")</f>
        <v/>
      </c>
      <c r="F22" t="inlineStr">
        <is>
          <t>:20953-LC:20953-LCV:20953-LF:</t>
        </is>
      </c>
      <c r="G22" s="2" t="inlineStr">
        <is>
          <t>X3</t>
        </is>
      </c>
      <c r="H22" s="2" t="inlineStr">
        <is>
          <t>ImpMatl_SS_AISI-304</t>
        </is>
      </c>
      <c r="I22" s="4" t="inlineStr">
        <is>
          <t>Stainless Steel, AISI-304</t>
        </is>
      </c>
      <c r="J22" s="4" t="inlineStr">
        <is>
          <t>H304</t>
        </is>
      </c>
      <c r="K22" s="4" t="inlineStr">
        <is>
          <t>Stainless Steel, AISI-303</t>
        </is>
      </c>
      <c r="L22" s="4" t="inlineStr">
        <is>
          <t>Stainless Steel, AISI 316</t>
        </is>
      </c>
      <c r="M22" s="4" t="inlineStr">
        <is>
          <t>Coating_Standard</t>
        </is>
      </c>
      <c r="N22" s="80" t="n">
        <v>98876067</v>
      </c>
      <c r="O22" s="4" t="n"/>
      <c r="P22" s="4" t="inlineStr">
        <is>
          <t>A102355</t>
        </is>
      </c>
      <c r="Q22" t="inlineStr">
        <is>
          <t>LT027</t>
        </is>
      </c>
      <c r="R22" t="n">
        <v>0</v>
      </c>
    </row>
    <row r="23">
      <c r="B23">
        <f>IF(I23="Silicon Bronze, ASTM-B584, C87600", IF(M23="Coating_Standard", "Y", "N"), "N")</f>
        <v/>
      </c>
      <c r="C23">
        <f>"Price_BOM_L_Imp_"&amp;D23</f>
        <v/>
      </c>
      <c r="D23" t="n">
        <v>112</v>
      </c>
      <c r="E23">
        <f>IF(B23="Y", C23, "")</f>
        <v/>
      </c>
      <c r="F23" t="inlineStr">
        <is>
          <t>:20953-LC:20953-LCV:20953-LF:</t>
        </is>
      </c>
      <c r="G23" s="2" t="inlineStr">
        <is>
          <t>X4</t>
        </is>
      </c>
      <c r="H23" s="2" t="inlineStr">
        <is>
          <t>ImpMatl_SS_AISI-304</t>
        </is>
      </c>
      <c r="I23" s="4" t="inlineStr">
        <is>
          <t>Stainless Steel, AISI-304</t>
        </is>
      </c>
      <c r="J23" s="4" t="inlineStr">
        <is>
          <t>H304</t>
        </is>
      </c>
      <c r="K23" s="4" t="inlineStr">
        <is>
          <t>Stainless Steel, AISI-303</t>
        </is>
      </c>
      <c r="L23" s="4" t="inlineStr">
        <is>
          <t>Stainless Steel, AISI 316</t>
        </is>
      </c>
      <c r="M23" s="4" t="inlineStr">
        <is>
          <t>Coating_Standard</t>
        </is>
      </c>
      <c r="N23" s="80" t="n">
        <v>98876069</v>
      </c>
      <c r="O23" s="4" t="n"/>
      <c r="P23" s="4" t="inlineStr">
        <is>
          <t>A102357</t>
        </is>
      </c>
      <c r="Q23" t="inlineStr">
        <is>
          <t>LT027</t>
        </is>
      </c>
      <c r="R23" t="n">
        <v>0</v>
      </c>
    </row>
    <row r="24">
      <c r="B24">
        <f>IF(I24="Silicon Bronze, ASTM-B584, C87600", IF(M24="Coating_Standard", "Y", "N"), "N")</f>
        <v/>
      </c>
      <c r="C24">
        <f>"Price_BOM_L_Imp_"&amp;D24</f>
        <v/>
      </c>
      <c r="D24" t="n">
        <v>119</v>
      </c>
      <c r="E24">
        <f>IF(B24="Y", C24, "")</f>
        <v/>
      </c>
      <c r="F24" t="inlineStr">
        <is>
          <t>:20121-LC:20121-LCV:20121-LF:</t>
        </is>
      </c>
      <c r="G24" s="2" t="inlineStr">
        <is>
          <t>X3</t>
        </is>
      </c>
      <c r="H24" s="2" t="inlineStr">
        <is>
          <t>ImpMatl_SS_AISI-304</t>
        </is>
      </c>
      <c r="I24" s="4" t="inlineStr">
        <is>
          <t>Stainless Steel, AISI-304</t>
        </is>
      </c>
      <c r="J24" s="4" t="inlineStr">
        <is>
          <t>H304</t>
        </is>
      </c>
      <c r="K24" s="4" t="inlineStr">
        <is>
          <t>Stainless Steel, AISI-303</t>
        </is>
      </c>
      <c r="L24" s="4" t="inlineStr">
        <is>
          <t>Stainless Steel, AISI 316</t>
        </is>
      </c>
      <c r="M24" s="4" t="inlineStr">
        <is>
          <t>Coating_Standard</t>
        </is>
      </c>
      <c r="N24" s="80" t="n">
        <v>98876071</v>
      </c>
      <c r="O24" s="4" t="n"/>
      <c r="P24" s="4" t="inlineStr">
        <is>
          <t>A102359</t>
        </is>
      </c>
      <c r="Q24" t="inlineStr">
        <is>
          <t>LT027</t>
        </is>
      </c>
      <c r="R24" t="n">
        <v>0</v>
      </c>
    </row>
    <row r="25">
      <c r="B25">
        <f>IF(I25="Silicon Bronze, ASTM-B584, C87600", IF(M25="Coating_Standard", "Y", "N"), "N")</f>
        <v/>
      </c>
      <c r="C25">
        <f>"Price_BOM_L_Imp_"&amp;D25</f>
        <v/>
      </c>
      <c r="D25" t="n">
        <v>126</v>
      </c>
      <c r="E25">
        <f>IF(B25="Y", C25, "")</f>
        <v/>
      </c>
      <c r="F25" t="inlineStr">
        <is>
          <t>:20121-LC:20121-LCV:20121-LF:</t>
        </is>
      </c>
      <c r="G25" s="2" t="inlineStr">
        <is>
          <t>XA</t>
        </is>
      </c>
      <c r="H25" s="2" t="inlineStr">
        <is>
          <t>ImpMatl_SS_AISI-304</t>
        </is>
      </c>
      <c r="I25" s="4" t="inlineStr">
        <is>
          <t>Stainless Steel, AISI-304</t>
        </is>
      </c>
      <c r="J25" s="4" t="inlineStr">
        <is>
          <t>H304</t>
        </is>
      </c>
      <c r="K25" s="4" t="inlineStr">
        <is>
          <t>Stainless Steel, AISI-303</t>
        </is>
      </c>
      <c r="L25" s="4" t="inlineStr">
        <is>
          <t>Stainless Steel, AISI 316</t>
        </is>
      </c>
      <c r="M25" s="4" t="inlineStr">
        <is>
          <t>Coating_Standard</t>
        </is>
      </c>
      <c r="N25" s="80" t="n">
        <v>98876135</v>
      </c>
      <c r="O25" s="4" t="n"/>
      <c r="P25" s="4" t="inlineStr">
        <is>
          <t>A102361</t>
        </is>
      </c>
      <c r="Q25" t="inlineStr">
        <is>
          <t>LT027</t>
        </is>
      </c>
      <c r="R25" t="n">
        <v>0</v>
      </c>
    </row>
    <row r="26">
      <c r="B26">
        <f>IF(I26="Silicon Bronze, ASTM-B584, C87600", IF(M26="Coating_Standard", "Y", "N"), "N")</f>
        <v/>
      </c>
      <c r="C26">
        <f>"Price_BOM_L_Imp_"&amp;D26</f>
        <v/>
      </c>
      <c r="D26" t="n">
        <v>133</v>
      </c>
      <c r="E26">
        <f>IF(B26="Y", C26, "")</f>
        <v/>
      </c>
      <c r="F26" t="inlineStr">
        <is>
          <t>:25707-LC:25707-LCV:25707-LF:</t>
        </is>
      </c>
      <c r="G26" s="2" t="inlineStr">
        <is>
          <t>X3</t>
        </is>
      </c>
      <c r="H26" s="2" t="inlineStr">
        <is>
          <t>ImpMatl_SS_AISI-304</t>
        </is>
      </c>
      <c r="I26" s="4" t="inlineStr">
        <is>
          <t>Stainless Steel, AISI-304</t>
        </is>
      </c>
      <c r="J26" s="4" t="inlineStr">
        <is>
          <t>H304</t>
        </is>
      </c>
      <c r="K26" s="4" t="inlineStr">
        <is>
          <t>Stainless Steel, AISI-303</t>
        </is>
      </c>
      <c r="L26" s="4" t="inlineStr">
        <is>
          <t>Stainless Steel, AISI 316</t>
        </is>
      </c>
      <c r="M26" s="4" t="inlineStr">
        <is>
          <t>Coating_Standard</t>
        </is>
      </c>
      <c r="N26" s="80" t="n">
        <v>98876136</v>
      </c>
      <c r="O26" s="4" t="n"/>
      <c r="P26" s="4" t="inlineStr">
        <is>
          <t>A102363</t>
        </is>
      </c>
      <c r="Q26" t="inlineStr">
        <is>
          <t>LT027</t>
        </is>
      </c>
      <c r="R26" t="n">
        <v>0</v>
      </c>
    </row>
    <row r="27">
      <c r="B27">
        <f>IF(I27="Silicon Bronze, ASTM-B584, C87600", IF(M27="Coating_Standard", "Y", "N"), "N")</f>
        <v/>
      </c>
      <c r="C27">
        <f>"Price_BOM_L_Imp_"&amp;D27</f>
        <v/>
      </c>
      <c r="D27" t="n">
        <v>140</v>
      </c>
      <c r="E27">
        <f>IF(B27="Y", C27, "")</f>
        <v/>
      </c>
      <c r="F27" t="inlineStr">
        <is>
          <t>:25707-LC:25707-LCV:25707-LF:</t>
        </is>
      </c>
      <c r="G27" s="2" t="inlineStr">
        <is>
          <t>X4</t>
        </is>
      </c>
      <c r="H27" s="2" t="inlineStr">
        <is>
          <t>ImpMatl_SS_AISI-304</t>
        </is>
      </c>
      <c r="I27" s="4" t="inlineStr">
        <is>
          <t>Stainless Steel, AISI-304</t>
        </is>
      </c>
      <c r="J27" s="4" t="inlineStr">
        <is>
          <t>H304</t>
        </is>
      </c>
      <c r="K27" s="4" t="inlineStr">
        <is>
          <t>Stainless Steel, AISI-303</t>
        </is>
      </c>
      <c r="L27" s="4" t="inlineStr">
        <is>
          <t>Stainless Steel, AISI 316</t>
        </is>
      </c>
      <c r="M27" s="4" t="inlineStr">
        <is>
          <t>Coating_Standard</t>
        </is>
      </c>
      <c r="N27" s="80" t="n">
        <v>98876137</v>
      </c>
      <c r="O27" s="4" t="n"/>
      <c r="P27" s="4" t="inlineStr">
        <is>
          <t>A102365</t>
        </is>
      </c>
      <c r="Q27" t="inlineStr">
        <is>
          <t>LT027</t>
        </is>
      </c>
      <c r="R27" t="n">
        <v>0</v>
      </c>
    </row>
    <row r="28">
      <c r="B28">
        <f>IF(I28="Silicon Bronze, ASTM-B584, C87600", IF(M28="Coating_Standard", "Y", "N"), "N")</f>
        <v/>
      </c>
      <c r="C28">
        <f>"Price_BOM_L_Imp_"&amp;D28</f>
        <v/>
      </c>
      <c r="D28" t="n">
        <v>147</v>
      </c>
      <c r="E28">
        <f>IF(B28="Y", C28, "")</f>
        <v/>
      </c>
      <c r="F28" t="inlineStr">
        <is>
          <t>:25957-LC:25957-LCV:25957-LF:</t>
        </is>
      </c>
      <c r="G28" s="2" t="inlineStr">
        <is>
          <t>X3</t>
        </is>
      </c>
      <c r="H28" s="2" t="inlineStr">
        <is>
          <t>ImpMatl_SS_AISI-304</t>
        </is>
      </c>
      <c r="I28" s="4" t="inlineStr">
        <is>
          <t>Stainless Steel, AISI-304</t>
        </is>
      </c>
      <c r="J28" s="4" t="inlineStr">
        <is>
          <t>H304</t>
        </is>
      </c>
      <c r="K28" s="4" t="inlineStr">
        <is>
          <t>Stainless Steel, AISI-303</t>
        </is>
      </c>
      <c r="L28" s="4" t="inlineStr">
        <is>
          <t>Stainless Steel, AISI 316</t>
        </is>
      </c>
      <c r="M28" s="4" t="inlineStr">
        <is>
          <t>Coating_Standard</t>
        </is>
      </c>
      <c r="N28" s="80" t="n">
        <v>98876138</v>
      </c>
      <c r="O28" s="4" t="n"/>
      <c r="P28" s="4" t="inlineStr">
        <is>
          <t>A102367</t>
        </is>
      </c>
      <c r="Q28" t="inlineStr">
        <is>
          <t>LT027</t>
        </is>
      </c>
      <c r="R28" t="n">
        <v>0</v>
      </c>
    </row>
    <row r="29">
      <c r="B29">
        <f>IF(I29="Silicon Bronze, ASTM-B584, C87600", IF(M29="Coating_Standard", "Y", "N"), "N")</f>
        <v/>
      </c>
      <c r="C29">
        <f>"Price_BOM_L_Imp_"&amp;D29</f>
        <v/>
      </c>
      <c r="D29" t="n">
        <v>154</v>
      </c>
      <c r="E29">
        <f>IF(B29="Y", C29, "")</f>
        <v/>
      </c>
      <c r="F29" t="inlineStr">
        <is>
          <t>:25957-LC:25957-LCV:25957-LF:</t>
        </is>
      </c>
      <c r="G29" s="2" t="inlineStr">
        <is>
          <t>X4</t>
        </is>
      </c>
      <c r="H29" s="2" t="inlineStr">
        <is>
          <t>ImpMatl_SS_AISI-304</t>
        </is>
      </c>
      <c r="I29" s="4" t="inlineStr">
        <is>
          <t>Stainless Steel, AISI-304</t>
        </is>
      </c>
      <c r="J29" s="4" t="inlineStr">
        <is>
          <t>H304</t>
        </is>
      </c>
      <c r="K29" s="4" t="inlineStr">
        <is>
          <t>Stainless Steel, AISI-303</t>
        </is>
      </c>
      <c r="L29" s="4" t="inlineStr">
        <is>
          <t>Stainless Steel, AISI 316</t>
        </is>
      </c>
      <c r="M29" s="4" t="inlineStr">
        <is>
          <t>Coating_Standard</t>
        </is>
      </c>
      <c r="N29" s="80" t="n">
        <v>98876139</v>
      </c>
      <c r="O29" s="4" t="n"/>
      <c r="P29" s="4" t="inlineStr">
        <is>
          <t>A102369</t>
        </is>
      </c>
      <c r="Q29" t="inlineStr">
        <is>
          <t>LT027</t>
        </is>
      </c>
      <c r="R29" t="n">
        <v>0</v>
      </c>
    </row>
    <row r="30">
      <c r="B30">
        <f>IF(I30="Silicon Bronze, ASTM-B584, C87600", IF(M30="Coating_Standard", "Y", "N"), "N")</f>
        <v/>
      </c>
      <c r="C30">
        <f>"Price_BOM_L_Imp_"&amp;D30</f>
        <v/>
      </c>
      <c r="D30" t="n">
        <v>161</v>
      </c>
      <c r="E30">
        <f>IF(B30="Y", C30, "")</f>
        <v/>
      </c>
      <c r="F30" t="inlineStr">
        <is>
          <t>:25123-LC:25123-LCV:25123-LF:</t>
        </is>
      </c>
      <c r="G30" s="2" t="inlineStr">
        <is>
          <t>X3</t>
        </is>
      </c>
      <c r="H30" s="2" t="inlineStr">
        <is>
          <t>ImpMatl_SS_AISI-304</t>
        </is>
      </c>
      <c r="I30" s="4" t="inlineStr">
        <is>
          <t>Stainless Steel, AISI-304</t>
        </is>
      </c>
      <c r="J30" s="4" t="inlineStr">
        <is>
          <t>H304</t>
        </is>
      </c>
      <c r="K30" s="4" t="inlineStr">
        <is>
          <t>Stainless Steel, AISI-303</t>
        </is>
      </c>
      <c r="L30" s="4" t="inlineStr">
        <is>
          <t>Stainless Steel, AISI 316</t>
        </is>
      </c>
      <c r="M30" s="4" t="inlineStr">
        <is>
          <t>Coating_Standard</t>
        </is>
      </c>
      <c r="N30" s="80" t="n">
        <v>98876151</v>
      </c>
      <c r="O30" s="4" t="n"/>
      <c r="P30" s="4" t="inlineStr">
        <is>
          <t>A102371</t>
        </is>
      </c>
      <c r="Q30" t="inlineStr">
        <is>
          <t>LT027</t>
        </is>
      </c>
      <c r="R30" t="n">
        <v>0</v>
      </c>
    </row>
    <row r="31">
      <c r="B31">
        <f>IF(I31="Silicon Bronze, ASTM-B584, C87600", IF(M31="Coating_Standard", "Y", "N"), "N")</f>
        <v/>
      </c>
      <c r="C31">
        <f>"Price_BOM_L_Imp_"&amp;D31</f>
        <v/>
      </c>
      <c r="D31" t="n">
        <v>168</v>
      </c>
      <c r="E31">
        <f>IF(B31="Y", C31, "")</f>
        <v/>
      </c>
      <c r="F31" t="inlineStr">
        <is>
          <t>:25123-LC:25123-LCV:25123-LF:</t>
        </is>
      </c>
      <c r="G31" s="2" t="inlineStr">
        <is>
          <t>XA</t>
        </is>
      </c>
      <c r="H31" s="2" t="inlineStr">
        <is>
          <t>ImpMatl_SS_AISI-304</t>
        </is>
      </c>
      <c r="I31" s="4" t="inlineStr">
        <is>
          <t>Stainless Steel, AISI-304</t>
        </is>
      </c>
      <c r="J31" s="4" t="inlineStr">
        <is>
          <t>H304</t>
        </is>
      </c>
      <c r="K31" s="4" t="inlineStr">
        <is>
          <t>Stainless Steel, AISI-303</t>
        </is>
      </c>
      <c r="L31" s="4" t="inlineStr">
        <is>
          <t>Stainless Steel, AISI 316</t>
        </is>
      </c>
      <c r="M31" s="4" t="inlineStr">
        <is>
          <t>Coating_Standard</t>
        </is>
      </c>
      <c r="N31" s="80" t="n">
        <v>98876140</v>
      </c>
      <c r="O31" s="4" t="n"/>
      <c r="P31" s="4" t="inlineStr">
        <is>
          <t>A102373</t>
        </is>
      </c>
      <c r="Q31" t="inlineStr">
        <is>
          <t>LT027</t>
        </is>
      </c>
      <c r="R31" t="n">
        <v>0</v>
      </c>
    </row>
    <row r="32">
      <c r="B32">
        <f>IF(I32="Silicon Bronze, ASTM-B584, C87600", IF(M32="Coating_Standard", "Y", "N"), "N")</f>
        <v/>
      </c>
      <c r="C32">
        <f>"Price_BOM_L_Imp_"&amp;D32</f>
        <v/>
      </c>
      <c r="D32" t="n">
        <v>175</v>
      </c>
      <c r="E32">
        <f>IF(B32="Y", C32, "")</f>
        <v/>
      </c>
      <c r="F32" t="inlineStr">
        <is>
          <t>:30501-LC:30501-LCV:</t>
        </is>
      </c>
      <c r="G32" s="2" t="inlineStr">
        <is>
          <t>X3</t>
        </is>
      </c>
      <c r="H32" s="2" t="inlineStr">
        <is>
          <t>ImpMatl_SS_AISI-304</t>
        </is>
      </c>
      <c r="I32" s="4" t="inlineStr">
        <is>
          <t>Stainless Steel, AISI-304</t>
        </is>
      </c>
      <c r="J32" s="4" t="inlineStr">
        <is>
          <t>H304</t>
        </is>
      </c>
      <c r="K32" s="4" t="inlineStr">
        <is>
          <t>Stainless Steel, AISI-303</t>
        </is>
      </c>
      <c r="L32" s="4" t="inlineStr">
        <is>
          <t>Stainless Steel, AISI 316</t>
        </is>
      </c>
      <c r="M32" s="4" t="inlineStr">
        <is>
          <t>Coating_Standard</t>
        </is>
      </c>
      <c r="N32" s="80" t="inlineStr">
        <is>
          <t>RTF</t>
        </is>
      </c>
      <c r="O32" s="4" t="n"/>
      <c r="P32" s="4" t="inlineStr">
        <is>
          <t>A102375</t>
        </is>
      </c>
      <c r="Q32" t="inlineStr">
        <is>
          <t>LT027</t>
        </is>
      </c>
      <c r="R32" t="n">
        <v>0</v>
      </c>
    </row>
    <row r="33">
      <c r="B33">
        <f>IF(I33="Silicon Bronze, ASTM-B584, C87600", IF(M33="Coating_Standard", "Y", "N"), "N")</f>
        <v/>
      </c>
      <c r="C33">
        <f>"Price_BOM_L_Imp_"&amp;D33</f>
        <v/>
      </c>
      <c r="D33" t="n">
        <v>182</v>
      </c>
      <c r="E33">
        <f>IF(B33="Y", C33, "")</f>
        <v/>
      </c>
      <c r="F33" t="inlineStr">
        <is>
          <t>:30707-LC:30707-LCV:30707-LF:</t>
        </is>
      </c>
      <c r="G33" s="2" t="inlineStr">
        <is>
          <t>X3</t>
        </is>
      </c>
      <c r="H33" s="2" t="inlineStr">
        <is>
          <t>ImpMatl_SS_AISI-304</t>
        </is>
      </c>
      <c r="I33" s="4" t="inlineStr">
        <is>
          <t>Stainless Steel, AISI-304</t>
        </is>
      </c>
      <c r="J33" s="4" t="inlineStr">
        <is>
          <t>H304</t>
        </is>
      </c>
      <c r="K33" s="4" t="inlineStr">
        <is>
          <t>Stainless Steel, AISI-303</t>
        </is>
      </c>
      <c r="L33" s="4" t="inlineStr">
        <is>
          <t>Stainless Steel, AISI 316</t>
        </is>
      </c>
      <c r="M33" s="4" t="inlineStr">
        <is>
          <t>Coating_Standard</t>
        </is>
      </c>
      <c r="N33" s="80" t="n">
        <v>98876152</v>
      </c>
      <c r="O33" s="4" t="n"/>
      <c r="P33" s="4" t="inlineStr">
        <is>
          <t>A102377</t>
        </is>
      </c>
      <c r="Q33" t="inlineStr">
        <is>
          <t>LT027</t>
        </is>
      </c>
      <c r="R33" t="n">
        <v>0</v>
      </c>
    </row>
    <row r="34">
      <c r="B34">
        <f>IF(I34="Silicon Bronze, ASTM-B584, C87600", IF(M34="Coating_Standard", "Y", "N"), "N")</f>
        <v/>
      </c>
      <c r="C34">
        <f>"Price_BOM_L_Imp_"&amp;D34</f>
        <v/>
      </c>
      <c r="D34" t="n">
        <v>189</v>
      </c>
      <c r="E34">
        <f>IF(B34="Y", C34, "")</f>
        <v/>
      </c>
      <c r="F34" t="inlineStr">
        <is>
          <t>:30707-LC:30707-LCV:30707-LF:</t>
        </is>
      </c>
      <c r="G34" s="2" t="inlineStr">
        <is>
          <t>X4</t>
        </is>
      </c>
      <c r="H34" s="2" t="inlineStr">
        <is>
          <t>ImpMatl_SS_AISI-304</t>
        </is>
      </c>
      <c r="I34" s="4" t="inlineStr">
        <is>
          <t>Stainless Steel, AISI-304</t>
        </is>
      </c>
      <c r="J34" s="4" t="inlineStr">
        <is>
          <t>H304</t>
        </is>
      </c>
      <c r="K34" s="4" t="inlineStr">
        <is>
          <t>Stainless Steel, AISI-303</t>
        </is>
      </c>
      <c r="L34" s="4" t="inlineStr">
        <is>
          <t>Stainless Steel, AISI 316</t>
        </is>
      </c>
      <c r="M34" s="4" t="inlineStr">
        <is>
          <t>Coating_Standard</t>
        </is>
      </c>
      <c r="N34" s="80" t="n">
        <v>98876153</v>
      </c>
      <c r="O34" s="4" t="n"/>
      <c r="P34" s="4" t="inlineStr">
        <is>
          <t>A102379</t>
        </is>
      </c>
      <c r="Q34" t="inlineStr">
        <is>
          <t>LT027</t>
        </is>
      </c>
      <c r="R34" t="n">
        <v>0</v>
      </c>
    </row>
    <row r="35">
      <c r="B35">
        <f>IF(I35="Silicon Bronze, ASTM-B584, C87600", IF(M35="Coating_Standard", "Y", "N"), "N")</f>
        <v/>
      </c>
      <c r="C35">
        <f>"Price_BOM_L_Imp_"&amp;D35</f>
        <v/>
      </c>
      <c r="D35" t="n">
        <v>196</v>
      </c>
      <c r="E35">
        <f>IF(B35="Y", C35, "")</f>
        <v/>
      </c>
      <c r="F35" t="inlineStr">
        <is>
          <t>:30957-LC:30957-LCV:30957-LF:</t>
        </is>
      </c>
      <c r="G35" s="2" t="inlineStr">
        <is>
          <t>X3</t>
        </is>
      </c>
      <c r="H35" s="2" t="inlineStr">
        <is>
          <t>ImpMatl_SS_AISI-304</t>
        </is>
      </c>
      <c r="I35" s="4" t="inlineStr">
        <is>
          <t>Stainless Steel, AISI-304</t>
        </is>
      </c>
      <c r="J35" s="4" t="inlineStr">
        <is>
          <t>H304</t>
        </is>
      </c>
      <c r="K35" s="4" t="inlineStr">
        <is>
          <t>Stainless Steel, AISI-303</t>
        </is>
      </c>
      <c r="L35" s="4" t="inlineStr">
        <is>
          <t>Stainless Steel, AISI 316</t>
        </is>
      </c>
      <c r="M35" s="4" t="inlineStr">
        <is>
          <t>Coating_Standard</t>
        </is>
      </c>
      <c r="N35" s="80" t="n">
        <v>98876155</v>
      </c>
      <c r="O35" s="4" t="n"/>
      <c r="P35" s="4" t="inlineStr">
        <is>
          <t>A102381</t>
        </is>
      </c>
      <c r="Q35" t="inlineStr">
        <is>
          <t>LT027</t>
        </is>
      </c>
      <c r="R35" t="n">
        <v>0</v>
      </c>
    </row>
    <row r="36">
      <c r="B36">
        <f>IF(I36="Silicon Bronze, ASTM-B584, C87600", IF(M36="Coating_Standard", "Y", "N"), "N")</f>
        <v/>
      </c>
      <c r="C36">
        <f>"Price_BOM_L_Imp_"&amp;D36</f>
        <v/>
      </c>
      <c r="D36" t="n">
        <v>203</v>
      </c>
      <c r="E36">
        <f>IF(B36="Y", C36, "")</f>
        <v/>
      </c>
      <c r="F36" t="inlineStr">
        <is>
          <t>:30957-LC:30957-LCV:30957-LF:</t>
        </is>
      </c>
      <c r="G36" s="2" t="inlineStr">
        <is>
          <t>XA</t>
        </is>
      </c>
      <c r="H36" s="2" t="inlineStr">
        <is>
          <t>ImpMatl_SS_AISI-304</t>
        </is>
      </c>
      <c r="I36" s="4" t="inlineStr">
        <is>
          <t>Stainless Steel, AISI-304</t>
        </is>
      </c>
      <c r="J36" s="4" t="inlineStr">
        <is>
          <t>H304</t>
        </is>
      </c>
      <c r="K36" s="4" t="inlineStr">
        <is>
          <t>Stainless Steel, AISI-303</t>
        </is>
      </c>
      <c r="L36" s="4" t="inlineStr">
        <is>
          <t>Stainless Steel, AISI 316</t>
        </is>
      </c>
      <c r="M36" s="4" t="inlineStr">
        <is>
          <t>Coating_Standard</t>
        </is>
      </c>
      <c r="N36" s="80" t="n">
        <v>98876154</v>
      </c>
      <c r="O36" s="4" t="n"/>
      <c r="P36" s="4" t="inlineStr">
        <is>
          <t>A102383</t>
        </is>
      </c>
      <c r="Q36" t="inlineStr">
        <is>
          <t>LT027</t>
        </is>
      </c>
      <c r="R36" t="n">
        <v>0</v>
      </c>
    </row>
    <row r="37">
      <c r="B37">
        <f>IF(I37="Silicon Bronze, ASTM-B584, C87600", IF(M37="Coating_Standard", "Y", "N"), "N")</f>
        <v/>
      </c>
      <c r="C37">
        <f>"Price_BOM_L_Imp_"&amp;D37</f>
        <v/>
      </c>
      <c r="D37" t="n">
        <v>210</v>
      </c>
      <c r="E37">
        <f>IF(B37="Y", C37, "")</f>
        <v/>
      </c>
      <c r="F37" t="inlineStr">
        <is>
          <t>:30121-LC:30121-LCV:30121-LF:</t>
        </is>
      </c>
      <c r="G37" s="2" t="inlineStr">
        <is>
          <t>XA</t>
        </is>
      </c>
      <c r="H37" s="2" t="inlineStr">
        <is>
          <t>ImpMatl_SS_AISI-304</t>
        </is>
      </c>
      <c r="I37" s="4" t="inlineStr">
        <is>
          <t>Stainless Steel, AISI-304</t>
        </is>
      </c>
      <c r="J37" s="4" t="inlineStr">
        <is>
          <t>H304</t>
        </is>
      </c>
      <c r="K37" s="4" t="inlineStr">
        <is>
          <t>Stainless Steel, AISI-303</t>
        </is>
      </c>
      <c r="L37" s="4" t="inlineStr">
        <is>
          <t>Stainless Steel, AISI 316</t>
        </is>
      </c>
      <c r="M37" s="4" t="inlineStr">
        <is>
          <t>Coating_Standard</t>
        </is>
      </c>
      <c r="N37" s="80" t="n">
        <v>98876156</v>
      </c>
      <c r="O37" s="4" t="n"/>
      <c r="P37" s="4" t="inlineStr">
        <is>
          <t>A102385</t>
        </is>
      </c>
      <c r="Q37" t="inlineStr">
        <is>
          <t>LT027</t>
        </is>
      </c>
      <c r="R37" t="n">
        <v>0</v>
      </c>
    </row>
    <row r="38">
      <c r="B38">
        <f>IF(I38="Silicon Bronze, ASTM-B584, C87600", IF(M38="Coating_Standard", "Y", "N"), "N")</f>
        <v/>
      </c>
      <c r="C38">
        <f>"Price_BOM_L_Imp_"&amp;D38</f>
        <v/>
      </c>
      <c r="D38" t="n">
        <v>217</v>
      </c>
      <c r="E38">
        <f>IF(B38="Y", C38, "")</f>
        <v/>
      </c>
      <c r="F38" t="inlineStr">
        <is>
          <t>:30127-LC:30127-LCV:30127-LF:</t>
        </is>
      </c>
      <c r="G38" s="2" t="inlineStr">
        <is>
          <t>XA</t>
        </is>
      </c>
      <c r="H38" s="2" t="inlineStr">
        <is>
          <t>ImpMatl_SS_AISI-304</t>
        </is>
      </c>
      <c r="I38" s="4" t="inlineStr">
        <is>
          <t>Stainless Steel, AISI-304</t>
        </is>
      </c>
      <c r="J38" s="4" t="inlineStr">
        <is>
          <t>H304</t>
        </is>
      </c>
      <c r="K38" s="4" t="inlineStr">
        <is>
          <t>Stainless Steel, AISI-303</t>
        </is>
      </c>
      <c r="L38" s="4" t="inlineStr">
        <is>
          <t>Stainless Steel, AISI 316</t>
        </is>
      </c>
      <c r="M38" s="4" t="inlineStr">
        <is>
          <t>Coating_Standard</t>
        </is>
      </c>
      <c r="N38" s="80" t="n">
        <v>98876157</v>
      </c>
      <c r="O38" s="4" t="n"/>
      <c r="P38" s="4" t="inlineStr">
        <is>
          <t>A102387</t>
        </is>
      </c>
      <c r="Q38" t="inlineStr">
        <is>
          <t>LT027</t>
        </is>
      </c>
      <c r="R38" t="n">
        <v>0</v>
      </c>
    </row>
    <row r="39">
      <c r="B39">
        <f>IF(I39="Silicon Bronze, ASTM-B584, C87600", IF(M39="Coating_Standard", "Y", "N"), "N")</f>
        <v/>
      </c>
      <c r="C39">
        <f>"Price_BOM_L_Imp_"&amp;D39</f>
        <v/>
      </c>
      <c r="D39" t="n">
        <v>224</v>
      </c>
      <c r="E39">
        <f>IF(B39="Y", C39, "")</f>
        <v/>
      </c>
      <c r="F39" t="inlineStr">
        <is>
          <t>:30157-LC:30157-LCV:30157-LF:</t>
        </is>
      </c>
      <c r="G39" s="2" t="inlineStr">
        <is>
          <t>XA</t>
        </is>
      </c>
      <c r="H39" s="2" t="inlineStr">
        <is>
          <t>ImpMatl_SS_AISI-304</t>
        </is>
      </c>
      <c r="I39" s="4" t="inlineStr">
        <is>
          <t>Stainless Steel, AISI-304</t>
        </is>
      </c>
      <c r="J39" s="4" t="inlineStr">
        <is>
          <t>H304</t>
        </is>
      </c>
      <c r="K39" s="4" t="inlineStr">
        <is>
          <t>Stainless Steel, AISI-303</t>
        </is>
      </c>
      <c r="L39" s="4" t="inlineStr">
        <is>
          <t>Stainless Steel, AISI 316</t>
        </is>
      </c>
      <c r="M39" s="4" t="inlineStr">
        <is>
          <t>Coating_Standard</t>
        </is>
      </c>
      <c r="N39" s="80" t="n">
        <v>98876159</v>
      </c>
      <c r="O39" s="4" t="n"/>
      <c r="P39" s="4" t="inlineStr">
        <is>
          <t>A102389</t>
        </is>
      </c>
      <c r="Q39" t="inlineStr">
        <is>
          <t>LT027</t>
        </is>
      </c>
      <c r="R39" t="n">
        <v>0</v>
      </c>
    </row>
    <row r="40">
      <c r="B40">
        <f>IF(I40="Silicon Bronze, ASTM-B584, C87600", IF(M40="Coating_Standard", "Y", "N"), "N")</f>
        <v/>
      </c>
      <c r="C40">
        <f>"Price_BOM_L_Imp_"&amp;D40</f>
        <v/>
      </c>
      <c r="D40" t="n">
        <v>231</v>
      </c>
      <c r="E40">
        <f>IF(B40="Y", C40, "")</f>
        <v/>
      </c>
      <c r="F40" t="inlineStr">
        <is>
          <t>:40707-LC:40707-LCV:40707-LF:</t>
        </is>
      </c>
      <c r="G40" s="2" t="inlineStr">
        <is>
          <t>X3</t>
        </is>
      </c>
      <c r="H40" s="2" t="inlineStr">
        <is>
          <t>ImpMatl_SS_AISI-304</t>
        </is>
      </c>
      <c r="I40" s="4" t="inlineStr">
        <is>
          <t>Stainless Steel, AISI-304</t>
        </is>
      </c>
      <c r="J40" s="4" t="inlineStr">
        <is>
          <t>H304</t>
        </is>
      </c>
      <c r="K40" s="4" t="inlineStr">
        <is>
          <t>Stainless Steel, AISI-303</t>
        </is>
      </c>
      <c r="L40" s="4" t="inlineStr">
        <is>
          <t>Stainless Steel, AISI 316</t>
        </is>
      </c>
      <c r="M40" s="4" t="inlineStr">
        <is>
          <t>Coating_Standard</t>
        </is>
      </c>
      <c r="N40" s="80" t="n">
        <v>98876161</v>
      </c>
      <c r="O40" s="4" t="n"/>
      <c r="P40" s="4" t="inlineStr">
        <is>
          <t>A102391</t>
        </is>
      </c>
      <c r="Q40" t="inlineStr">
        <is>
          <t>LT027</t>
        </is>
      </c>
      <c r="R40" t="n">
        <v>0</v>
      </c>
    </row>
    <row r="41">
      <c r="B41">
        <f>IF(I41="Silicon Bronze, ASTM-B584, C87600", IF(M41="Coating_Standard", "Y", "N"), "N")</f>
        <v/>
      </c>
      <c r="C41">
        <f>"Price_BOM_L_Imp_"&amp;D41</f>
        <v/>
      </c>
      <c r="D41" t="n">
        <v>238</v>
      </c>
      <c r="E41">
        <f>IF(B41="Y", C41, "")</f>
        <v/>
      </c>
      <c r="F41" t="inlineStr">
        <is>
          <t>:40707-LC:40707-LCV:40707-LF:</t>
        </is>
      </c>
      <c r="G41" s="2" t="inlineStr">
        <is>
          <t>X4</t>
        </is>
      </c>
      <c r="H41" s="2" t="inlineStr">
        <is>
          <t>ImpMatl_SS_AISI-304</t>
        </is>
      </c>
      <c r="I41" s="4" t="inlineStr">
        <is>
          <t>Stainless Steel, AISI-304</t>
        </is>
      </c>
      <c r="J41" s="4" t="inlineStr">
        <is>
          <t>H304</t>
        </is>
      </c>
      <c r="K41" s="4" t="inlineStr">
        <is>
          <t>Stainless Steel, AISI-303</t>
        </is>
      </c>
      <c r="L41" s="4" t="inlineStr">
        <is>
          <t>Stainless Steel, AISI 316</t>
        </is>
      </c>
      <c r="M41" s="4" t="inlineStr">
        <is>
          <t>Coating_Standard</t>
        </is>
      </c>
      <c r="N41" s="80" t="n">
        <v>98876162</v>
      </c>
      <c r="O41" s="4" t="n"/>
      <c r="P41" s="4" t="inlineStr">
        <is>
          <t>A102393</t>
        </is>
      </c>
      <c r="Q41" t="inlineStr">
        <is>
          <t>LT027</t>
        </is>
      </c>
      <c r="R41" t="n">
        <v>0</v>
      </c>
    </row>
    <row r="42">
      <c r="B42">
        <f>IF(I42="Silicon Bronze, ASTM-B584, C87600", IF(M42="Coating_Standard", "Y", "N"), "N")</f>
        <v/>
      </c>
      <c r="C42">
        <f>"Price_BOM_L_Imp_"&amp;D42</f>
        <v/>
      </c>
      <c r="D42" t="n">
        <v>245</v>
      </c>
      <c r="E42">
        <f>IF(B42="Y", C42, "")</f>
        <v/>
      </c>
      <c r="F42" t="inlineStr">
        <is>
          <t>:40957-LC:40957-LCV:40957-LF:</t>
        </is>
      </c>
      <c r="G42" s="2" t="inlineStr">
        <is>
          <t>X3</t>
        </is>
      </c>
      <c r="H42" s="2" t="inlineStr">
        <is>
          <t>ImpMatl_SS_AISI-304</t>
        </is>
      </c>
      <c r="I42" s="4" t="inlineStr">
        <is>
          <t>Stainless Steel, AISI-304</t>
        </is>
      </c>
      <c r="J42" s="4" t="inlineStr">
        <is>
          <t>H304</t>
        </is>
      </c>
      <c r="K42" s="4" t="inlineStr">
        <is>
          <t>Stainless Steel, AISI-303</t>
        </is>
      </c>
      <c r="L42" s="4" t="inlineStr">
        <is>
          <t>Stainless Steel, AISI 316</t>
        </is>
      </c>
      <c r="M42" s="4" t="inlineStr">
        <is>
          <t>Coating_Standard</t>
        </is>
      </c>
      <c r="N42" s="80" t="n">
        <v>98876163</v>
      </c>
      <c r="O42" s="4" t="n"/>
      <c r="P42" s="4" t="inlineStr">
        <is>
          <t>A102395</t>
        </is>
      </c>
      <c r="Q42" t="inlineStr">
        <is>
          <t>LT027</t>
        </is>
      </c>
      <c r="R42" t="n">
        <v>0</v>
      </c>
    </row>
    <row r="43">
      <c r="B43">
        <f>IF(I43="Silicon Bronze, ASTM-B584, C87600", IF(M43="Coating_Standard", "Y", "N"), "N")</f>
        <v/>
      </c>
      <c r="C43">
        <f>"Price_BOM_L_Imp_"&amp;D43</f>
        <v/>
      </c>
      <c r="D43" t="n">
        <v>252</v>
      </c>
      <c r="E43">
        <f>IF(B43="Y", C43, "")</f>
        <v/>
      </c>
      <c r="F43" t="inlineStr">
        <is>
          <t>:40957-LC:40957-LCV:40957-LF:</t>
        </is>
      </c>
      <c r="G43" s="2" t="inlineStr">
        <is>
          <t>X4</t>
        </is>
      </c>
      <c r="H43" s="2" t="inlineStr">
        <is>
          <t>ImpMatl_SS_AISI-304</t>
        </is>
      </c>
      <c r="I43" s="4" t="inlineStr">
        <is>
          <t>Stainless Steel, AISI-304</t>
        </is>
      </c>
      <c r="J43" s="4" t="inlineStr">
        <is>
          <t>H304</t>
        </is>
      </c>
      <c r="K43" s="4" t="inlineStr">
        <is>
          <t>Stainless Steel, AISI-303</t>
        </is>
      </c>
      <c r="L43" s="4" t="inlineStr">
        <is>
          <t>Stainless Steel, AISI 316</t>
        </is>
      </c>
      <c r="M43" s="4" t="inlineStr">
        <is>
          <t>Coating_Standard</t>
        </is>
      </c>
      <c r="N43" s="80" t="n">
        <v>98876164</v>
      </c>
      <c r="O43" s="4" t="n"/>
      <c r="P43" s="4" t="inlineStr">
        <is>
          <t>A102397</t>
        </is>
      </c>
      <c r="Q43" t="inlineStr">
        <is>
          <t>LT027</t>
        </is>
      </c>
      <c r="R43" t="n">
        <v>0</v>
      </c>
    </row>
    <row r="44">
      <c r="B44">
        <f>IF(I44="Silicon Bronze, ASTM-B584, C87600", IF(M44="Coating_Standard", "Y", "N"), "N")</f>
        <v/>
      </c>
      <c r="C44">
        <f>"Price_BOM_L_Imp_"&amp;D44</f>
        <v/>
      </c>
      <c r="D44" t="n">
        <v>259</v>
      </c>
      <c r="E44">
        <f>IF(B44="Y", C44, "")</f>
        <v/>
      </c>
      <c r="F44" t="inlineStr">
        <is>
          <t>:40959-LC:40959-LCV:40959-LF:</t>
        </is>
      </c>
      <c r="G44" s="2" t="inlineStr">
        <is>
          <t>XA</t>
        </is>
      </c>
      <c r="H44" s="2" t="inlineStr">
        <is>
          <t>ImpMatl_SS_AISI-304</t>
        </is>
      </c>
      <c r="I44" s="4" t="inlineStr">
        <is>
          <t>Stainless Steel, AISI-304</t>
        </is>
      </c>
      <c r="J44" s="4" t="inlineStr">
        <is>
          <t>H304</t>
        </is>
      </c>
      <c r="K44" s="4" t="inlineStr">
        <is>
          <t>Stainless Steel, AISI-303</t>
        </is>
      </c>
      <c r="L44" s="4" t="inlineStr">
        <is>
          <t>Stainless Steel, AISI 316</t>
        </is>
      </c>
      <c r="M44" s="4" t="inlineStr">
        <is>
          <t>Coating_Standard</t>
        </is>
      </c>
      <c r="N44" s="80" t="n">
        <v>98876165</v>
      </c>
      <c r="O44" s="4" t="n"/>
      <c r="P44" s="4" t="inlineStr">
        <is>
          <t>A102399</t>
        </is>
      </c>
      <c r="Q44" t="inlineStr">
        <is>
          <t>LT027</t>
        </is>
      </c>
      <c r="R44" t="n">
        <v>0</v>
      </c>
    </row>
    <row r="45">
      <c r="B45">
        <f>IF(I45="Silicon Bronze, ASTM-B584, C87600", IF(M45="Coating_Standard", "Y", "N"), "N")</f>
        <v/>
      </c>
      <c r="C45">
        <f>"Price_BOM_L_Imp_"&amp;D45</f>
        <v/>
      </c>
      <c r="D45" t="n">
        <v>266</v>
      </c>
      <c r="E45">
        <f>IF(B45="Y", C45, "")</f>
        <v/>
      </c>
      <c r="F45" t="inlineStr">
        <is>
          <t>:40129-LC:40129-LCV:40129-LF:</t>
        </is>
      </c>
      <c r="G45" s="2" t="inlineStr">
        <is>
          <t>XA</t>
        </is>
      </c>
      <c r="H45" s="2" t="inlineStr">
        <is>
          <t>ImpMatl_SS_AISI-304</t>
        </is>
      </c>
      <c r="I45" s="4" t="inlineStr">
        <is>
          <t>Stainless Steel, AISI-304</t>
        </is>
      </c>
      <c r="J45" s="4" t="inlineStr">
        <is>
          <t>H304</t>
        </is>
      </c>
      <c r="K45" s="4" t="inlineStr">
        <is>
          <t>Stainless Steel, AISI-303</t>
        </is>
      </c>
      <c r="L45" s="4" t="inlineStr">
        <is>
          <t>Stainless Steel, AISI 316</t>
        </is>
      </c>
      <c r="M45" s="4" t="inlineStr">
        <is>
          <t>Coating_Standard</t>
        </is>
      </c>
      <c r="N45" s="80" t="n">
        <v>98876166</v>
      </c>
      <c r="O45" s="4" t="n"/>
      <c r="P45" s="4" t="inlineStr">
        <is>
          <t>A102401</t>
        </is>
      </c>
      <c r="Q45" t="inlineStr">
        <is>
          <t>LT027</t>
        </is>
      </c>
      <c r="R45" t="n">
        <v>0</v>
      </c>
    </row>
    <row r="46">
      <c r="B46">
        <f>IF(I46="Silicon Bronze, ASTM-B584, C87600", IF(M46="Coating_Standard", "Y", "N"), "N")</f>
        <v/>
      </c>
      <c r="C46">
        <f>"Price_BOM_L_Imp_"&amp;D46</f>
        <v/>
      </c>
      <c r="D46" t="n">
        <v>273</v>
      </c>
      <c r="E46">
        <f>IF(B46="Y", C46, "")</f>
        <v/>
      </c>
      <c r="F46" t="inlineStr">
        <is>
          <t>:4012A-LC:4012A-LCV:4012A-LF:</t>
        </is>
      </c>
      <c r="G46" s="2" t="inlineStr">
        <is>
          <t>XA</t>
        </is>
      </c>
      <c r="H46" s="2" t="inlineStr">
        <is>
          <t>ImpMatl_SS_AISI-304</t>
        </is>
      </c>
      <c r="I46" s="4" t="inlineStr">
        <is>
          <t>Stainless Steel, AISI-304</t>
        </is>
      </c>
      <c r="J46" s="4" t="inlineStr">
        <is>
          <t>H304</t>
        </is>
      </c>
      <c r="K46" s="4" t="inlineStr">
        <is>
          <t>Stainless Steel, AISI-303</t>
        </is>
      </c>
      <c r="L46" s="4" t="inlineStr">
        <is>
          <t>Stainless Steel, AISI 316</t>
        </is>
      </c>
      <c r="M46" s="4" t="inlineStr">
        <is>
          <t>Coating_Standard</t>
        </is>
      </c>
      <c r="N46" s="80" t="n">
        <v>98876168</v>
      </c>
      <c r="O46" s="4" t="n"/>
      <c r="P46" s="4" t="inlineStr">
        <is>
          <t>A102403</t>
        </is>
      </c>
      <c r="Q46" t="inlineStr">
        <is>
          <t>LT027</t>
        </is>
      </c>
      <c r="R46" t="n">
        <v>0</v>
      </c>
    </row>
    <row r="47">
      <c r="B47">
        <f>IF(I47="Silicon Bronze, ASTM-B584, C87600", IF(M47="Coating_Standard", "Y", "N"), "N")</f>
        <v/>
      </c>
      <c r="C47">
        <f>"Price_BOM_L_Imp_"&amp;D47</f>
        <v/>
      </c>
      <c r="D47" t="n">
        <v>280</v>
      </c>
      <c r="E47">
        <f>IF(B47="Y", C47, "")</f>
        <v/>
      </c>
      <c r="F47" t="inlineStr">
        <is>
          <t>:40157-LC:40157-LCV:40157-LF:</t>
        </is>
      </c>
      <c r="G47" s="2" t="inlineStr">
        <is>
          <t>XA</t>
        </is>
      </c>
      <c r="H47" s="2" t="inlineStr">
        <is>
          <t>ImpMatl_SS_AISI-304</t>
        </is>
      </c>
      <c r="I47" s="4" t="inlineStr">
        <is>
          <t>Stainless Steel, AISI-304</t>
        </is>
      </c>
      <c r="J47" s="4" t="inlineStr">
        <is>
          <t>H304</t>
        </is>
      </c>
      <c r="K47" s="4" t="inlineStr">
        <is>
          <t>Stainless Steel, AISI-303</t>
        </is>
      </c>
      <c r="L47" s="4" t="inlineStr">
        <is>
          <t>Stainless Steel, AISI 316</t>
        </is>
      </c>
      <c r="M47" s="4" t="inlineStr">
        <is>
          <t>Coating_Standard</t>
        </is>
      </c>
      <c r="N47" s="80" t="n">
        <v>98876169</v>
      </c>
      <c r="O47" s="4" t="n"/>
      <c r="P47" s="4" t="inlineStr">
        <is>
          <t>A102405</t>
        </is>
      </c>
      <c r="Q47" t="inlineStr">
        <is>
          <t>LT027</t>
        </is>
      </c>
      <c r="R47" t="n">
        <v>0</v>
      </c>
    </row>
    <row r="48">
      <c r="B48">
        <f>IF(I48="Silicon Bronze, ASTM-B584, C87600", IF(M48="Coating_Standard", "Y", "N"), "N")</f>
        <v/>
      </c>
      <c r="C48">
        <f>"Price_BOM_L_Imp_"&amp;D48</f>
        <v/>
      </c>
      <c r="D48" t="n">
        <v>287</v>
      </c>
      <c r="E48">
        <f>IF(B48="Y", C48, "")</f>
        <v/>
      </c>
      <c r="F48" t="inlineStr">
        <is>
          <t>:40157-LC:40157-LCV:40157-LF:</t>
        </is>
      </c>
      <c r="G48" s="2" t="inlineStr">
        <is>
          <t>X5</t>
        </is>
      </c>
      <c r="H48" s="2" t="inlineStr">
        <is>
          <t>ImpMatl_SS_AISI-304</t>
        </is>
      </c>
      <c r="I48" s="4" t="inlineStr">
        <is>
          <t>Stainless Steel, AISI-304</t>
        </is>
      </c>
      <c r="J48" s="4" t="inlineStr">
        <is>
          <t>H304</t>
        </is>
      </c>
      <c r="K48" s="4" t="inlineStr">
        <is>
          <t>Anodized Steel</t>
        </is>
      </c>
      <c r="L48" s="4" t="inlineStr">
        <is>
          <t>Stainless Steel, AISI 316</t>
        </is>
      </c>
      <c r="M48" s="4" t="inlineStr">
        <is>
          <t>Coating_Standard</t>
        </is>
      </c>
      <c r="N48" s="80" t="n">
        <v>98876170</v>
      </c>
      <c r="O48" s="4" t="n"/>
      <c r="P48" s="4" t="inlineStr">
        <is>
          <t>A102407</t>
        </is>
      </c>
      <c r="Q48" t="inlineStr">
        <is>
          <t>LT027</t>
        </is>
      </c>
      <c r="R48" t="n">
        <v>0</v>
      </c>
    </row>
    <row r="49">
      <c r="B49">
        <f>IF(I49="Silicon Bronze, ASTM-B584, C87600", IF(M49="Coating_Standard", "Y", "N"), "N")</f>
        <v/>
      </c>
      <c r="C49">
        <f>"Price_BOM_L_Imp_"&amp;D49</f>
        <v/>
      </c>
      <c r="D49" t="n">
        <v>294</v>
      </c>
      <c r="E49">
        <f>IF(B49="Y", C49, "")</f>
        <v/>
      </c>
      <c r="F49" t="inlineStr">
        <is>
          <t>:50957-LC:50957-LCV:50957-LF:</t>
        </is>
      </c>
      <c r="G49" s="2" t="inlineStr">
        <is>
          <t>X4</t>
        </is>
      </c>
      <c r="H49" s="2" t="inlineStr">
        <is>
          <t>ImpMatl_SS_AISI-304</t>
        </is>
      </c>
      <c r="I49" s="4" t="inlineStr">
        <is>
          <t>Stainless Steel, AISI-304</t>
        </is>
      </c>
      <c r="J49" s="4" t="inlineStr">
        <is>
          <t>H304</t>
        </is>
      </c>
      <c r="K49" s="4" t="inlineStr">
        <is>
          <t>Stainless Steel, AISI-303</t>
        </is>
      </c>
      <c r="L49" s="4" t="inlineStr">
        <is>
          <t>Stainless Steel, AISI 316</t>
        </is>
      </c>
      <c r="M49" s="4" t="inlineStr">
        <is>
          <t>Coating_Standard</t>
        </is>
      </c>
      <c r="N49" s="80" t="n">
        <v>98876171</v>
      </c>
      <c r="O49" s="4" t="n"/>
      <c r="P49" s="4" t="inlineStr">
        <is>
          <t>A102409</t>
        </is>
      </c>
      <c r="Q49" t="inlineStr">
        <is>
          <t>LT027</t>
        </is>
      </c>
      <c r="R49" t="n">
        <v>0</v>
      </c>
    </row>
    <row r="50">
      <c r="B50">
        <f>IF(I50="Silicon Bronze, ASTM-B584, C87600", IF(M50="Coating_Standard", "Y", "N"), "N")</f>
        <v/>
      </c>
      <c r="C50">
        <f>"Price_BOM_L_Imp_"&amp;D50</f>
        <v/>
      </c>
      <c r="D50" t="n">
        <v>301</v>
      </c>
      <c r="E50">
        <f>IF(B50="Y", C50, "")</f>
        <v/>
      </c>
      <c r="F50" t="inlineStr">
        <is>
          <t>:50123-LC:50123-LCV:50123-LF:</t>
        </is>
      </c>
      <c r="G50" s="2" t="inlineStr">
        <is>
          <t>XA</t>
        </is>
      </c>
      <c r="H50" s="2" t="inlineStr">
        <is>
          <t>ImpMatl_SS_AISI-304</t>
        </is>
      </c>
      <c r="I50" s="4" t="inlineStr">
        <is>
          <t>Stainless Steel, AISI-304</t>
        </is>
      </c>
      <c r="J50" s="4" t="inlineStr">
        <is>
          <t>H304</t>
        </is>
      </c>
      <c r="K50" s="4" t="inlineStr">
        <is>
          <t>Stainless Steel, AISI-303</t>
        </is>
      </c>
      <c r="L50" s="4" t="inlineStr">
        <is>
          <t>Stainless Steel, AISI 316</t>
        </is>
      </c>
      <c r="M50" s="4" t="inlineStr">
        <is>
          <t>Coating_Standard</t>
        </is>
      </c>
      <c r="N50" s="80" t="n">
        <v>98876172</v>
      </c>
      <c r="O50" s="4" t="n"/>
      <c r="P50" s="4" t="inlineStr">
        <is>
          <t>A102411</t>
        </is>
      </c>
      <c r="Q50" t="inlineStr">
        <is>
          <t>LT027</t>
        </is>
      </c>
      <c r="R50" t="n">
        <v>0</v>
      </c>
    </row>
    <row r="51">
      <c r="B51">
        <f>IF(I51="Silicon Bronze, ASTM-B584, C87600", IF(M51="Coating_Standard", "Y", "N"), "N")</f>
        <v/>
      </c>
      <c r="C51">
        <f>"Price_BOM_L_Imp_"&amp;D51</f>
        <v/>
      </c>
      <c r="D51" t="n">
        <v>308</v>
      </c>
      <c r="E51">
        <f>IF(B51="Y", C51, "")</f>
        <v/>
      </c>
      <c r="F51" t="inlineStr">
        <is>
          <t>:50123-LC:50123-LCV:50123-LF:</t>
        </is>
      </c>
      <c r="G51" s="2" t="inlineStr">
        <is>
          <t>X5</t>
        </is>
      </c>
      <c r="H51" s="2" t="inlineStr">
        <is>
          <t>ImpMatl_SS_AISI-304</t>
        </is>
      </c>
      <c r="I51" s="4" t="inlineStr">
        <is>
          <t>Stainless Steel, AISI-304</t>
        </is>
      </c>
      <c r="J51" s="4" t="inlineStr">
        <is>
          <t>H304</t>
        </is>
      </c>
      <c r="K51" s="4" t="inlineStr">
        <is>
          <t>Anodized Steel</t>
        </is>
      </c>
      <c r="L51" s="4" t="inlineStr">
        <is>
          <t>Stainless Steel, AISI 316</t>
        </is>
      </c>
      <c r="M51" s="4" t="inlineStr">
        <is>
          <t>Coating_Standard</t>
        </is>
      </c>
      <c r="N51" s="80" t="n">
        <v>98876173</v>
      </c>
      <c r="O51" s="4" t="n"/>
      <c r="P51" s="4" t="inlineStr">
        <is>
          <t>A102413</t>
        </is>
      </c>
      <c r="Q51" t="inlineStr">
        <is>
          <t>LT027</t>
        </is>
      </c>
      <c r="R51" t="n">
        <v>0</v>
      </c>
    </row>
    <row r="52">
      <c r="B52">
        <f>IF(I52="Silicon Bronze, ASTM-B584, C87600", IF(M52="Coating_Standard", "Y", "N"), "N")</f>
        <v/>
      </c>
      <c r="C52">
        <f>"Price_BOM_L_Imp_"&amp;D52</f>
        <v/>
      </c>
      <c r="D52" t="n">
        <v>315</v>
      </c>
      <c r="E52">
        <f>IF(B52="Y", C52, "")</f>
        <v/>
      </c>
      <c r="F52" t="inlineStr">
        <is>
          <t>:50157-LC:50157-LCV:50157-LF:</t>
        </is>
      </c>
      <c r="G52" s="2" t="inlineStr">
        <is>
          <t>X5</t>
        </is>
      </c>
      <c r="H52" s="2" t="inlineStr">
        <is>
          <t>ImpMatl_SS_AISI-304</t>
        </is>
      </c>
      <c r="I52" s="4" t="inlineStr">
        <is>
          <t>Stainless Steel, AISI-304</t>
        </is>
      </c>
      <c r="J52" s="4" t="inlineStr">
        <is>
          <t>H304</t>
        </is>
      </c>
      <c r="K52" s="4" t="inlineStr">
        <is>
          <t>Anodized Steel</t>
        </is>
      </c>
      <c r="L52" s="4" t="inlineStr">
        <is>
          <t>Stainless Steel, AISI 316</t>
        </is>
      </c>
      <c r="M52" s="4" t="inlineStr">
        <is>
          <t>Coating_Standard</t>
        </is>
      </c>
      <c r="N52" s="80" t="n">
        <v>98876174</v>
      </c>
      <c r="O52" s="4" t="n"/>
      <c r="P52" s="4" t="inlineStr">
        <is>
          <t>A102415</t>
        </is>
      </c>
      <c r="Q52" t="inlineStr">
        <is>
          <t>LT027</t>
        </is>
      </c>
      <c r="R52" t="n">
        <v>0</v>
      </c>
    </row>
    <row r="53">
      <c r="B53">
        <f>IF(I53="Silicon Bronze, ASTM-B584, C87600", IF(M53="Coating_Standard", "Y", "N"), "N")</f>
        <v/>
      </c>
      <c r="C53">
        <f>"Price_BOM_L_Imp_"&amp;D53</f>
        <v/>
      </c>
      <c r="D53" t="n">
        <v>322</v>
      </c>
      <c r="E53">
        <f>IF(B53="Y", C53, "")</f>
        <v/>
      </c>
      <c r="F53" t="inlineStr">
        <is>
          <t>:60951-LC:60951-LCV:60951-LF:</t>
        </is>
      </c>
      <c r="G53" s="2" t="inlineStr">
        <is>
          <t>XA</t>
        </is>
      </c>
      <c r="H53" s="2" t="inlineStr">
        <is>
          <t>ImpMatl_SS_AISI-304</t>
        </is>
      </c>
      <c r="I53" s="4" t="inlineStr">
        <is>
          <t>Stainless Steel, AISI-304</t>
        </is>
      </c>
      <c r="J53" s="4" t="inlineStr">
        <is>
          <t>H304</t>
        </is>
      </c>
      <c r="K53" s="4" t="inlineStr">
        <is>
          <t>Stainless Steel, AISI-303</t>
        </is>
      </c>
      <c r="L53" s="4" t="inlineStr">
        <is>
          <t>Stainless Steel, AISI 316</t>
        </is>
      </c>
      <c r="M53" s="4" t="inlineStr">
        <is>
          <t>Coating_Standard</t>
        </is>
      </c>
      <c r="N53" s="80" t="n">
        <v>98876175</v>
      </c>
      <c r="O53" s="4" t="n"/>
      <c r="P53" s="4" t="inlineStr">
        <is>
          <t>A102417</t>
        </is>
      </c>
      <c r="Q53" t="inlineStr">
        <is>
          <t>LT027</t>
        </is>
      </c>
      <c r="R53" t="n">
        <v>0</v>
      </c>
    </row>
    <row r="54">
      <c r="B54">
        <f>IF(I54="Silicon Bronze, ASTM-B584, C87600", IF(M54="Coating_Standard", "Y", "N"), "N")</f>
        <v/>
      </c>
      <c r="C54">
        <f>"Price_BOM_L_Imp_"&amp;D54</f>
        <v/>
      </c>
      <c r="D54" t="n">
        <v>329</v>
      </c>
      <c r="E54">
        <f>IF(B54="Y", C54, "")</f>
        <v/>
      </c>
      <c r="F54" t="inlineStr">
        <is>
          <t>:60123-LC:60123-LCV:60123-LF:</t>
        </is>
      </c>
      <c r="G54" s="2" t="inlineStr">
        <is>
          <t>XA</t>
        </is>
      </c>
      <c r="H54" s="2" t="inlineStr">
        <is>
          <t>ImpMatl_SS_AISI-304</t>
        </is>
      </c>
      <c r="I54" s="4" t="inlineStr">
        <is>
          <t>Stainless Steel, AISI-304</t>
        </is>
      </c>
      <c r="J54" s="4" t="inlineStr">
        <is>
          <t>H304</t>
        </is>
      </c>
      <c r="K54" s="4" t="inlineStr">
        <is>
          <t>Stainless Steel, AISI-303</t>
        </is>
      </c>
      <c r="L54" s="4" t="inlineStr">
        <is>
          <t>Stainless Steel, AISI 316</t>
        </is>
      </c>
      <c r="M54" s="4" t="inlineStr">
        <is>
          <t>Coating_Standard</t>
        </is>
      </c>
      <c r="N54" s="80" t="n">
        <v>98876177</v>
      </c>
      <c r="O54" s="4" t="n"/>
      <c r="P54" s="4" t="inlineStr">
        <is>
          <t>A102419</t>
        </is>
      </c>
      <c r="Q54" t="inlineStr">
        <is>
          <t>LT027</t>
        </is>
      </c>
      <c r="R54" t="n">
        <v>0</v>
      </c>
    </row>
    <row r="55">
      <c r="B55">
        <f>IF(I55="Silicon Bronze, ASTM-B584, C87600", IF(M55="Coating_Standard", "Y", "N"), "N")</f>
        <v/>
      </c>
      <c r="C55">
        <f>"Price_BOM_L_Imp_"&amp;D55</f>
        <v/>
      </c>
      <c r="D55" t="n">
        <v>336</v>
      </c>
      <c r="E55">
        <f>IF(B55="Y", C55, "")</f>
        <v/>
      </c>
      <c r="F55" t="inlineStr">
        <is>
          <t>:60123-LC:60123-LCV:60123-LF:</t>
        </is>
      </c>
      <c r="G55" s="2" t="inlineStr">
        <is>
          <t>X5</t>
        </is>
      </c>
      <c r="H55" s="2" t="inlineStr">
        <is>
          <t>ImpMatl_SS_AISI-304</t>
        </is>
      </c>
      <c r="I55" s="4" t="inlineStr">
        <is>
          <t>Stainless Steel, AISI-304</t>
        </is>
      </c>
      <c r="J55" s="4" t="inlineStr">
        <is>
          <t>H304</t>
        </is>
      </c>
      <c r="K55" s="4" t="inlineStr">
        <is>
          <t>Anodized Steel</t>
        </is>
      </c>
      <c r="L55" s="4" t="inlineStr">
        <is>
          <t>Stainless Steel, AISI 316</t>
        </is>
      </c>
      <c r="M55" s="4" t="inlineStr">
        <is>
          <t>Coating_Standard</t>
        </is>
      </c>
      <c r="N55" s="80" t="n">
        <v>98876179</v>
      </c>
      <c r="O55" s="4" t="n"/>
      <c r="P55" s="4" t="inlineStr">
        <is>
          <t>A102421</t>
        </is>
      </c>
      <c r="Q55" t="inlineStr">
        <is>
          <t>LT027</t>
        </is>
      </c>
      <c r="R55" t="n">
        <v>0</v>
      </c>
    </row>
    <row r="56">
      <c r="B56">
        <f>IF(I56="Silicon Bronze, ASTM-B584, C87600", IF(M56="Coating_Standard", "Y", "N"), "N")</f>
        <v/>
      </c>
      <c r="C56">
        <f>"Price_BOM_L_Imp_"&amp;D56</f>
        <v/>
      </c>
      <c r="D56" t="n">
        <v>343</v>
      </c>
      <c r="E56">
        <f>IF(B56="Y", C56, "")</f>
        <v/>
      </c>
      <c r="F56" t="inlineStr">
        <is>
          <t>:60157-LC:60157-LCV:60157-LF:</t>
        </is>
      </c>
      <c r="G56" s="2" t="inlineStr">
        <is>
          <t>X5</t>
        </is>
      </c>
      <c r="H56" s="2" t="inlineStr">
        <is>
          <t>ImpMatl_SS_AISI-304</t>
        </is>
      </c>
      <c r="I56" s="4" t="inlineStr">
        <is>
          <t>Stainless Steel, AISI-304</t>
        </is>
      </c>
      <c r="J56" s="4" t="inlineStr">
        <is>
          <t>H304</t>
        </is>
      </c>
      <c r="K56" s="4" t="inlineStr">
        <is>
          <t>Anodized Steel</t>
        </is>
      </c>
      <c r="L56" s="4" t="inlineStr">
        <is>
          <t>Stainless Steel, AISI 316</t>
        </is>
      </c>
      <c r="M56" s="4" t="inlineStr">
        <is>
          <t>Coating_Standard</t>
        </is>
      </c>
      <c r="N56" s="80" t="n">
        <v>98876180</v>
      </c>
      <c r="O56" s="4" t="n"/>
      <c r="P56" s="4" t="inlineStr">
        <is>
          <t>A102423</t>
        </is>
      </c>
      <c r="Q56" t="inlineStr">
        <is>
          <t>LT027</t>
        </is>
      </c>
      <c r="R56" t="n">
        <v>0</v>
      </c>
    </row>
    <row r="57">
      <c r="B57">
        <f>IF(I57="Silicon Bronze, ASTM-B584, C87600", IF(M57="Coating_Standard", "Y", "N"), "N")</f>
        <v/>
      </c>
      <c r="C57">
        <f>"Price_BOM_L_Imp_"&amp;D57</f>
        <v/>
      </c>
      <c r="D57" t="n">
        <v>350</v>
      </c>
      <c r="E57">
        <f>IF(B57="Y", C57, "")</f>
        <v/>
      </c>
      <c r="F57" t="inlineStr">
        <is>
          <t>:60157-LF:</t>
        </is>
      </c>
      <c r="G57" s="2" t="inlineStr">
        <is>
          <t>X6</t>
        </is>
      </c>
      <c r="H57" s="2" t="inlineStr">
        <is>
          <t>ImpMatl_SS_AISI-304</t>
        </is>
      </c>
      <c r="I57" s="4" t="inlineStr">
        <is>
          <t>Stainless Steel, AISI-304</t>
        </is>
      </c>
      <c r="J57" s="4" t="inlineStr">
        <is>
          <t>H304</t>
        </is>
      </c>
      <c r="K57" s="4" t="inlineStr">
        <is>
          <t>Anodized Steel</t>
        </is>
      </c>
      <c r="L57" s="4" t="inlineStr">
        <is>
          <t>Stainless Steel, AISI 316</t>
        </is>
      </c>
      <c r="M57" s="4" t="inlineStr">
        <is>
          <t>Coating_Standard</t>
        </is>
      </c>
      <c r="N57" s="80" t="n">
        <v>98876191</v>
      </c>
      <c r="O57" s="4" t="n"/>
      <c r="P57" s="4" t="inlineStr">
        <is>
          <t>A102425</t>
        </is>
      </c>
      <c r="Q57" t="inlineStr">
        <is>
          <t>LT027</t>
        </is>
      </c>
      <c r="R57" t="n">
        <v>0</v>
      </c>
    </row>
    <row r="58">
      <c r="B58">
        <f>IF(I58="Silicon Bronze, ASTM-B584, C87600", IF(M58="Coating_Standard", "Y", "N"), "N")</f>
        <v/>
      </c>
      <c r="C58">
        <f>"Price_BOM_L_Imp_"&amp;D58</f>
        <v/>
      </c>
      <c r="D58" t="n">
        <v>357</v>
      </c>
      <c r="E58">
        <f>IF(B58="Y", C58, "")</f>
        <v/>
      </c>
      <c r="F58" t="inlineStr">
        <is>
          <t>:80123-LC:80123-LCV:80123-LF:</t>
        </is>
      </c>
      <c r="G58" s="2" t="inlineStr">
        <is>
          <t>X5</t>
        </is>
      </c>
      <c r="H58" s="2" t="inlineStr">
        <is>
          <t>ImpMatl_SS_AISI-304</t>
        </is>
      </c>
      <c r="I58" s="4" t="inlineStr">
        <is>
          <t>Stainless Steel, AISI-304</t>
        </is>
      </c>
      <c r="J58" s="4" t="inlineStr">
        <is>
          <t>H304</t>
        </is>
      </c>
      <c r="K58" s="4" t="inlineStr">
        <is>
          <t>Anodized Steel</t>
        </is>
      </c>
      <c r="L58" s="4" t="inlineStr">
        <is>
          <t>Stainless Steel, AISI 316</t>
        </is>
      </c>
      <c r="M58" s="4" t="inlineStr">
        <is>
          <t>Coating_Standard</t>
        </is>
      </c>
      <c r="N58" s="80" t="n">
        <v>98876192</v>
      </c>
      <c r="O58" s="4" t="n"/>
      <c r="P58" s="4" t="inlineStr">
        <is>
          <t>A102427</t>
        </is>
      </c>
      <c r="Q58" t="inlineStr">
        <is>
          <t>LT027</t>
        </is>
      </c>
      <c r="R58" t="n">
        <v>0</v>
      </c>
    </row>
    <row r="59">
      <c r="B59">
        <f>IF(I59="Silicon Bronze, ASTM-B584, C87600", IF(M59="Coating_Standard", "Y", "N"), "N")</f>
        <v/>
      </c>
      <c r="C59">
        <f>"Price_BOM_L_Imp_"&amp;D59</f>
        <v/>
      </c>
      <c r="D59" t="n">
        <v>364</v>
      </c>
      <c r="E59">
        <f>IF(B59="Y", C59, "")</f>
        <v/>
      </c>
      <c r="F59" t="inlineStr">
        <is>
          <t>:80155-LC:80155-LCV:80155-LF:</t>
        </is>
      </c>
      <c r="G59" s="2" t="inlineStr">
        <is>
          <t>X5</t>
        </is>
      </c>
      <c r="H59" s="2" t="inlineStr">
        <is>
          <t>ImpMatl_SS_AISI-304</t>
        </is>
      </c>
      <c r="I59" s="4" t="inlineStr">
        <is>
          <t>Stainless Steel, AISI-304</t>
        </is>
      </c>
      <c r="J59" s="4" t="inlineStr">
        <is>
          <t>H304</t>
        </is>
      </c>
      <c r="K59" s="4" t="inlineStr">
        <is>
          <t>Anodized Steel</t>
        </is>
      </c>
      <c r="L59" s="4" t="inlineStr">
        <is>
          <t>Stainless Steel, AISI 316</t>
        </is>
      </c>
      <c r="M59" s="4" t="inlineStr">
        <is>
          <t>Coating_Standard</t>
        </is>
      </c>
      <c r="N59" s="80" t="n">
        <v>98876193</v>
      </c>
      <c r="O59" s="4" t="n"/>
      <c r="P59" s="4" t="inlineStr">
        <is>
          <t>A102429</t>
        </is>
      </c>
      <c r="Q59" t="inlineStr">
        <is>
          <t>LT027</t>
        </is>
      </c>
      <c r="R59" t="n">
        <v>0</v>
      </c>
    </row>
    <row r="60">
      <c r="B60">
        <f>IF(I60="Silicon Bronze, ASTM-B584, C87600", IF(M60="Coating_Standard", "Y", "N"), "N")</f>
        <v/>
      </c>
      <c r="C60">
        <f>"Price_BOM_L_Imp_"&amp;D60</f>
        <v/>
      </c>
      <c r="D60" t="n">
        <v>371</v>
      </c>
      <c r="E60">
        <f>IF(B60="Y", C60, "")</f>
        <v/>
      </c>
      <c r="F60" t="inlineStr">
        <is>
          <t>:80155-LF:</t>
        </is>
      </c>
      <c r="G60" s="2" t="inlineStr">
        <is>
          <t>X6</t>
        </is>
      </c>
      <c r="H60" s="2" t="inlineStr">
        <is>
          <t>ImpMatl_SS_AISI-304</t>
        </is>
      </c>
      <c r="I60" s="4" t="inlineStr">
        <is>
          <t>Stainless Steel, AISI-304</t>
        </is>
      </c>
      <c r="J60" s="4" t="inlineStr">
        <is>
          <t>H304</t>
        </is>
      </c>
      <c r="K60" s="4" t="inlineStr">
        <is>
          <t>Anodized Steel</t>
        </is>
      </c>
      <c r="L60" s="4" t="inlineStr">
        <is>
          <t>Stainless Steel, AISI 316</t>
        </is>
      </c>
      <c r="M60" s="4" t="inlineStr">
        <is>
          <t>Coating_Standard</t>
        </is>
      </c>
      <c r="N60" s="80" t="inlineStr">
        <is>
          <t>RTF</t>
        </is>
      </c>
      <c r="O60" s="4" t="n"/>
      <c r="P60" s="4" t="inlineStr">
        <is>
          <t>A102431</t>
        </is>
      </c>
      <c r="Q60" t="inlineStr">
        <is>
          <t>LT027</t>
        </is>
      </c>
      <c r="R60" t="n">
        <v>0</v>
      </c>
    </row>
    <row r="61">
      <c r="B61">
        <f>IF(I61="Silicon Bronze, ASTM-B584, C87600", IF(M61="Coating_Standard", "Y", "N"), "N")</f>
        <v/>
      </c>
      <c r="C61">
        <f>"Price_BOM_L_Imp_"&amp;D61</f>
        <v/>
      </c>
      <c r="D61" t="n">
        <v>378</v>
      </c>
      <c r="E61">
        <f>IF(B61="Y", C61, "")</f>
        <v/>
      </c>
      <c r="F61" t="inlineStr">
        <is>
          <t>:10153-LF:</t>
        </is>
      </c>
      <c r="G61" s="2" t="inlineStr">
        <is>
          <t>X8</t>
        </is>
      </c>
      <c r="H61" s="2" t="inlineStr">
        <is>
          <t>ImpMatl_SS_AISI-304</t>
        </is>
      </c>
      <c r="I61" s="4" t="inlineStr">
        <is>
          <t>Stainless Steel, AISI-304</t>
        </is>
      </c>
      <c r="J61" s="4" t="inlineStr">
        <is>
          <t>H304</t>
        </is>
      </c>
      <c r="K61" s="4" t="inlineStr">
        <is>
          <t>Anodized Steel</t>
        </is>
      </c>
      <c r="L61" s="4" t="inlineStr">
        <is>
          <t>Stainless Steel, AISI 316</t>
        </is>
      </c>
      <c r="M61" s="4" t="inlineStr">
        <is>
          <t>Coating_Standard</t>
        </is>
      </c>
      <c r="N61" s="80" t="n">
        <v>98876194</v>
      </c>
      <c r="O61" s="4" t="n"/>
      <c r="P61" s="4" t="inlineStr">
        <is>
          <t>A102433</t>
        </is>
      </c>
      <c r="Q61" t="inlineStr">
        <is>
          <t>LT027</t>
        </is>
      </c>
      <c r="R61" t="n">
        <v>0</v>
      </c>
    </row>
    <row r="62">
      <c r="B62">
        <f>IF(I62="Silicon Bronze, ASTM-B584, C87600", IF(M62="Coating_Standard", "Y", "N"), "N")</f>
        <v/>
      </c>
      <c r="C62">
        <f>"Price_BOM_L_Imp_"&amp;D62</f>
        <v/>
      </c>
      <c r="D62" t="n">
        <v>380</v>
      </c>
      <c r="E62">
        <f>IF(B62="Y", C62, "")</f>
        <v/>
      </c>
      <c r="F62" t="inlineStr">
        <is>
          <t>all</t>
        </is>
      </c>
      <c r="G62" s="2" t="inlineStr">
        <is>
          <t>all</t>
        </is>
      </c>
      <c r="H62" s="2" t="inlineStr">
        <is>
          <t>ImpMatl_Special</t>
        </is>
      </c>
      <c r="I62" s="4" t="inlineStr">
        <is>
          <t>Special/Other</t>
        </is>
      </c>
      <c r="J62" s="4" t="inlineStr">
        <is>
          <t>X</t>
        </is>
      </c>
      <c r="K62" s="4" t="inlineStr">
        <is>
          <t>Special/Other</t>
        </is>
      </c>
      <c r="L62" s="4" t="inlineStr">
        <is>
          <t>Special/Other</t>
        </is>
      </c>
      <c r="M62" s="4" t="inlineStr">
        <is>
          <t>Coating_Standard</t>
        </is>
      </c>
      <c r="N62" s="80" t="inlineStr">
        <is>
          <t>RTF</t>
        </is>
      </c>
      <c r="O62" s="4" t="n"/>
      <c r="P62" s="4" t="inlineStr">
        <is>
          <t>A102434</t>
        </is>
      </c>
      <c r="Q62" s="4" t="inlineStr">
        <is>
          <t>LT041</t>
        </is>
      </c>
      <c r="R62" s="4" t="n">
        <v>126</v>
      </c>
    </row>
    <row r="63">
      <c r="B63">
        <f>IF(I63="Silicon Bronze, ASTM-B584, C87600", IF(M63="Coating_Standard", "Y", "N"), "N")</f>
        <v/>
      </c>
      <c r="C63">
        <f>"Price_BOM_L_Imp_"&amp;D63</f>
        <v/>
      </c>
      <c r="D63" t="n">
        <v>385</v>
      </c>
      <c r="E63">
        <f>IF(B63="Y", C63, "")</f>
        <v/>
      </c>
      <c r="F63" t="inlineStr">
        <is>
          <t>:12709-LC:12709-LCV:</t>
        </is>
      </c>
      <c r="G63" s="2" t="inlineStr">
        <is>
          <t>X0</t>
        </is>
      </c>
      <c r="H63" s="2" t="inlineStr">
        <is>
          <t>ImpMatl_SS_AISI-304</t>
        </is>
      </c>
      <c r="I63" s="4" t="inlineStr">
        <is>
          <t>Stainless Steel, AISI-304</t>
        </is>
      </c>
      <c r="J63" s="4" t="inlineStr">
        <is>
          <t>H304</t>
        </is>
      </c>
      <c r="K63" s="4" t="inlineStr">
        <is>
          <t>None</t>
        </is>
      </c>
      <c r="L63" s="4" t="inlineStr">
        <is>
          <t>None</t>
        </is>
      </c>
      <c r="M63" s="4" t="inlineStr">
        <is>
          <t>Coating_Standard</t>
        </is>
      </c>
      <c r="N63" s="80" t="n">
        <v>98876015</v>
      </c>
      <c r="O63" s="4" t="n"/>
      <c r="P63" s="4" t="inlineStr">
        <is>
          <t>A102436</t>
        </is>
      </c>
      <c r="Q63" t="inlineStr">
        <is>
          <t>LT027</t>
        </is>
      </c>
      <c r="R63" s="4" t="n">
        <v>0</v>
      </c>
    </row>
    <row r="64">
      <c r="B64">
        <f>IF(I64="Silicon Bronze, ASTM-B584, C87600", IF(M64="Coating_Standard", "Y", "N"), "N")</f>
        <v/>
      </c>
      <c r="C64">
        <f>"Price_BOM_L_Imp_"&amp;D64</f>
        <v/>
      </c>
      <c r="D64" t="n">
        <v>391</v>
      </c>
      <c r="E64">
        <f>IF(B64="Y", C64, "")</f>
        <v/>
      </c>
      <c r="F64" t="inlineStr">
        <is>
          <t>:15705-LC:15705-LCV:</t>
        </is>
      </c>
      <c r="G64" s="2" t="inlineStr">
        <is>
          <t>X0</t>
        </is>
      </c>
      <c r="H64" s="2" t="inlineStr">
        <is>
          <t>ImpMatl_SS_AISI-304</t>
        </is>
      </c>
      <c r="I64" s="4" t="inlineStr">
        <is>
          <t>Stainless Steel, AISI-304</t>
        </is>
      </c>
      <c r="J64" s="4" t="inlineStr">
        <is>
          <t>H304</t>
        </is>
      </c>
      <c r="K64" s="4" t="inlineStr">
        <is>
          <t>None</t>
        </is>
      </c>
      <c r="L64" s="4" t="inlineStr">
        <is>
          <t>None</t>
        </is>
      </c>
      <c r="M64" s="4" t="inlineStr">
        <is>
          <t>Coating_Standard</t>
        </is>
      </c>
      <c r="N64" s="80" t="n">
        <v>98876019</v>
      </c>
      <c r="O64" s="4" t="n"/>
      <c r="P64" s="4" t="inlineStr">
        <is>
          <t>A102438</t>
        </is>
      </c>
      <c r="Q64" t="inlineStr">
        <is>
          <t>LT027</t>
        </is>
      </c>
      <c r="R64" s="4" t="n">
        <v>0</v>
      </c>
    </row>
    <row r="65">
      <c r="B65">
        <f>IF(I65="Silicon Bronze, ASTM-B584, C87600", IF(M65="Coating_Standard", "Y", "N"), "N")</f>
        <v/>
      </c>
      <c r="C65">
        <f>"Price_BOM_L_Imp_"&amp;D65</f>
        <v/>
      </c>
      <c r="D65" t="n">
        <v>398</v>
      </c>
      <c r="E65">
        <f>IF(B65="Y", C65, "")</f>
        <v/>
      </c>
      <c r="F65" t="inlineStr">
        <is>
          <t>:15507-LC:15507-LCV:</t>
        </is>
      </c>
      <c r="G65" s="2" t="inlineStr">
        <is>
          <t>X0</t>
        </is>
      </c>
      <c r="H65" s="2" t="inlineStr">
        <is>
          <t>ImpMatl_SS_AISI-304</t>
        </is>
      </c>
      <c r="I65" s="4" t="inlineStr">
        <is>
          <t>Stainless Steel, AISI-304</t>
        </is>
      </c>
      <c r="J65" s="4" t="inlineStr">
        <is>
          <t>H304</t>
        </is>
      </c>
      <c r="K65" s="4" t="inlineStr">
        <is>
          <t>None</t>
        </is>
      </c>
      <c r="L65" s="4" t="inlineStr">
        <is>
          <t>None</t>
        </is>
      </c>
      <c r="M65" s="4" t="inlineStr">
        <is>
          <t>Coating_Standard</t>
        </is>
      </c>
      <c r="N65" s="80" t="inlineStr">
        <is>
          <t>RTF</t>
        </is>
      </c>
      <c r="O65" s="4" t="n"/>
      <c r="P65" s="4" t="inlineStr">
        <is>
          <t>A102440</t>
        </is>
      </c>
      <c r="Q65" t="inlineStr">
        <is>
          <t>LT027</t>
        </is>
      </c>
      <c r="R65" s="4" t="n">
        <v>0</v>
      </c>
    </row>
    <row r="66">
      <c r="B66">
        <f>IF(I66="Silicon Bronze, ASTM-B584, C87600", IF(M66="Coating_Standard", "Y", "N"), "N")</f>
        <v/>
      </c>
      <c r="C66">
        <f>"Price_BOM_L_Imp_"&amp;D66</f>
        <v/>
      </c>
      <c r="D66" t="n">
        <v>405</v>
      </c>
      <c r="E66">
        <f>IF(B66="Y", C66, "")</f>
        <v/>
      </c>
      <c r="F66" t="inlineStr">
        <is>
          <t>:15509-LC:15509-LCV:</t>
        </is>
      </c>
      <c r="G66" s="2" t="inlineStr">
        <is>
          <t>X3</t>
        </is>
      </c>
      <c r="H66" s="2" t="inlineStr">
        <is>
          <t>ImpMatl_SS_AISI-304</t>
        </is>
      </c>
      <c r="I66" s="4" t="inlineStr">
        <is>
          <t>Stainless Steel, AISI-304</t>
        </is>
      </c>
      <c r="J66" s="4" t="inlineStr">
        <is>
          <t>H304</t>
        </is>
      </c>
      <c r="K66" s="4" t="inlineStr">
        <is>
          <t>Stainless Steel, AISI-303</t>
        </is>
      </c>
      <c r="L66" s="4" t="inlineStr">
        <is>
          <t>Stainless Steel, AISI 316</t>
        </is>
      </c>
      <c r="M66" s="4" t="inlineStr">
        <is>
          <t>Coating_Standard</t>
        </is>
      </c>
      <c r="N66" s="80" t="inlineStr">
        <is>
          <t>RTF</t>
        </is>
      </c>
      <c r="O66" s="4" t="n"/>
      <c r="P66" s="4" t="inlineStr">
        <is>
          <t>A102442</t>
        </is>
      </c>
      <c r="Q66" t="inlineStr">
        <is>
          <t>LT027</t>
        </is>
      </c>
      <c r="R66" s="4" t="n">
        <v>0</v>
      </c>
    </row>
    <row r="67">
      <c r="B67">
        <f>IF(I67="Silicon Bronze, ASTM-B584, C87600", IF(M67="Coating_Standard", "Y", "N"), "N")</f>
        <v/>
      </c>
      <c r="C67">
        <f>"Price_BOM_L_Imp_"&amp;D67</f>
        <v/>
      </c>
      <c r="D67" t="n">
        <v>412</v>
      </c>
      <c r="E67">
        <f>IF(B67="Y", C67, "")</f>
        <v/>
      </c>
      <c r="F67" t="inlineStr">
        <is>
          <t>:15507-LC:15507-LCV:</t>
        </is>
      </c>
      <c r="G67" s="2" t="inlineStr">
        <is>
          <t>X3</t>
        </is>
      </c>
      <c r="H67" s="2" t="inlineStr">
        <is>
          <t>ImpMatl_SS_AISI-304</t>
        </is>
      </c>
      <c r="I67" s="4" t="inlineStr">
        <is>
          <t>Stainless Steel, AISI-304</t>
        </is>
      </c>
      <c r="J67" s="4" t="inlineStr">
        <is>
          <t>H304</t>
        </is>
      </c>
      <c r="K67" s="4" t="inlineStr">
        <is>
          <t>Stainless Steel, AISI-303</t>
        </is>
      </c>
      <c r="L67" s="4" t="inlineStr">
        <is>
          <t>Stainless Steel, AISI 316</t>
        </is>
      </c>
      <c r="M67" s="4" t="inlineStr">
        <is>
          <t>Coating_Standard</t>
        </is>
      </c>
      <c r="N67" s="80" t="inlineStr">
        <is>
          <t>RTF</t>
        </is>
      </c>
      <c r="O67" s="4" t="n"/>
      <c r="P67" s="4" t="inlineStr">
        <is>
          <t>A102444</t>
        </is>
      </c>
      <c r="Q67" t="inlineStr">
        <is>
          <t>LT027</t>
        </is>
      </c>
      <c r="R67" s="4" t="n">
        <v>0</v>
      </c>
    </row>
    <row r="68">
      <c r="B68">
        <f>IF(I68="Silicon Bronze, ASTM-B584, C87600", IF(M68="Coating_Standard", "Y", "N"), "N")</f>
        <v/>
      </c>
      <c r="C68">
        <f>"Price_BOM_L_Imp_"&amp;D68</f>
        <v/>
      </c>
      <c r="D68" t="n">
        <v>418</v>
      </c>
      <c r="E68">
        <f>IF(B68="Y", C68, "")</f>
        <v/>
      </c>
      <c r="F68" t="inlineStr">
        <is>
          <t>:20501-LC:20501-LCV:</t>
        </is>
      </c>
      <c r="G68" s="2" t="inlineStr">
        <is>
          <t>X3</t>
        </is>
      </c>
      <c r="H68" s="2" t="inlineStr">
        <is>
          <t>ImpMatl_SS_AISI-304</t>
        </is>
      </c>
      <c r="I68" s="4" t="inlineStr">
        <is>
          <t>Stainless Steel, AISI-304</t>
        </is>
      </c>
      <c r="J68" s="4" t="inlineStr">
        <is>
          <t>H304</t>
        </is>
      </c>
      <c r="K68" s="4" t="inlineStr">
        <is>
          <t>Stainless Steel, AISI-303</t>
        </is>
      </c>
      <c r="L68" s="4" t="inlineStr">
        <is>
          <t>Stainless Steel, AISI 316</t>
        </is>
      </c>
      <c r="M68" s="4" t="inlineStr">
        <is>
          <t>Coating_Standard</t>
        </is>
      </c>
      <c r="N68" s="80" t="inlineStr">
        <is>
          <t>RTF</t>
        </is>
      </c>
      <c r="O68" s="4" t="n"/>
      <c r="P68" s="4" t="inlineStr">
        <is>
          <t>A102446</t>
        </is>
      </c>
      <c r="Q68" t="inlineStr">
        <is>
          <t>LT027</t>
        </is>
      </c>
      <c r="R68" s="4" t="n">
        <v>0</v>
      </c>
    </row>
    <row r="69">
      <c r="B69">
        <f>IF(I69="Silicon Bronze, ASTM-B584, C87600", IF(M69="Coating_Standard", "Y", "N"), "N")</f>
        <v/>
      </c>
      <c r="C69">
        <f>"Price_BOM_L_Imp_"&amp;D69</f>
        <v/>
      </c>
      <c r="D69" t="n">
        <v>419</v>
      </c>
      <c r="F69" t="inlineStr">
        <is>
          <t>:12709-LC:12709-LCV:12709-LF:</t>
        </is>
      </c>
      <c r="G69" s="2" t="inlineStr">
        <is>
          <t>X3</t>
        </is>
      </c>
      <c r="H69" s="2" t="inlineStr">
        <is>
          <t>ImpMatl_SS_AISI-304</t>
        </is>
      </c>
      <c r="I69" s="4" t="inlineStr">
        <is>
          <t>Stainless Steel, AISI-304</t>
        </is>
      </c>
      <c r="J69" s="4" t="inlineStr">
        <is>
          <t>H304</t>
        </is>
      </c>
      <c r="K69" s="4" t="inlineStr">
        <is>
          <t>Stainless Steel, AISI-303</t>
        </is>
      </c>
      <c r="L69" s="4" t="inlineStr">
        <is>
          <t>Stainless Steel, AISI 316</t>
        </is>
      </c>
      <c r="M69" s="4" t="inlineStr">
        <is>
          <t>Coating_Standard</t>
        </is>
      </c>
      <c r="N69" t="n">
        <v>98876017</v>
      </c>
      <c r="P69" s="4" t="inlineStr">
        <is>
          <t>A101704</t>
        </is>
      </c>
      <c r="Q69" s="4" t="inlineStr">
        <is>
          <t>LT027</t>
        </is>
      </c>
      <c r="R69" t="n">
        <v>0</v>
      </c>
    </row>
    <row r="70">
      <c r="B70">
        <f>IF(I70="Silicon Bronze, ASTM-B584, C87600", IF(M70="Coating_Standard", "Y", "N"), "N")</f>
        <v/>
      </c>
      <c r="C70">
        <f>"Price_BOM_L_Imp_"&amp;D70</f>
        <v/>
      </c>
      <c r="D70" t="n">
        <v>420</v>
      </c>
      <c r="E70">
        <f>IF(B70="Y", C70, "")</f>
        <v/>
      </c>
      <c r="F70" t="inlineStr">
        <is>
          <t>:10707-LC:10707-LCV:</t>
        </is>
      </c>
      <c r="G70" s="2" t="inlineStr">
        <is>
          <t>X0</t>
        </is>
      </c>
      <c r="H70" t="inlineStr">
        <is>
          <t>ImpMatl_NiAl-Bronze_ASTM-B148_C95400</t>
        </is>
      </c>
      <c r="I70" s="4" t="inlineStr">
        <is>
          <t>Nickel Aluminum Bronze ASTM B148 UNS C95400</t>
        </is>
      </c>
      <c r="J70" s="4" t="inlineStr">
        <is>
          <t>B22</t>
        </is>
      </c>
      <c r="K70" s="4" t="inlineStr">
        <is>
          <t>None</t>
        </is>
      </c>
      <c r="L70" s="4" t="inlineStr">
        <is>
          <t>None</t>
        </is>
      </c>
      <c r="M70" s="4" t="inlineStr">
        <is>
          <t>Coating_Standard</t>
        </is>
      </c>
      <c r="N70" s="80" t="n">
        <v>97775273</v>
      </c>
      <c r="O70" s="1" t="n"/>
      <c r="P70" t="inlineStr">
        <is>
          <t>A102210</t>
        </is>
      </c>
      <c r="Q70" s="4" t="inlineStr">
        <is>
          <t>LT043</t>
        </is>
      </c>
    </row>
    <row r="71">
      <c r="B71">
        <f>IF(I71="Silicon Bronze, ASTM-B584, C87600", IF(M71="Coating_Standard", "Y", "N"), "N")</f>
        <v/>
      </c>
      <c r="C71">
        <f>"Price_BOM_L_Imp_"&amp;D71</f>
        <v/>
      </c>
      <c r="D71" t="n">
        <v>421</v>
      </c>
      <c r="E71">
        <f>IF(B71="Y", C71, "")</f>
        <v/>
      </c>
      <c r="F71" t="inlineStr">
        <is>
          <t>:10707-LC:10707-LCV:10707-LF:</t>
        </is>
      </c>
      <c r="G71" s="2" t="inlineStr">
        <is>
          <t>X3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Stainless Steel, AISI-303</t>
        </is>
      </c>
      <c r="L71" s="4" t="inlineStr">
        <is>
          <t>Steel, Cold Drawn C1018</t>
        </is>
      </c>
      <c r="M71" s="4" t="inlineStr">
        <is>
          <t>Coating_Standard</t>
        </is>
      </c>
      <c r="N71" s="80" t="n">
        <v>97775274</v>
      </c>
      <c r="O71" s="1" t="n"/>
      <c r="P71" t="inlineStr">
        <is>
          <t>A102211</t>
        </is>
      </c>
      <c r="Q71" t="inlineStr">
        <is>
          <t>LT027</t>
        </is>
      </c>
    </row>
    <row r="72">
      <c r="B72">
        <f>IF(I72="Silicon Bronze, ASTM-B584, C87600", IF(M72="Coating_Standard", "Y", "N"), "N")</f>
        <v/>
      </c>
      <c r="C72">
        <f>"Price_BOM_L_Imp_"&amp;D72</f>
        <v/>
      </c>
      <c r="D72" t="n">
        <v>422</v>
      </c>
      <c r="E72">
        <f>IF(B72="Y", C72, "")</f>
        <v/>
      </c>
      <c r="F72" t="inlineStr">
        <is>
          <t>:12501-LC:12501-LCV:</t>
        </is>
      </c>
      <c r="G72" s="2" t="inlineStr">
        <is>
          <t>X0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None</t>
        </is>
      </c>
      <c r="L72" s="4" t="inlineStr">
        <is>
          <t>None</t>
        </is>
      </c>
      <c r="M72" s="4" t="inlineStr">
        <is>
          <t>Coating_Standard</t>
        </is>
      </c>
      <c r="N72" s="80" t="n">
        <v>96831864</v>
      </c>
      <c r="O72" s="1" t="n"/>
      <c r="P72" t="inlineStr">
        <is>
          <t>A102212</t>
        </is>
      </c>
      <c r="Q72" s="4" t="inlineStr">
        <is>
          <t>LT043</t>
        </is>
      </c>
    </row>
    <row r="73">
      <c r="B73">
        <f>IF(I73="Silicon Bronze, ASTM-B584, C87600", IF(M73="Coating_Standard", "Y", "N"), "N")</f>
        <v/>
      </c>
      <c r="C73">
        <f>"Price_BOM_L_Imp_"&amp;D73</f>
        <v/>
      </c>
      <c r="D73" t="n">
        <v>423</v>
      </c>
      <c r="E73">
        <f>IF(B73="Y", C73, "")</f>
        <v/>
      </c>
      <c r="F73" t="inlineStr">
        <is>
          <t>:12507-LC:12507-LCV:</t>
        </is>
      </c>
      <c r="G73" s="2" t="inlineStr">
        <is>
          <t>X0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None</t>
        </is>
      </c>
      <c r="L73" s="4" t="inlineStr">
        <is>
          <t>None</t>
        </is>
      </c>
      <c r="M73" s="4" t="inlineStr">
        <is>
          <t>Coating_Standard</t>
        </is>
      </c>
      <c r="N73" s="80" t="n">
        <v>96866178</v>
      </c>
      <c r="O73" s="1" t="n"/>
      <c r="P73" t="inlineStr">
        <is>
          <t>A102213</t>
        </is>
      </c>
      <c r="Q73" t="inlineStr">
        <is>
          <t>LT027</t>
        </is>
      </c>
    </row>
    <row r="74">
      <c r="B74">
        <f>IF(I74="Silicon Bronze, ASTM-B584, C87600", IF(M74="Coating_Standard", "Y", "N"), "N")</f>
        <v/>
      </c>
      <c r="C74">
        <f>"Price_BOM_L_Imp_"&amp;D74</f>
        <v/>
      </c>
      <c r="D74" t="n">
        <v>424</v>
      </c>
      <c r="E74">
        <f>IF(B74="Y", C74, "")</f>
        <v/>
      </c>
      <c r="F74" t="inlineStr">
        <is>
          <t>:12709-LC:12709-LCV:12709-LF:</t>
        </is>
      </c>
      <c r="G74" s="2" t="inlineStr">
        <is>
          <t>X3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Stainless Steel, AISI-303</t>
        </is>
      </c>
      <c r="L74" s="4" t="inlineStr">
        <is>
          <t>Steel, Cold Drawn C1018</t>
        </is>
      </c>
      <c r="M74" s="4" t="inlineStr">
        <is>
          <t>Coating_Standard</t>
        </is>
      </c>
      <c r="N74" s="80" t="n">
        <v>97775277</v>
      </c>
      <c r="O74" s="1" t="n"/>
      <c r="P74" t="inlineStr">
        <is>
          <t>A102214</t>
        </is>
      </c>
      <c r="Q74" t="inlineStr">
        <is>
          <t>LT250</t>
        </is>
      </c>
    </row>
    <row r="75">
      <c r="B75">
        <f>IF(I75="Silicon Bronze, ASTM-B584, C87600", IF(M75="Coating_Standard", "Y", "N"), "N")</f>
        <v/>
      </c>
      <c r="C75">
        <f>"Price_BOM_L_Imp_"&amp;D75</f>
        <v/>
      </c>
      <c r="D75" t="n">
        <v>425</v>
      </c>
      <c r="E75">
        <f>IF(B75="Y", C75, "")</f>
        <v/>
      </c>
      <c r="F75" t="inlineStr">
        <is>
          <t>:15509-LC:15509-LCV:</t>
        </is>
      </c>
      <c r="G75" s="2" t="inlineStr">
        <is>
          <t>X0</t>
        </is>
      </c>
      <c r="H75" t="inlineStr">
        <is>
          <t>ImpMatl_NiAl-Bronze_ASTM-B148_C95400</t>
        </is>
      </c>
      <c r="I75" s="4" t="inlineStr">
        <is>
          <t>Nickel Aluminum Bronze ASTM B148 UNS C95400</t>
        </is>
      </c>
      <c r="J75" s="4" t="inlineStr">
        <is>
          <t>B22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Coating_Standard</t>
        </is>
      </c>
      <c r="N75" s="80" t="inlineStr">
        <is>
          <t>RTF</t>
        </is>
      </c>
      <c r="O75" s="1" t="n"/>
      <c r="P75" t="inlineStr">
        <is>
          <t>A102215</t>
        </is>
      </c>
      <c r="Q75" t="inlineStr">
        <is>
          <t>LT250</t>
        </is>
      </c>
    </row>
    <row r="76">
      <c r="B76">
        <f>IF(I76="Silicon Bronze, ASTM-B584, C87600", IF(M76="Coating_Standard", "Y", "N"), "N")</f>
        <v/>
      </c>
      <c r="C76">
        <f>"Price_BOM_L_Imp_"&amp;D76</f>
        <v/>
      </c>
      <c r="D76" t="n">
        <v>426</v>
      </c>
      <c r="E76">
        <f>IF(B76="Y", C76, "")</f>
        <v/>
      </c>
      <c r="F76" t="inlineStr">
        <is>
          <t>:15705-LC:15705-LCV:15705-LF:</t>
        </is>
      </c>
      <c r="G76" s="2" t="inlineStr">
        <is>
          <t>X3</t>
        </is>
      </c>
      <c r="H76" t="inlineStr">
        <is>
          <t>ImpMatl_NiAl-Bronze_ASTM-B148_C95400</t>
        </is>
      </c>
      <c r="I76" s="4" t="inlineStr">
        <is>
          <t>Nickel Aluminum Bronze ASTM B148 UNS C95400</t>
        </is>
      </c>
      <c r="J76" s="4" t="inlineStr">
        <is>
          <t>B22</t>
        </is>
      </c>
      <c r="K76" s="4" t="inlineStr">
        <is>
          <t>Stainless Steel, AISI-303</t>
        </is>
      </c>
      <c r="L76" s="4" t="inlineStr">
        <is>
          <t>Steel, Cold Drawn C1018</t>
        </is>
      </c>
      <c r="M76" s="4" t="inlineStr">
        <is>
          <t>Coating_Standard</t>
        </is>
      </c>
      <c r="N76" s="80" t="n">
        <v>97775279</v>
      </c>
      <c r="O76" s="1" t="n"/>
      <c r="P76" t="inlineStr">
        <is>
          <t>A102216</t>
        </is>
      </c>
      <c r="Q76" t="inlineStr">
        <is>
          <t>LT250</t>
        </is>
      </c>
    </row>
    <row r="77">
      <c r="B77">
        <f>IF(I77="Silicon Bronze, ASTM-B584, C87600", IF(M77="Coating_Standard", "Y", "N"), "N")</f>
        <v/>
      </c>
      <c r="C77">
        <f>"Price_BOM_L_Imp_"&amp;D77</f>
        <v/>
      </c>
      <c r="D77" t="n">
        <v>427</v>
      </c>
      <c r="E77">
        <f>IF(B77="Y", C77, "")</f>
        <v/>
      </c>
      <c r="F77" t="inlineStr">
        <is>
          <t>:15951-LC:15951-LCV:15951-LF:</t>
        </is>
      </c>
      <c r="G77" s="2" t="inlineStr">
        <is>
          <t>X3</t>
        </is>
      </c>
      <c r="H77" t="inlineStr">
        <is>
          <t>ImpMatl_NiAl-Bronze_ASTM-B148_C95400</t>
        </is>
      </c>
      <c r="I77" s="4" t="inlineStr">
        <is>
          <t>Nickel Aluminum Bronze ASTM B148 UNS C95400</t>
        </is>
      </c>
      <c r="J77" s="4" t="inlineStr">
        <is>
          <t>B22</t>
        </is>
      </c>
      <c r="K77" s="4" t="inlineStr">
        <is>
          <t>Stainless Steel, AISI-303</t>
        </is>
      </c>
      <c r="L77" s="4" t="inlineStr">
        <is>
          <t>Steel, Cold Drawn C1018</t>
        </is>
      </c>
      <c r="M77" s="4" t="inlineStr">
        <is>
          <t>Coating_Standard</t>
        </is>
      </c>
      <c r="N77" s="80" t="n">
        <v>97775280</v>
      </c>
      <c r="O77" s="1" t="n"/>
      <c r="P77" t="inlineStr">
        <is>
          <t>A102217</t>
        </is>
      </c>
      <c r="Q77" t="inlineStr">
        <is>
          <t>LT250</t>
        </is>
      </c>
    </row>
    <row r="78">
      <c r="B78">
        <f>IF(I78="Silicon Bronze, ASTM-B584, C87600", IF(M78="Coating_Standard", "Y", "N"), "N")</f>
        <v/>
      </c>
      <c r="C78">
        <f>"Price_BOM_L_Imp_"&amp;D78</f>
        <v/>
      </c>
      <c r="D78" t="n">
        <v>428</v>
      </c>
      <c r="E78">
        <f>IF(B78="Y", C78, "")</f>
        <v/>
      </c>
      <c r="F78" t="inlineStr">
        <is>
          <t>:15951-LC:15951-LCV:15951-LF:</t>
        </is>
      </c>
      <c r="G78" s="2" t="inlineStr">
        <is>
          <t>X4</t>
        </is>
      </c>
      <c r="H78" t="inlineStr">
        <is>
          <t>ImpMatl_NiAl-Bronze_ASTM-B148_C95400</t>
        </is>
      </c>
      <c r="I78" s="4" t="inlineStr">
        <is>
          <t>Nickel Aluminum Bronze ASTM B148 UNS C95400</t>
        </is>
      </c>
      <c r="J78" s="4" t="inlineStr">
        <is>
          <t>B22</t>
        </is>
      </c>
      <c r="K78" s="4" t="inlineStr">
        <is>
          <t>Stainless Steel, AISI-303</t>
        </is>
      </c>
      <c r="L78" s="4" t="inlineStr">
        <is>
          <t>Steel, Cold Drawn C1018</t>
        </is>
      </c>
      <c r="M78" s="4" t="inlineStr">
        <is>
          <t>Coating_Standard</t>
        </is>
      </c>
      <c r="N78" s="80" t="n">
        <v>97775291</v>
      </c>
      <c r="O78" s="1" t="n"/>
      <c r="P78" t="inlineStr">
        <is>
          <t>A102218</t>
        </is>
      </c>
      <c r="Q78" t="inlineStr">
        <is>
          <t>LT250</t>
        </is>
      </c>
    </row>
    <row r="79">
      <c r="B79">
        <f>IF(I79="Silicon Bronze, ASTM-B584, C87600", IF(M79="Coating_Standard", "Y", "N"), "N")</f>
        <v/>
      </c>
      <c r="C79">
        <f>"Price_BOM_L_Imp_"&amp;D79</f>
        <v/>
      </c>
      <c r="D79" t="n">
        <v>429</v>
      </c>
      <c r="E79">
        <f>IF(B79="Y", C79, "")</f>
        <v/>
      </c>
      <c r="F79" t="inlineStr">
        <is>
          <t>:15955-LC:15955-LCV:15955-LF:</t>
        </is>
      </c>
      <c r="G79" s="2" t="inlineStr">
        <is>
          <t>X3</t>
        </is>
      </c>
      <c r="H79" t="inlineStr">
        <is>
          <t>ImpMatl_NiAl-Bronze_ASTM-B148_C95400</t>
        </is>
      </c>
      <c r="I79" s="4" t="inlineStr">
        <is>
          <t>Nickel Aluminum Bronze ASTM B148 UNS C95400</t>
        </is>
      </c>
      <c r="J79" s="4" t="inlineStr">
        <is>
          <t>B22</t>
        </is>
      </c>
      <c r="K79" s="4" t="inlineStr">
        <is>
          <t>Stainless Steel, AISI-303</t>
        </is>
      </c>
      <c r="L79" s="4" t="inlineStr">
        <is>
          <t>Steel, Cold Drawn C1018</t>
        </is>
      </c>
      <c r="M79" s="4" t="inlineStr">
        <is>
          <t>Coating_Standard</t>
        </is>
      </c>
      <c r="N79" s="80" t="n">
        <v>97775292</v>
      </c>
      <c r="O79" s="1" t="n"/>
      <c r="P79" t="inlineStr">
        <is>
          <t>A102219</t>
        </is>
      </c>
      <c r="Q79" t="inlineStr">
        <is>
          <t>LT250</t>
        </is>
      </c>
    </row>
    <row r="80">
      <c r="B80">
        <f>IF(I80="Silicon Bronze, ASTM-B584, C87600", IF(M80="Coating_Standard", "Y", "N"), "N")</f>
        <v/>
      </c>
      <c r="C80">
        <f>"Price_BOM_L_Imp_"&amp;D80</f>
        <v/>
      </c>
      <c r="D80" t="n">
        <v>430</v>
      </c>
      <c r="E80">
        <f>IF(B80="Y", C80, "")</f>
        <v/>
      </c>
      <c r="F80" t="inlineStr">
        <is>
          <t>:15955-LC:15955-LCV:15955-LF:</t>
        </is>
      </c>
      <c r="G80" s="2" t="inlineStr">
        <is>
          <t>X4</t>
        </is>
      </c>
      <c r="H80" t="inlineStr">
        <is>
          <t>ImpMatl_NiAl-Bronze_ASTM-B148_C95400</t>
        </is>
      </c>
      <c r="I80" s="4" t="inlineStr">
        <is>
          <t>Nickel Aluminum Bronze ASTM B148 UNS C95400</t>
        </is>
      </c>
      <c r="J80" s="4" t="inlineStr">
        <is>
          <t>B22</t>
        </is>
      </c>
      <c r="K80" s="4" t="inlineStr">
        <is>
          <t>Stainless Steel, AISI-303</t>
        </is>
      </c>
      <c r="L80" s="4" t="inlineStr">
        <is>
          <t>Steel, Cold Drawn C1018</t>
        </is>
      </c>
      <c r="M80" s="4" t="inlineStr">
        <is>
          <t>Coating_Standard</t>
        </is>
      </c>
      <c r="N80" s="80" t="n">
        <v>97775293</v>
      </c>
      <c r="O80" s="1" t="n"/>
      <c r="P80" t="inlineStr">
        <is>
          <t>A102220</t>
        </is>
      </c>
      <c r="Q80" t="inlineStr">
        <is>
          <t>LT250</t>
        </is>
      </c>
    </row>
    <row r="81">
      <c r="B81">
        <f>IF(I81="Silicon Bronze, ASTM-B584, C87600", IF(M81="Coating_Standard", "Y", "N"), "N")</f>
        <v/>
      </c>
      <c r="C81">
        <f>"Price_BOM_L_Imp_"&amp;D81</f>
        <v/>
      </c>
      <c r="D81" t="n">
        <v>431</v>
      </c>
      <c r="E81">
        <f>IF(B81="Y", C81, "")</f>
        <v/>
      </c>
      <c r="F81" t="inlineStr">
        <is>
          <t>:15959-LC:15959-LCV:15959-LF:</t>
        </is>
      </c>
      <c r="G81" s="2" t="inlineStr">
        <is>
          <t>X3</t>
        </is>
      </c>
      <c r="H81" t="inlineStr">
        <is>
          <t>ImpMatl_NiAl-Bronze_ASTM-B148_C95400</t>
        </is>
      </c>
      <c r="I81" s="4" t="inlineStr">
        <is>
          <t>Nickel Aluminum Bronze ASTM B148 UNS C95400</t>
        </is>
      </c>
      <c r="J81" s="4" t="inlineStr">
        <is>
          <t>B22</t>
        </is>
      </c>
      <c r="K81" s="4" t="inlineStr">
        <is>
          <t>Stainless Steel, AISI-303</t>
        </is>
      </c>
      <c r="L81" s="4" t="inlineStr">
        <is>
          <t>Steel, Cold Drawn C1018</t>
        </is>
      </c>
      <c r="M81" s="4" t="inlineStr">
        <is>
          <t>Coating_Standard</t>
        </is>
      </c>
      <c r="N81" s="80" t="n">
        <v>97777979</v>
      </c>
      <c r="O81" s="1" t="n"/>
      <c r="P81" t="inlineStr">
        <is>
          <t>A102221</t>
        </is>
      </c>
      <c r="Q81" t="inlineStr">
        <is>
          <t>LT250</t>
        </is>
      </c>
    </row>
    <row r="82">
      <c r="B82">
        <f>IF(I82="Silicon Bronze, ASTM-B584, C87600", IF(M82="Coating_Standard", "Y", "N"), "N")</f>
        <v/>
      </c>
      <c r="C82">
        <f>"Price_BOM_L_Imp_"&amp;D82</f>
        <v/>
      </c>
      <c r="D82" t="n">
        <v>432</v>
      </c>
      <c r="E82">
        <f>IF(B82="Y", C82, "")</f>
        <v/>
      </c>
      <c r="F82" t="inlineStr">
        <is>
          <t>:15959-LC:15959-LCV:15959-LF:</t>
        </is>
      </c>
      <c r="G82" s="2" t="inlineStr">
        <is>
          <t>X4</t>
        </is>
      </c>
      <c r="H82" t="inlineStr">
        <is>
          <t>ImpMatl_NiAl-Bronze_ASTM-B148_C95400</t>
        </is>
      </c>
      <c r="I82" s="4" t="inlineStr">
        <is>
          <t>Nickel Aluminum Bronze ASTM B148 UNS C95400</t>
        </is>
      </c>
      <c r="J82" s="4" t="inlineStr">
        <is>
          <t>B22</t>
        </is>
      </c>
      <c r="K82" s="4" t="inlineStr">
        <is>
          <t>Stainless Steel, AISI-303</t>
        </is>
      </c>
      <c r="L82" s="4" t="inlineStr">
        <is>
          <t>Steel, Cold Drawn C1018</t>
        </is>
      </c>
      <c r="M82" s="4" t="inlineStr">
        <is>
          <t>Coating_Standard</t>
        </is>
      </c>
      <c r="N82" s="80" t="n">
        <v>97777980</v>
      </c>
      <c r="O82" s="1" t="n"/>
      <c r="P82" t="inlineStr">
        <is>
          <t>A102222</t>
        </is>
      </c>
      <c r="Q82" t="inlineStr">
        <is>
          <t>LT250</t>
        </is>
      </c>
    </row>
    <row r="83">
      <c r="B83">
        <f>IF(I83="Silicon Bronze, ASTM-B584, C87600", IF(M83="Coating_Standard", "Y", "N"), "N")</f>
        <v/>
      </c>
      <c r="C83">
        <f>"Price_BOM_L_Imp_"&amp;D83</f>
        <v/>
      </c>
      <c r="D83" t="n">
        <v>433</v>
      </c>
      <c r="E83">
        <f>IF(B83="Y", C83, "")</f>
        <v/>
      </c>
      <c r="F83" t="inlineStr">
        <is>
          <t>:20501-LC:20501-LCV:</t>
        </is>
      </c>
      <c r="G83" s="2" t="inlineStr">
        <is>
          <t>X0</t>
        </is>
      </c>
      <c r="H83" t="inlineStr">
        <is>
          <t>ImpMatl_NiAl-Bronze_ASTM-B148_C95400</t>
        </is>
      </c>
      <c r="I83" s="4" t="inlineStr">
        <is>
          <t>Nickel Aluminum Bronze ASTM B148 UNS C95400</t>
        </is>
      </c>
      <c r="J83" s="4" t="inlineStr">
        <is>
          <t>B22</t>
        </is>
      </c>
      <c r="K83" s="4" t="inlineStr">
        <is>
          <t>None</t>
        </is>
      </c>
      <c r="L83" s="4" t="inlineStr">
        <is>
          <t>None</t>
        </is>
      </c>
      <c r="M83" s="4" t="inlineStr">
        <is>
          <t>Coating_Standard</t>
        </is>
      </c>
      <c r="N83" s="80" t="inlineStr">
        <is>
          <t>RTF</t>
        </is>
      </c>
      <c r="O83" s="1" t="n"/>
      <c r="P83" t="inlineStr">
        <is>
          <t>A102223</t>
        </is>
      </c>
      <c r="Q83" t="inlineStr">
        <is>
          <t>LT250</t>
        </is>
      </c>
    </row>
    <row r="84">
      <c r="B84">
        <f>IF(I84="Silicon Bronze, ASTM-B584, C87600", IF(M84="Coating_Standard", "Y", "N"), "N")</f>
        <v/>
      </c>
      <c r="C84">
        <f>"Price_BOM_L_Imp_"&amp;D84</f>
        <v/>
      </c>
      <c r="D84" t="n">
        <v>434</v>
      </c>
      <c r="E84">
        <f>IF(B84="Y", C84, "")</f>
        <v/>
      </c>
      <c r="F84" t="inlineStr">
        <is>
          <t>:20709-LC:20709-LCV:20709-LF:</t>
        </is>
      </c>
      <c r="G84" s="2" t="inlineStr">
        <is>
          <t>X3</t>
        </is>
      </c>
      <c r="H84" t="inlineStr">
        <is>
          <t>ImpMatl_NiAl-Bronze_ASTM-B148_C95400</t>
        </is>
      </c>
      <c r="I84" s="4" t="inlineStr">
        <is>
          <t>Nickel Aluminum Bronze ASTM B148 UNS C95400</t>
        </is>
      </c>
      <c r="J84" s="4" t="inlineStr">
        <is>
          <t>B22</t>
        </is>
      </c>
      <c r="K84" s="4" t="inlineStr">
        <is>
          <t>Stainless Steel, AISI-303</t>
        </is>
      </c>
      <c r="L84" s="4" t="inlineStr">
        <is>
          <t>Steel, Cold Drawn C1018</t>
        </is>
      </c>
      <c r="M84" s="4" t="inlineStr">
        <is>
          <t>Coating_Standard</t>
        </is>
      </c>
      <c r="N84" s="80" t="n">
        <v>97778013</v>
      </c>
      <c r="O84" s="1" t="n"/>
      <c r="P84" t="inlineStr">
        <is>
          <t>A102224</t>
        </is>
      </c>
      <c r="Q84" t="inlineStr">
        <is>
          <t>LT250</t>
        </is>
      </c>
    </row>
    <row r="85">
      <c r="B85">
        <f>IF(I85="Silicon Bronze, ASTM-B584, C87600", IF(M85="Coating_Standard", "Y", "N"), "N")</f>
        <v/>
      </c>
      <c r="C85">
        <f>"Price_BOM_L_Imp_"&amp;D85</f>
        <v/>
      </c>
      <c r="D85" t="n">
        <v>435</v>
      </c>
      <c r="E85">
        <f>IF(B85="Y", C85, "")</f>
        <v/>
      </c>
      <c r="F85" t="inlineStr">
        <is>
          <t>:20709-LC:20709-LCV:20709-LF:</t>
        </is>
      </c>
      <c r="G85" s="2" t="inlineStr">
        <is>
          <t>X4</t>
        </is>
      </c>
      <c r="H85" t="inlineStr">
        <is>
          <t>ImpMatl_NiAl-Bronze_ASTM-B148_C95400</t>
        </is>
      </c>
      <c r="I85" s="4" t="inlineStr">
        <is>
          <t>Nickel Aluminum Bronze ASTM B148 UNS C95400</t>
        </is>
      </c>
      <c r="J85" s="4" t="inlineStr">
        <is>
          <t>B22</t>
        </is>
      </c>
      <c r="K85" s="4" t="inlineStr">
        <is>
          <t>Stainless Steel, AISI-303</t>
        </is>
      </c>
      <c r="L85" s="4" t="inlineStr">
        <is>
          <t>Steel, Cold Drawn C1018</t>
        </is>
      </c>
      <c r="M85" s="4" t="inlineStr">
        <is>
          <t>Coating_Standard</t>
        </is>
      </c>
      <c r="N85" s="80" t="n">
        <v>97775275</v>
      </c>
      <c r="O85" s="1" t="n"/>
      <c r="P85" t="inlineStr">
        <is>
          <t>A102225</t>
        </is>
      </c>
      <c r="Q85" t="inlineStr">
        <is>
          <t>LT250</t>
        </is>
      </c>
    </row>
    <row r="86">
      <c r="B86">
        <f>IF(I86="Silicon Bronze, ASTM-B584, C87600", IF(M86="Coating_Standard", "Y", "N"), "N")</f>
        <v/>
      </c>
      <c r="C86">
        <f>"Price_BOM_L_Imp_"&amp;D86</f>
        <v/>
      </c>
      <c r="D86" t="n">
        <v>436</v>
      </c>
      <c r="E86">
        <f>IF(B86="Y", C86, "")</f>
        <v/>
      </c>
      <c r="F86" t="inlineStr">
        <is>
          <t>:20953-LC:20953-LCV:20953-LF:</t>
        </is>
      </c>
      <c r="G86" s="2" t="inlineStr">
        <is>
          <t>X3</t>
        </is>
      </c>
      <c r="H86" t="inlineStr">
        <is>
          <t>ImpMatl_NiAl-Bronze_ASTM-B148_C95400</t>
        </is>
      </c>
      <c r="I86" s="4" t="inlineStr">
        <is>
          <t>Nickel Aluminum Bronze ASTM B148 UNS C95400</t>
        </is>
      </c>
      <c r="J86" s="4" t="inlineStr">
        <is>
          <t>B22</t>
        </is>
      </c>
      <c r="K86" s="4" t="inlineStr">
        <is>
          <t>Stainless Steel, AISI-303</t>
        </is>
      </c>
      <c r="L86" s="4" t="inlineStr">
        <is>
          <t>Steel, Cold Drawn C1018</t>
        </is>
      </c>
      <c r="M86" s="4" t="inlineStr">
        <is>
          <t>Coating_Standard</t>
        </is>
      </c>
      <c r="N86" s="80" t="n">
        <v>97775276</v>
      </c>
      <c r="O86" s="1" t="n"/>
      <c r="P86" t="inlineStr">
        <is>
          <t>A102226</t>
        </is>
      </c>
      <c r="Q86" t="inlineStr">
        <is>
          <t>LT250</t>
        </is>
      </c>
    </row>
    <row r="87">
      <c r="B87">
        <f>IF(I87="Silicon Bronze, ASTM-B584, C87600", IF(M87="Coating_Standard", "Y", "N"), "N")</f>
        <v/>
      </c>
      <c r="C87">
        <f>"Price_BOM_L_Imp_"&amp;D87</f>
        <v/>
      </c>
      <c r="D87" t="n">
        <v>437</v>
      </c>
      <c r="E87">
        <f>IF(B87="Y", C87, "")</f>
        <v/>
      </c>
      <c r="F87" t="inlineStr">
        <is>
          <t>:20953-LC:20953-LCV:20953-LF:</t>
        </is>
      </c>
      <c r="G87" s="2" t="inlineStr">
        <is>
          <t>X4</t>
        </is>
      </c>
      <c r="H87" t="inlineStr">
        <is>
          <t>ImpMatl_NiAl-Bronze_ASTM-B148_C95400</t>
        </is>
      </c>
      <c r="I87" s="4" t="inlineStr">
        <is>
          <t>Nickel Aluminum Bronze ASTM B148 UNS C95400</t>
        </is>
      </c>
      <c r="J87" s="4" t="inlineStr">
        <is>
          <t>B22</t>
        </is>
      </c>
      <c r="K87" s="4" t="inlineStr">
        <is>
          <t>Stainless Steel, AISI-303</t>
        </is>
      </c>
      <c r="L87" s="4" t="inlineStr">
        <is>
          <t>Steel, Cold Drawn C1018</t>
        </is>
      </c>
      <c r="M87" s="4" t="inlineStr">
        <is>
          <t>Coating_Standard</t>
        </is>
      </c>
      <c r="N87" s="80" t="n">
        <v>97775278</v>
      </c>
      <c r="O87" s="1" t="n"/>
      <c r="P87" t="inlineStr">
        <is>
          <t>A102227</t>
        </is>
      </c>
      <c r="Q87" t="inlineStr">
        <is>
          <t>LT250</t>
        </is>
      </c>
    </row>
    <row r="88">
      <c r="B88">
        <f>IF(I88="Silicon Bronze, ASTM-B584, C87600", IF(M88="Coating_Standard", "Y", "N"), "N")</f>
        <v/>
      </c>
      <c r="C88">
        <f>"Price_BOM_L_Imp_"&amp;D88</f>
        <v/>
      </c>
      <c r="D88" t="n">
        <v>438</v>
      </c>
      <c r="E88">
        <f>IF(B88="Y", C88, "")</f>
        <v/>
      </c>
      <c r="F88" t="inlineStr">
        <is>
          <t>:20121-LC:20121-LCV:20121-LF:</t>
        </is>
      </c>
      <c r="G88" s="2" t="inlineStr">
        <is>
          <t>X3</t>
        </is>
      </c>
      <c r="H88" t="inlineStr">
        <is>
          <t>ImpMatl_NiAl-Bronze_ASTM-B148_C95400</t>
        </is>
      </c>
      <c r="I88" s="4" t="inlineStr">
        <is>
          <t>Nickel Aluminum Bronze ASTM B148 UNS C95400</t>
        </is>
      </c>
      <c r="J88" s="4" t="inlineStr">
        <is>
          <t>B22</t>
        </is>
      </c>
      <c r="K88" s="4" t="inlineStr">
        <is>
          <t>Stainless Steel, AISI-303</t>
        </is>
      </c>
      <c r="L88" s="4" t="inlineStr">
        <is>
          <t>Steel, Cold Drawn C1018</t>
        </is>
      </c>
      <c r="M88" s="4" t="inlineStr">
        <is>
          <t>Coating_Standard</t>
        </is>
      </c>
      <c r="N88" s="80" t="n">
        <v>97778012</v>
      </c>
      <c r="O88" s="1" t="n"/>
      <c r="P88" t="inlineStr">
        <is>
          <t>A102228</t>
        </is>
      </c>
      <c r="Q88" t="inlineStr">
        <is>
          <t>LT250</t>
        </is>
      </c>
    </row>
    <row r="89">
      <c r="B89">
        <f>IF(I89="Silicon Bronze, ASTM-B584, C87600", IF(M89="Coating_Standard", "Y", "N"), "N")</f>
        <v/>
      </c>
      <c r="C89">
        <f>"Price_BOM_L_Imp_"&amp;D89</f>
        <v/>
      </c>
      <c r="D89" t="n">
        <v>439</v>
      </c>
      <c r="E89">
        <f>IF(B89="Y", C89, "")</f>
        <v/>
      </c>
      <c r="F89" t="inlineStr">
        <is>
          <t>:20121-LC:20121-LCV:20121-LF:</t>
        </is>
      </c>
      <c r="G89" s="2" t="inlineStr">
        <is>
          <t>XA</t>
        </is>
      </c>
      <c r="H89" t="inlineStr">
        <is>
          <t>ImpMatl_NiAl-Bronze_ASTM-B148_C95400</t>
        </is>
      </c>
      <c r="I89" s="4" t="inlineStr">
        <is>
          <t>Nickel Aluminum Bronze ASTM B148 UNS C95400</t>
        </is>
      </c>
      <c r="J89" s="4" t="inlineStr">
        <is>
          <t>B22</t>
        </is>
      </c>
      <c r="K89" s="4" t="inlineStr">
        <is>
          <t>Stainless Steel, AISI-303</t>
        </is>
      </c>
      <c r="L89" s="4" t="inlineStr">
        <is>
          <t>Steel, Cold Drawn C1018</t>
        </is>
      </c>
      <c r="M89" s="4" t="inlineStr">
        <is>
          <t>Coating_Standard</t>
        </is>
      </c>
      <c r="N89" s="80" t="n">
        <v>97778032</v>
      </c>
      <c r="O89" s="14" t="n"/>
      <c r="P89" t="inlineStr">
        <is>
          <t>A102229</t>
        </is>
      </c>
      <c r="Q89" t="inlineStr">
        <is>
          <t>LT250</t>
        </is>
      </c>
    </row>
    <row r="90">
      <c r="B90">
        <f>IF(I90="Silicon Bronze, ASTM-B584, C87600", IF(M90="Coating_Standard", "Y", "N"), "N")</f>
        <v/>
      </c>
      <c r="C90">
        <f>"Price_BOM_L_Imp_"&amp;D90</f>
        <v/>
      </c>
      <c r="D90" t="n">
        <v>440</v>
      </c>
      <c r="E90">
        <f>IF(B90="Y", C90, "")</f>
        <v/>
      </c>
      <c r="F90" t="inlineStr">
        <is>
          <t>:25707-LC:25707-LCV:25707-LF:</t>
        </is>
      </c>
      <c r="G90" s="2" t="inlineStr">
        <is>
          <t>X3</t>
        </is>
      </c>
      <c r="H90" t="inlineStr">
        <is>
          <t>ImpMatl_NiAl-Bronze_ASTM-B148_C95400</t>
        </is>
      </c>
      <c r="I90" s="4" t="inlineStr">
        <is>
          <t>Nickel Aluminum Bronze ASTM B148 UNS C95400</t>
        </is>
      </c>
      <c r="J90" s="4" t="inlineStr">
        <is>
          <t>B22</t>
        </is>
      </c>
      <c r="K90" s="4" t="inlineStr">
        <is>
          <t>Stainless Steel, AISI-303</t>
        </is>
      </c>
      <c r="L90" s="4" t="inlineStr">
        <is>
          <t>Steel, Cold Drawn C1018</t>
        </is>
      </c>
      <c r="M90" s="4" t="inlineStr">
        <is>
          <t>Coating_Standard</t>
        </is>
      </c>
      <c r="N90" s="80" t="n">
        <v>97778033</v>
      </c>
      <c r="O90" s="14" t="n"/>
      <c r="P90" t="inlineStr">
        <is>
          <t>A102230</t>
        </is>
      </c>
      <c r="Q90" t="inlineStr">
        <is>
          <t>LT250</t>
        </is>
      </c>
    </row>
    <row r="91">
      <c r="B91">
        <f>IF(I91="Silicon Bronze, ASTM-B584, C87600", IF(M91="Coating_Standard", "Y", "N"), "N")</f>
        <v/>
      </c>
      <c r="C91">
        <f>"Price_BOM_L_Imp_"&amp;D91</f>
        <v/>
      </c>
      <c r="D91" t="n">
        <v>441</v>
      </c>
      <c r="E91">
        <f>IF(B91="Y", C91, "")</f>
        <v/>
      </c>
      <c r="F91" t="inlineStr">
        <is>
          <t>:25707-LC:25707-LCV:25707-LF:</t>
        </is>
      </c>
      <c r="G91" s="2" t="inlineStr">
        <is>
          <t>X4</t>
        </is>
      </c>
      <c r="H91" t="inlineStr">
        <is>
          <t>ImpMatl_NiAl-Bronze_ASTM-B148_C95400</t>
        </is>
      </c>
      <c r="I91" s="4" t="inlineStr">
        <is>
          <t>Nickel Aluminum Bronze ASTM B148 UNS C95400</t>
        </is>
      </c>
      <c r="J91" s="4" t="inlineStr">
        <is>
          <t>B22</t>
        </is>
      </c>
      <c r="K91" s="4" t="inlineStr">
        <is>
          <t>Stainless Steel, AISI-303</t>
        </is>
      </c>
      <c r="L91" s="4" t="inlineStr">
        <is>
          <t>Steel, Cold Drawn C1018</t>
        </is>
      </c>
      <c r="M91" s="4" t="inlineStr">
        <is>
          <t>Coating_Standard</t>
        </is>
      </c>
      <c r="N91" s="80" t="n">
        <v>97778034</v>
      </c>
      <c r="O91" s="14" t="n"/>
      <c r="P91" t="inlineStr">
        <is>
          <t>A102231</t>
        </is>
      </c>
      <c r="Q91" t="inlineStr">
        <is>
          <t>LT250</t>
        </is>
      </c>
    </row>
    <row r="92">
      <c r="B92">
        <f>IF(I92="Silicon Bronze, ASTM-B584, C87600", IF(M92="Coating_Standard", "Y", "N"), "N")</f>
        <v/>
      </c>
      <c r="C92">
        <f>"Price_BOM_L_Imp_"&amp;D92</f>
        <v/>
      </c>
      <c r="D92" t="n">
        <v>442</v>
      </c>
      <c r="E92">
        <f>IF(B92="Y", C92, "")</f>
        <v/>
      </c>
      <c r="F92" t="inlineStr">
        <is>
          <t>:25957-LC:25957-LCV:25957-LF:</t>
        </is>
      </c>
      <c r="G92" s="2" t="inlineStr">
        <is>
          <t>X3</t>
        </is>
      </c>
      <c r="H92" t="inlineStr">
        <is>
          <t>ImpMatl_NiAl-Bronze_ASTM-B148_C95400</t>
        </is>
      </c>
      <c r="I92" s="4" t="inlineStr">
        <is>
          <t>Nickel Aluminum Bronze ASTM B148 UNS C95400</t>
        </is>
      </c>
      <c r="J92" s="4" t="inlineStr">
        <is>
          <t>B22</t>
        </is>
      </c>
      <c r="K92" s="4" t="inlineStr">
        <is>
          <t>Stainless Steel, AISI-303</t>
        </is>
      </c>
      <c r="L92" s="4" t="inlineStr">
        <is>
          <t>Steel, Cold Drawn C1018</t>
        </is>
      </c>
      <c r="M92" s="4" t="inlineStr">
        <is>
          <t>Coating_Standard</t>
        </is>
      </c>
      <c r="N92" s="80" t="n">
        <v>97778035</v>
      </c>
      <c r="O92" s="14" t="n"/>
      <c r="P92" t="inlineStr">
        <is>
          <t>A102232</t>
        </is>
      </c>
      <c r="Q92" t="inlineStr">
        <is>
          <t>LT250</t>
        </is>
      </c>
    </row>
    <row r="93">
      <c r="B93">
        <f>IF(I93="Silicon Bronze, ASTM-B584, C87600", IF(M93="Coating_Standard", "Y", "N"), "N")</f>
        <v/>
      </c>
      <c r="C93">
        <f>"Price_BOM_L_Imp_"&amp;D93</f>
        <v/>
      </c>
      <c r="D93" t="n">
        <v>443</v>
      </c>
      <c r="E93">
        <f>IF(B93="Y", C93, "")</f>
        <v/>
      </c>
      <c r="F93" t="inlineStr">
        <is>
          <t>:25957-LC:25957-LCV:25957-LF:</t>
        </is>
      </c>
      <c r="G93" s="2" t="inlineStr">
        <is>
          <t>X4</t>
        </is>
      </c>
      <c r="H93" t="inlineStr">
        <is>
          <t>ImpMatl_NiAl-Bronze_ASTM-B148_C95400</t>
        </is>
      </c>
      <c r="I93" s="4" t="inlineStr">
        <is>
          <t>Nickel Aluminum Bronze ASTM B148 UNS C95400</t>
        </is>
      </c>
      <c r="J93" s="4" t="inlineStr">
        <is>
          <t>B22</t>
        </is>
      </c>
      <c r="K93" s="4" t="inlineStr">
        <is>
          <t>Stainless Steel, AISI-303</t>
        </is>
      </c>
      <c r="L93" s="4" t="inlineStr">
        <is>
          <t>Steel, Cold Drawn C1018</t>
        </is>
      </c>
      <c r="M93" s="4" t="inlineStr">
        <is>
          <t>Coating_Standard</t>
        </is>
      </c>
      <c r="N93" s="80" t="n">
        <v>97778036</v>
      </c>
      <c r="O93" s="14" t="n"/>
      <c r="P93" t="inlineStr">
        <is>
          <t>A102233</t>
        </is>
      </c>
      <c r="Q93" t="inlineStr">
        <is>
          <t>LT250</t>
        </is>
      </c>
    </row>
    <row r="94">
      <c r="B94">
        <f>IF(I94="Silicon Bronze, ASTM-B584, C87600", IF(M94="Coating_Standard", "Y", "N"), "N")</f>
        <v/>
      </c>
      <c r="C94">
        <f>"Price_BOM_L_Imp_"&amp;D94</f>
        <v/>
      </c>
      <c r="D94" t="n">
        <v>444</v>
      </c>
      <c r="E94">
        <f>IF(B94="Y", C94, "")</f>
        <v/>
      </c>
      <c r="F94" t="inlineStr">
        <is>
          <t>:25123-LC:25123-LCV:25123-LF:</t>
        </is>
      </c>
      <c r="G94" s="2" t="inlineStr">
        <is>
          <t>X3</t>
        </is>
      </c>
      <c r="H94" t="inlineStr">
        <is>
          <t>ImpMatl_NiAl-Bronze_ASTM-B148_C95400</t>
        </is>
      </c>
      <c r="I94" s="4" t="inlineStr">
        <is>
          <t>Nickel Aluminum Bronze ASTM B148 UNS C95400</t>
        </is>
      </c>
      <c r="J94" s="4" t="inlineStr">
        <is>
          <t>B22</t>
        </is>
      </c>
      <c r="K94" s="4" t="inlineStr">
        <is>
          <t>Stainless Steel, AISI-303</t>
        </is>
      </c>
      <c r="L94" s="4" t="inlineStr">
        <is>
          <t>Steel, Cold Drawn C1018</t>
        </is>
      </c>
      <c r="M94" s="4" t="inlineStr">
        <is>
          <t>Coating_Standard</t>
        </is>
      </c>
      <c r="N94" s="80" t="n">
        <v>97778037</v>
      </c>
      <c r="O94" s="14" t="n"/>
      <c r="P94" t="inlineStr">
        <is>
          <t>A102234</t>
        </is>
      </c>
      <c r="Q94" t="inlineStr">
        <is>
          <t>LT250</t>
        </is>
      </c>
    </row>
    <row r="95">
      <c r="B95">
        <f>IF(I95="Silicon Bronze, ASTM-B584, C87600", IF(M95="Coating_Standard", "Y", "N"), "N")</f>
        <v/>
      </c>
      <c r="C95">
        <f>"Price_BOM_L_Imp_"&amp;D95</f>
        <v/>
      </c>
      <c r="D95" t="n">
        <v>445</v>
      </c>
      <c r="E95">
        <f>IF(B95="Y", C95, "")</f>
        <v/>
      </c>
      <c r="F95" t="inlineStr">
        <is>
          <t>:25123-LC:25123-LCV:25123-LF:</t>
        </is>
      </c>
      <c r="G95" s="2" t="inlineStr">
        <is>
          <t>XA</t>
        </is>
      </c>
      <c r="H95" t="inlineStr">
        <is>
          <t>ImpMatl_NiAl-Bronze_ASTM-B148_C95400</t>
        </is>
      </c>
      <c r="I95" s="4" t="inlineStr">
        <is>
          <t>Nickel Aluminum Bronze ASTM B148 UNS C95400</t>
        </is>
      </c>
      <c r="J95" s="4" t="inlineStr">
        <is>
          <t>B22</t>
        </is>
      </c>
      <c r="K95" s="4" t="inlineStr">
        <is>
          <t>Stainless Steel, AISI-303</t>
        </is>
      </c>
      <c r="L95" s="4" t="inlineStr">
        <is>
          <t>Steel, Cold Drawn C1018</t>
        </is>
      </c>
      <c r="M95" s="4" t="inlineStr">
        <is>
          <t>Coating_Standard</t>
        </is>
      </c>
      <c r="N95" s="80" t="n">
        <v>97778038</v>
      </c>
      <c r="O95" s="14" t="n"/>
      <c r="P95" t="inlineStr">
        <is>
          <t>A102235</t>
        </is>
      </c>
      <c r="Q95" t="inlineStr">
        <is>
          <t>LT250</t>
        </is>
      </c>
    </row>
    <row r="96">
      <c r="B96">
        <f>IF(I96="Silicon Bronze, ASTM-B584, C87600", IF(M96="Coating_Standard", "Y", "N"), "N")</f>
        <v/>
      </c>
      <c r="C96">
        <f>"Price_BOM_L_Imp_"&amp;D96</f>
        <v/>
      </c>
      <c r="D96" t="n">
        <v>446</v>
      </c>
      <c r="E96">
        <f>IF(B96="Y", C96, "")</f>
        <v/>
      </c>
      <c r="F96" t="inlineStr">
        <is>
          <t>:30501-LC:30501-LCV:</t>
        </is>
      </c>
      <c r="G96" s="2" t="inlineStr">
        <is>
          <t>X3</t>
        </is>
      </c>
      <c r="H96" t="inlineStr">
        <is>
          <t>ImpMatl_NiAl-Bronze_ASTM-B148_C95400</t>
        </is>
      </c>
      <c r="I96" s="4" t="inlineStr">
        <is>
          <t>Nickel Aluminum Bronze ASTM B148 UNS C95400</t>
        </is>
      </c>
      <c r="J96" s="4" t="inlineStr">
        <is>
          <t>B22</t>
        </is>
      </c>
      <c r="K96" s="4" t="inlineStr">
        <is>
          <t>Stainless Steel, AISI-303</t>
        </is>
      </c>
      <c r="L96" s="4" t="inlineStr">
        <is>
          <t>Steel, Cold Drawn C1018</t>
        </is>
      </c>
      <c r="M96" s="4" t="inlineStr">
        <is>
          <t>Coating_Standard</t>
        </is>
      </c>
      <c r="N96" s="80" t="inlineStr">
        <is>
          <t>RTF</t>
        </is>
      </c>
      <c r="O96" s="14" t="n"/>
      <c r="P96" t="inlineStr">
        <is>
          <t>A102236</t>
        </is>
      </c>
      <c r="Q96" t="inlineStr">
        <is>
          <t>LT250</t>
        </is>
      </c>
    </row>
    <row r="97">
      <c r="B97">
        <f>IF(I97="Silicon Bronze, ASTM-B584, C87600", IF(M97="Coating_Standard", "Y", "N"), "N")</f>
        <v/>
      </c>
      <c r="C97">
        <f>"Price_BOM_L_Imp_"&amp;D97</f>
        <v/>
      </c>
      <c r="D97" t="n">
        <v>447</v>
      </c>
      <c r="E97">
        <f>IF(B97="Y", C97, "")</f>
        <v/>
      </c>
      <c r="F97" t="inlineStr">
        <is>
          <t>:30707-LC:30707-LCV:30707-LF:</t>
        </is>
      </c>
      <c r="G97" s="2" t="inlineStr">
        <is>
          <t>X3</t>
        </is>
      </c>
      <c r="H97" t="inlineStr">
        <is>
          <t>ImpMatl_NiAl-Bronze_ASTM-B148_C95400</t>
        </is>
      </c>
      <c r="I97" s="4" t="inlineStr">
        <is>
          <t>Nickel Aluminum Bronze ASTM B148 UNS C95400</t>
        </is>
      </c>
      <c r="J97" s="4" t="inlineStr">
        <is>
          <t>B22</t>
        </is>
      </c>
      <c r="K97" s="4" t="inlineStr">
        <is>
          <t>Stainless Steel, AISI-303</t>
        </is>
      </c>
      <c r="L97" s="4" t="inlineStr">
        <is>
          <t>Steel, Cold Drawn C1018</t>
        </is>
      </c>
      <c r="M97" s="4" t="inlineStr">
        <is>
          <t>Coating_Standard</t>
        </is>
      </c>
      <c r="N97" s="80" t="n">
        <v>97778039</v>
      </c>
      <c r="O97" s="14" t="n"/>
      <c r="P97" t="inlineStr">
        <is>
          <t>A102237</t>
        </is>
      </c>
      <c r="Q97" t="inlineStr">
        <is>
          <t>LT250</t>
        </is>
      </c>
    </row>
    <row r="98">
      <c r="B98">
        <f>IF(I98="Silicon Bronze, ASTM-B584, C87600", IF(M98="Coating_Standard", "Y", "N"), "N")</f>
        <v/>
      </c>
      <c r="C98">
        <f>"Price_BOM_L_Imp_"&amp;D98</f>
        <v/>
      </c>
      <c r="D98" t="n">
        <v>448</v>
      </c>
      <c r="E98">
        <f>IF(B98="Y", C98, "")</f>
        <v/>
      </c>
      <c r="F98" t="inlineStr">
        <is>
          <t>:30707-LC:30707-LCV:30707-LF:</t>
        </is>
      </c>
      <c r="G98" s="2" t="inlineStr">
        <is>
          <t>X4</t>
        </is>
      </c>
      <c r="H98" t="inlineStr">
        <is>
          <t>ImpMatl_NiAl-Bronze_ASTM-B148_C95400</t>
        </is>
      </c>
      <c r="I98" s="4" t="inlineStr">
        <is>
          <t>Nickel Aluminum Bronze ASTM B148 UNS C95400</t>
        </is>
      </c>
      <c r="J98" s="4" t="inlineStr">
        <is>
          <t>B22</t>
        </is>
      </c>
      <c r="K98" s="4" t="inlineStr">
        <is>
          <t>Stainless Steel, AISI-303</t>
        </is>
      </c>
      <c r="L98" s="4" t="inlineStr">
        <is>
          <t>Steel, Cold Drawn C1018</t>
        </is>
      </c>
      <c r="M98" s="4" t="inlineStr">
        <is>
          <t>Coating_Standard</t>
        </is>
      </c>
      <c r="N98" s="80" t="n">
        <v>97778040</v>
      </c>
      <c r="O98" s="14" t="n"/>
      <c r="P98" t="inlineStr">
        <is>
          <t>A102238</t>
        </is>
      </c>
      <c r="Q98" t="inlineStr">
        <is>
          <t>LT250</t>
        </is>
      </c>
    </row>
    <row r="99">
      <c r="B99">
        <f>IF(I99="Silicon Bronze, ASTM-B584, C87600", IF(M99="Coating_Standard", "Y", "N"), "N")</f>
        <v/>
      </c>
      <c r="C99">
        <f>"Price_BOM_L_Imp_"&amp;D99</f>
        <v/>
      </c>
      <c r="D99" t="n">
        <v>449</v>
      </c>
      <c r="E99">
        <f>IF(B99="Y", C99, "")</f>
        <v/>
      </c>
      <c r="F99" t="inlineStr">
        <is>
          <t>:30957-LC:30957-LCV:30957-LF:</t>
        </is>
      </c>
      <c r="G99" s="2" t="inlineStr">
        <is>
          <t>X3</t>
        </is>
      </c>
      <c r="H99" t="inlineStr">
        <is>
          <t>ImpMatl_NiAl-Bronze_ASTM-B148_C95400</t>
        </is>
      </c>
      <c r="I99" s="4" t="inlineStr">
        <is>
          <t>Nickel Aluminum Bronze ASTM B148 UNS C95400</t>
        </is>
      </c>
      <c r="J99" s="4" t="inlineStr">
        <is>
          <t>B22</t>
        </is>
      </c>
      <c r="K99" s="4" t="inlineStr">
        <is>
          <t>Stainless Steel, AISI-303</t>
        </is>
      </c>
      <c r="L99" s="4" t="inlineStr">
        <is>
          <t>Steel, Cold Drawn C1018</t>
        </is>
      </c>
      <c r="M99" s="4" t="inlineStr">
        <is>
          <t>Coating_Standard</t>
        </is>
      </c>
      <c r="N99" s="80" t="n">
        <v>97778041</v>
      </c>
      <c r="O99" s="14" t="n"/>
      <c r="P99" t="inlineStr">
        <is>
          <t>A102239</t>
        </is>
      </c>
      <c r="Q99" t="inlineStr">
        <is>
          <t>LT250</t>
        </is>
      </c>
    </row>
    <row r="100">
      <c r="B100">
        <f>IF(I100="Silicon Bronze, ASTM-B584, C87600", IF(M100="Coating_Standard", "Y", "N"), "N")</f>
        <v/>
      </c>
      <c r="C100">
        <f>"Price_BOM_L_Imp_"&amp;D100</f>
        <v/>
      </c>
      <c r="D100" t="n">
        <v>450</v>
      </c>
      <c r="E100">
        <f>IF(B100="Y", C100, "")</f>
        <v/>
      </c>
      <c r="F100" t="inlineStr">
        <is>
          <t>:30957-LC:30957-LCV:30957-LF:</t>
        </is>
      </c>
      <c r="G100" s="2" t="inlineStr">
        <is>
          <t>XA</t>
        </is>
      </c>
      <c r="H100" t="inlineStr">
        <is>
          <t>ImpMatl_NiAl-Bronze_ASTM-B148_C95400</t>
        </is>
      </c>
      <c r="I100" s="4" t="inlineStr">
        <is>
          <t>Nickel Aluminum Bronze ASTM B148 UNS C95400</t>
        </is>
      </c>
      <c r="J100" s="4" t="inlineStr">
        <is>
          <t>B22</t>
        </is>
      </c>
      <c r="K100" s="4" t="inlineStr">
        <is>
          <t>Stainless Steel, AISI-303</t>
        </is>
      </c>
      <c r="L100" s="4" t="inlineStr">
        <is>
          <t>Steel, Cold Drawn C1018</t>
        </is>
      </c>
      <c r="M100" s="4" t="inlineStr">
        <is>
          <t>Coating_Standard</t>
        </is>
      </c>
      <c r="N100" s="80" t="n">
        <v>97778042</v>
      </c>
      <c r="O100" s="14" t="n"/>
      <c r="P100" t="inlineStr">
        <is>
          <t>A102240</t>
        </is>
      </c>
      <c r="Q100" t="inlineStr">
        <is>
          <t>LT250</t>
        </is>
      </c>
    </row>
    <row r="101">
      <c r="B101">
        <f>IF(I101="Silicon Bronze, ASTM-B584, C87600", IF(M101="Coating_Standard", "Y", "N"), "N")</f>
        <v/>
      </c>
      <c r="C101">
        <f>"Price_BOM_L_Imp_"&amp;D101</f>
        <v/>
      </c>
      <c r="D101" t="n">
        <v>451</v>
      </c>
      <c r="E101">
        <f>IF(B101="Y", C101, "")</f>
        <v/>
      </c>
      <c r="F101" t="inlineStr">
        <is>
          <t>:30121-LC:30121-LCV:30121-LF:</t>
        </is>
      </c>
      <c r="G101" s="2" t="inlineStr">
        <is>
          <t>XA</t>
        </is>
      </c>
      <c r="H101" t="inlineStr">
        <is>
          <t>ImpMatl_NiAl-Bronze_ASTM-B148_C95400</t>
        </is>
      </c>
      <c r="I101" s="4" t="inlineStr">
        <is>
          <t>Nickel Aluminum Bronze ASTM B148 UNS C95400</t>
        </is>
      </c>
      <c r="J101" s="4" t="inlineStr">
        <is>
          <t>B22</t>
        </is>
      </c>
      <c r="K101" s="4" t="inlineStr">
        <is>
          <t>Stainless Steel, AISI-303</t>
        </is>
      </c>
      <c r="L101" s="4" t="inlineStr">
        <is>
          <t>Steel, Cold Drawn C1018</t>
        </is>
      </c>
      <c r="M101" s="4" t="inlineStr">
        <is>
          <t>Coating_Standard</t>
        </is>
      </c>
      <c r="N101" s="80" t="n">
        <v>97778043</v>
      </c>
      <c r="O101" s="14" t="n"/>
      <c r="P101" t="inlineStr">
        <is>
          <t>A102241</t>
        </is>
      </c>
      <c r="Q101" t="inlineStr">
        <is>
          <t>LT250</t>
        </is>
      </c>
    </row>
    <row r="102">
      <c r="B102">
        <f>IF(I102="Silicon Bronze, ASTM-B584, C87600", IF(M102="Coating_Standard", "Y", "N"), "N")</f>
        <v/>
      </c>
      <c r="C102">
        <f>"Price_BOM_L_Imp_"&amp;D102</f>
        <v/>
      </c>
      <c r="D102" t="n">
        <v>452</v>
      </c>
      <c r="E102">
        <f>IF(B102="Y", C102, "")</f>
        <v/>
      </c>
      <c r="F102" t="inlineStr">
        <is>
          <t>:30127-LC:30127-LCV:30127-LF:</t>
        </is>
      </c>
      <c r="G102" s="2" t="inlineStr">
        <is>
          <t>XA</t>
        </is>
      </c>
      <c r="H102" t="inlineStr">
        <is>
          <t>ImpMatl_NiAl-Bronze_ASTM-B148_C95400</t>
        </is>
      </c>
      <c r="I102" s="4" t="inlineStr">
        <is>
          <t>Nickel Aluminum Bronze ASTM B148 UNS C95400</t>
        </is>
      </c>
      <c r="J102" s="4" t="inlineStr">
        <is>
          <t>B22</t>
        </is>
      </c>
      <c r="K102" s="4" t="inlineStr">
        <is>
          <t>Stainless Steel, AISI-303</t>
        </is>
      </c>
      <c r="L102" s="4" t="inlineStr">
        <is>
          <t>Steel, Cold Drawn C1018</t>
        </is>
      </c>
      <c r="M102" s="4" t="inlineStr">
        <is>
          <t>Coating_Standard</t>
        </is>
      </c>
      <c r="N102" s="80" t="n">
        <v>97778044</v>
      </c>
      <c r="O102" s="14" t="n"/>
      <c r="P102" t="inlineStr">
        <is>
          <t>A102242</t>
        </is>
      </c>
      <c r="Q102" t="inlineStr">
        <is>
          <t>LT250</t>
        </is>
      </c>
    </row>
    <row r="103">
      <c r="B103">
        <f>IF(I103="Silicon Bronze, ASTM-B584, C87600", IF(M103="Coating_Standard", "Y", "N"), "N")</f>
        <v/>
      </c>
      <c r="C103">
        <f>"Price_BOM_L_Imp_"&amp;D103</f>
        <v/>
      </c>
      <c r="D103" t="n">
        <v>453</v>
      </c>
      <c r="E103">
        <f>IF(B103="Y", C103, "")</f>
        <v/>
      </c>
      <c r="F103" t="inlineStr">
        <is>
          <t>:30157-LC:30157-LCV:30157-LF:</t>
        </is>
      </c>
      <c r="G103" s="2" t="inlineStr">
        <is>
          <t>XA</t>
        </is>
      </c>
      <c r="H103" t="inlineStr">
        <is>
          <t>ImpMatl_NiAl-Bronze_ASTM-B148_C95400</t>
        </is>
      </c>
      <c r="I103" s="4" t="inlineStr">
        <is>
          <t>Nickel Aluminum Bronze ASTM B148 UNS C95400</t>
        </is>
      </c>
      <c r="J103" s="4" t="inlineStr">
        <is>
          <t>B22</t>
        </is>
      </c>
      <c r="K103" s="4" t="inlineStr">
        <is>
          <t>Stainless Steel, AISI-303</t>
        </is>
      </c>
      <c r="L103" s="4" t="inlineStr">
        <is>
          <t>Steel, Cold Drawn C1018</t>
        </is>
      </c>
      <c r="M103" s="4" t="inlineStr">
        <is>
          <t>Coating_Standard</t>
        </is>
      </c>
      <c r="N103" s="80" t="n">
        <v>97780144</v>
      </c>
      <c r="O103" s="14" t="n"/>
      <c r="P103" t="inlineStr">
        <is>
          <t>A102243</t>
        </is>
      </c>
      <c r="Q103" t="inlineStr">
        <is>
          <t>LT250</t>
        </is>
      </c>
    </row>
    <row r="104">
      <c r="B104">
        <f>IF(I104="Silicon Bronze, ASTM-B584, C87600", IF(M104="Coating_Standard", "Y", "N"), "N")</f>
        <v/>
      </c>
      <c r="C104">
        <f>"Price_BOM_L_Imp_"&amp;D104</f>
        <v/>
      </c>
      <c r="D104" t="n">
        <v>454</v>
      </c>
      <c r="E104">
        <f>IF(B104="Y", C104, "")</f>
        <v/>
      </c>
      <c r="F104" t="inlineStr">
        <is>
          <t>:40707-LC:40707-LCV:40707-LF:</t>
        </is>
      </c>
      <c r="G104" s="2" t="inlineStr">
        <is>
          <t>X3</t>
        </is>
      </c>
      <c r="H104" t="inlineStr">
        <is>
          <t>ImpMatl_NiAl-Bronze_ASTM-B148_C95400</t>
        </is>
      </c>
      <c r="I104" s="4" t="inlineStr">
        <is>
          <t>Nickel Aluminum Bronze ASTM B148 UNS C95400</t>
        </is>
      </c>
      <c r="J104" s="4" t="inlineStr">
        <is>
          <t>B22</t>
        </is>
      </c>
      <c r="K104" s="4" t="inlineStr">
        <is>
          <t>Stainless Steel, AISI-303</t>
        </is>
      </c>
      <c r="L104" s="4" t="inlineStr">
        <is>
          <t>Steel, Cold Drawn C1018</t>
        </is>
      </c>
      <c r="M104" s="4" t="inlineStr">
        <is>
          <t>Coating_Standard</t>
        </is>
      </c>
      <c r="N104" s="80" t="n">
        <v>97780145</v>
      </c>
      <c r="O104" s="14" t="n"/>
      <c r="P104" t="inlineStr">
        <is>
          <t>A102244</t>
        </is>
      </c>
      <c r="Q104" t="inlineStr">
        <is>
          <t>LT250</t>
        </is>
      </c>
    </row>
    <row r="105">
      <c r="B105">
        <f>IF(I105="Silicon Bronze, ASTM-B584, C87600", IF(M105="Coating_Standard", "Y", "N"), "N")</f>
        <v/>
      </c>
      <c r="C105">
        <f>"Price_BOM_L_Imp_"&amp;D105</f>
        <v/>
      </c>
      <c r="D105" t="n">
        <v>455</v>
      </c>
      <c r="E105">
        <f>IF(B105="Y", C105, "")</f>
        <v/>
      </c>
      <c r="F105" t="inlineStr">
        <is>
          <t>:40707-LC:40707-LCV:40707-LF:</t>
        </is>
      </c>
      <c r="G105" s="2" t="inlineStr">
        <is>
          <t>X4</t>
        </is>
      </c>
      <c r="H105" t="inlineStr">
        <is>
          <t>ImpMatl_NiAl-Bronze_ASTM-B148_C95400</t>
        </is>
      </c>
      <c r="I105" s="4" t="inlineStr">
        <is>
          <t>Nickel Aluminum Bronze ASTM B148 UNS C95400</t>
        </is>
      </c>
      <c r="J105" s="4" t="inlineStr">
        <is>
          <t>B22</t>
        </is>
      </c>
      <c r="K105" s="4" t="inlineStr">
        <is>
          <t>Stainless Steel, AISI-303</t>
        </is>
      </c>
      <c r="L105" s="4" t="inlineStr">
        <is>
          <t>Steel, Cold Drawn C1018</t>
        </is>
      </c>
      <c r="M105" s="4" t="inlineStr">
        <is>
          <t>Coating_Standard</t>
        </is>
      </c>
      <c r="N105" s="80" t="n">
        <v>97780146</v>
      </c>
      <c r="O105" s="14" t="n"/>
      <c r="P105" t="inlineStr">
        <is>
          <t>A102245</t>
        </is>
      </c>
      <c r="Q105" t="inlineStr">
        <is>
          <t>LT250</t>
        </is>
      </c>
    </row>
    <row r="106">
      <c r="B106">
        <f>IF(I106="Silicon Bronze, ASTM-B584, C87600", IF(M106="Coating_Standard", "Y", "N"), "N")</f>
        <v/>
      </c>
      <c r="C106">
        <f>"Price_BOM_L_Imp_"&amp;D106</f>
        <v/>
      </c>
      <c r="D106" t="n">
        <v>456</v>
      </c>
      <c r="E106">
        <f>IF(B106="Y", C106, "")</f>
        <v/>
      </c>
      <c r="F106" t="inlineStr">
        <is>
          <t>:40957-LC:40957-LCV:40957-LF:</t>
        </is>
      </c>
      <c r="G106" s="2" t="inlineStr">
        <is>
          <t>X3</t>
        </is>
      </c>
      <c r="H106" t="inlineStr">
        <is>
          <t>ImpMatl_NiAl-Bronze_ASTM-B148_C95400</t>
        </is>
      </c>
      <c r="I106" s="4" t="inlineStr">
        <is>
          <t>Nickel Aluminum Bronze ASTM B148 UNS C95400</t>
        </is>
      </c>
      <c r="J106" s="4" t="inlineStr">
        <is>
          <t>B22</t>
        </is>
      </c>
      <c r="K106" s="4" t="inlineStr">
        <is>
          <t>Stainless Steel, AISI-303</t>
        </is>
      </c>
      <c r="L106" s="4" t="inlineStr">
        <is>
          <t>Steel, Cold Drawn C1018</t>
        </is>
      </c>
      <c r="M106" s="4" t="inlineStr">
        <is>
          <t>Coating_Standard</t>
        </is>
      </c>
      <c r="N106" s="80" t="n">
        <v>97780147</v>
      </c>
      <c r="O106" s="14" t="n"/>
      <c r="P106" t="inlineStr">
        <is>
          <t>A102246</t>
        </is>
      </c>
      <c r="Q106" t="inlineStr">
        <is>
          <t>LT250</t>
        </is>
      </c>
    </row>
    <row r="107">
      <c r="B107">
        <f>IF(I107="Silicon Bronze, ASTM-B584, C87600", IF(M107="Coating_Standard", "Y", "N"), "N")</f>
        <v/>
      </c>
      <c r="C107">
        <f>"Price_BOM_L_Imp_"&amp;D107</f>
        <v/>
      </c>
      <c r="D107" t="n">
        <v>457</v>
      </c>
      <c r="E107">
        <f>IF(B107="Y", C107, "")</f>
        <v/>
      </c>
      <c r="F107" t="inlineStr">
        <is>
          <t>:40957-LC:40957-LCV:40957-LF:</t>
        </is>
      </c>
      <c r="G107" s="2" t="inlineStr">
        <is>
          <t>X4</t>
        </is>
      </c>
      <c r="H107" t="inlineStr">
        <is>
          <t>ImpMatl_NiAl-Bronze_ASTM-B148_C95400</t>
        </is>
      </c>
      <c r="I107" s="4" t="inlineStr">
        <is>
          <t>Nickel Aluminum Bronze ASTM B148 UNS C95400</t>
        </is>
      </c>
      <c r="J107" s="4" t="inlineStr">
        <is>
          <t>B22</t>
        </is>
      </c>
      <c r="K107" s="4" t="inlineStr">
        <is>
          <t>Stainless Steel, AISI-303</t>
        </is>
      </c>
      <c r="L107" s="4" t="inlineStr">
        <is>
          <t>Steel, Cold Drawn C1018</t>
        </is>
      </c>
      <c r="M107" s="4" t="inlineStr">
        <is>
          <t>Coating_Standard</t>
        </is>
      </c>
      <c r="N107" s="80" t="n">
        <v>97780148</v>
      </c>
      <c r="O107" s="14" t="n"/>
      <c r="P107" t="inlineStr">
        <is>
          <t>A102247</t>
        </is>
      </c>
      <c r="Q107" t="inlineStr">
        <is>
          <t>LT250</t>
        </is>
      </c>
    </row>
    <row r="108">
      <c r="B108">
        <f>IF(I108="Silicon Bronze, ASTM-B584, C87600", IF(M108="Coating_Standard", "Y", "N"), "N")</f>
        <v/>
      </c>
      <c r="C108">
        <f>"Price_BOM_L_Imp_"&amp;D108</f>
        <v/>
      </c>
      <c r="D108" t="n">
        <v>458</v>
      </c>
      <c r="E108">
        <f>IF(B108="Y", C108, "")</f>
        <v/>
      </c>
      <c r="F108" t="inlineStr">
        <is>
          <t>:40959-LC:40959-LCV:40959-LF:</t>
        </is>
      </c>
      <c r="G108" s="2" t="inlineStr">
        <is>
          <t>XA</t>
        </is>
      </c>
      <c r="H108" t="inlineStr">
        <is>
          <t>ImpMatl_NiAl-Bronze_ASTM-B148_C95400</t>
        </is>
      </c>
      <c r="I108" s="4" t="inlineStr">
        <is>
          <t>Nickel Aluminum Bronze ASTM B148 UNS C95400</t>
        </is>
      </c>
      <c r="J108" s="4" t="inlineStr">
        <is>
          <t>B22</t>
        </is>
      </c>
      <c r="K108" s="4" t="inlineStr">
        <is>
          <t>Stainless Steel, AISI-303</t>
        </is>
      </c>
      <c r="L108" s="4" t="inlineStr">
        <is>
          <t>Steel, Cold Drawn C1018</t>
        </is>
      </c>
      <c r="M108" s="4" t="inlineStr">
        <is>
          <t>Coating_Standard</t>
        </is>
      </c>
      <c r="N108" s="80" t="inlineStr">
        <is>
          <t>96699293</t>
        </is>
      </c>
      <c r="O108" s="1" t="n"/>
      <c r="P108" t="inlineStr">
        <is>
          <t>A102248</t>
        </is>
      </c>
      <c r="Q108" t="inlineStr">
        <is>
          <t>LT250</t>
        </is>
      </c>
    </row>
    <row r="109">
      <c r="B109">
        <f>IF(I109="Silicon Bronze, ASTM-B584, C87600", IF(M109="Coating_Standard", "Y", "N"), "N")</f>
        <v/>
      </c>
      <c r="C109">
        <f>"Price_BOM_L_Imp_"&amp;D109</f>
        <v/>
      </c>
      <c r="D109" t="n">
        <v>459</v>
      </c>
      <c r="E109">
        <f>IF(B109="Y", C109, "")</f>
        <v/>
      </c>
      <c r="F109" t="inlineStr">
        <is>
          <t>:40129-LC:40129-LCV:40129-LF:</t>
        </is>
      </c>
      <c r="G109" s="2" t="inlineStr">
        <is>
          <t>XA</t>
        </is>
      </c>
      <c r="H109" t="inlineStr">
        <is>
          <t>ImpMatl_NiAl-Bronze_ASTM-B148_C95400</t>
        </is>
      </c>
      <c r="I109" s="4" t="inlineStr">
        <is>
          <t>Nickel Aluminum Bronze ASTM B148 UNS C95400</t>
        </is>
      </c>
      <c r="J109" s="4" t="inlineStr">
        <is>
          <t>B22</t>
        </is>
      </c>
      <c r="K109" s="4" t="inlineStr">
        <is>
          <t>Stainless Steel, AISI-303</t>
        </is>
      </c>
      <c r="L109" s="4" t="inlineStr">
        <is>
          <t>Steel, Cold Drawn C1018</t>
        </is>
      </c>
      <c r="M109" s="4" t="inlineStr">
        <is>
          <t>Coating_Standard</t>
        </is>
      </c>
      <c r="N109" s="80" t="inlineStr">
        <is>
          <t>96699296</t>
        </is>
      </c>
      <c r="O109" s="1" t="n"/>
      <c r="P109" t="inlineStr">
        <is>
          <t>A102249</t>
        </is>
      </c>
      <c r="Q109" t="inlineStr">
        <is>
          <t>LT250</t>
        </is>
      </c>
    </row>
    <row r="110">
      <c r="B110">
        <f>IF(I110="Silicon Bronze, ASTM-B584, C87600", IF(M110="Coating_Standard", "Y", "N"), "N")</f>
        <v/>
      </c>
      <c r="C110">
        <f>"Price_BOM_L_Imp_"&amp;D110</f>
        <v/>
      </c>
      <c r="D110" t="n">
        <v>460</v>
      </c>
      <c r="E110">
        <f>IF(B110="Y", C110, "")</f>
        <v/>
      </c>
      <c r="F110" t="inlineStr">
        <is>
          <t>:4012A-LC:4012A-LCV:4012A-LF:</t>
        </is>
      </c>
      <c r="G110" s="2" t="inlineStr">
        <is>
          <t>XA</t>
        </is>
      </c>
      <c r="H110" t="inlineStr">
        <is>
          <t>ImpMatl_NiAl-Bronze_ASTM-B148_C95400</t>
        </is>
      </c>
      <c r="I110" s="4" t="inlineStr">
        <is>
          <t>Nickel Aluminum Bronze ASTM B148 UNS C95400</t>
        </is>
      </c>
      <c r="J110" s="4" t="inlineStr">
        <is>
          <t>B22</t>
        </is>
      </c>
      <c r="K110" s="4" t="inlineStr">
        <is>
          <t>Stainless Steel, AISI-303</t>
        </is>
      </c>
      <c r="L110" s="4" t="inlineStr">
        <is>
          <t>Steel, Cold Drawn C1018</t>
        </is>
      </c>
      <c r="M110" s="4" t="inlineStr">
        <is>
          <t>Coating_Standard</t>
        </is>
      </c>
      <c r="N110" s="80" t="n">
        <v>96699302</v>
      </c>
      <c r="O110" s="1" t="n"/>
      <c r="P110" t="inlineStr">
        <is>
          <t>A102250</t>
        </is>
      </c>
      <c r="Q110" t="inlineStr">
        <is>
          <t>LT250</t>
        </is>
      </c>
    </row>
    <row r="111">
      <c r="B111">
        <f>IF(I111="Silicon Bronze, ASTM-B584, C87600", IF(M111="Coating_Standard", "Y", "N"), "N")</f>
        <v/>
      </c>
      <c r="C111">
        <f>"Price_BOM_L_Imp_"&amp;D111</f>
        <v/>
      </c>
      <c r="D111" t="n">
        <v>461</v>
      </c>
      <c r="E111">
        <f>IF(B111="Y", C111, "")</f>
        <v/>
      </c>
      <c r="F111" t="inlineStr">
        <is>
          <t>:40157-LC:40157-LCV:40157-LF:</t>
        </is>
      </c>
      <c r="G111" s="2" t="inlineStr">
        <is>
          <t>XA</t>
        </is>
      </c>
      <c r="H111" t="inlineStr">
        <is>
          <t>ImpMatl_NiAl-Bronze_ASTM-B148_C95400</t>
        </is>
      </c>
      <c r="I111" s="4" t="inlineStr">
        <is>
          <t>Nickel Aluminum Bronze ASTM B148 UNS C95400</t>
        </is>
      </c>
      <c r="J111" s="4" t="inlineStr">
        <is>
          <t>B22</t>
        </is>
      </c>
      <c r="K111" s="4" t="inlineStr">
        <is>
          <t>Stainless Steel, AISI-303</t>
        </is>
      </c>
      <c r="L111" s="4" t="inlineStr">
        <is>
          <t>Steel, Cold Drawn C1018</t>
        </is>
      </c>
      <c r="M111" s="4" t="inlineStr">
        <is>
          <t>Coating_Standard</t>
        </is>
      </c>
      <c r="N111" s="80" t="inlineStr">
        <is>
          <t>96699326</t>
        </is>
      </c>
      <c r="O111" s="1" t="n"/>
      <c r="P111" t="inlineStr">
        <is>
          <t>A102251</t>
        </is>
      </c>
      <c r="Q111" t="inlineStr">
        <is>
          <t>LT250</t>
        </is>
      </c>
    </row>
    <row r="112">
      <c r="B112">
        <f>IF(I112="Silicon Bronze, ASTM-B584, C87600", IF(M112="Coating_Standard", "Y", "N"), "N")</f>
        <v/>
      </c>
      <c r="C112">
        <f>"Price_BOM_L_Imp_"&amp;D112</f>
        <v/>
      </c>
      <c r="D112" t="n">
        <v>462</v>
      </c>
      <c r="E112">
        <f>IF(B112="Y", C112, "")</f>
        <v/>
      </c>
      <c r="F112" t="inlineStr">
        <is>
          <t>:40157-LC:40157-LCV:40157-LF:</t>
        </is>
      </c>
      <c r="G112" s="2" t="inlineStr">
        <is>
          <t>X5</t>
        </is>
      </c>
      <c r="H112" t="inlineStr">
        <is>
          <t>ImpMatl_NiAl-Bronze_ASTM-B148_C95400</t>
        </is>
      </c>
      <c r="I112" s="4" t="inlineStr">
        <is>
          <t>Nickel Aluminum Bronze ASTM B148 UNS C95400</t>
        </is>
      </c>
      <c r="J112" s="4" t="inlineStr">
        <is>
          <t>B22</t>
        </is>
      </c>
      <c r="K112" s="4" t="inlineStr">
        <is>
          <t>Anodized Steel</t>
        </is>
      </c>
      <c r="L112" s="4" t="inlineStr">
        <is>
          <t>Steel, Cold Drawn C1018</t>
        </is>
      </c>
      <c r="M112" s="4" t="inlineStr">
        <is>
          <t>Coating_Standard</t>
        </is>
      </c>
      <c r="N112" s="80" t="n">
        <v>96769202</v>
      </c>
      <c r="O112" s="14" t="n"/>
      <c r="P112" t="inlineStr">
        <is>
          <t>A102252</t>
        </is>
      </c>
      <c r="Q112" t="inlineStr">
        <is>
          <t>LT250</t>
        </is>
      </c>
    </row>
    <row r="113">
      <c r="B113">
        <f>IF(I113="Silicon Bronze, ASTM-B584, C87600", IF(M113="Coating_Standard", "Y", "N"), "N")</f>
        <v/>
      </c>
      <c r="C113">
        <f>"Price_BOM_L_Imp_"&amp;D113</f>
        <v/>
      </c>
      <c r="D113" t="n">
        <v>463</v>
      </c>
      <c r="E113">
        <f>IF(B113="Y", C113, "")</f>
        <v/>
      </c>
      <c r="F113" t="inlineStr">
        <is>
          <t>:50957-LC:50957-LCV:50957-LF:</t>
        </is>
      </c>
      <c r="G113" s="2" t="inlineStr">
        <is>
          <t>X4</t>
        </is>
      </c>
      <c r="H113" t="inlineStr">
        <is>
          <t>ImpMatl_NiAl-Bronze_ASTM-B148_C95400</t>
        </is>
      </c>
      <c r="I113" s="4" t="inlineStr">
        <is>
          <t>Nickel Aluminum Bronze ASTM B148 UNS C95400</t>
        </is>
      </c>
      <c r="J113" s="4" t="inlineStr">
        <is>
          <t>B22</t>
        </is>
      </c>
      <c r="K113" s="4" t="inlineStr">
        <is>
          <t>Stainless Steel, AISI-303</t>
        </is>
      </c>
      <c r="L113" s="4" t="inlineStr">
        <is>
          <t>Steel, Cold Drawn C1018</t>
        </is>
      </c>
      <c r="M113" s="4" t="inlineStr">
        <is>
          <t>Coating_Standard</t>
        </is>
      </c>
      <c r="N113" s="80" t="n">
        <v>96896890</v>
      </c>
      <c r="O113" s="14" t="n"/>
      <c r="P113" t="inlineStr">
        <is>
          <t>A102253</t>
        </is>
      </c>
      <c r="Q113" t="inlineStr">
        <is>
          <t>LT250</t>
        </is>
      </c>
    </row>
    <row r="114">
      <c r="B114">
        <f>IF(I114="Silicon Bronze, ASTM-B584, C87600", IF(M114="Coating_Standard", "Y", "N"), "N")</f>
        <v/>
      </c>
      <c r="C114">
        <f>"Price_BOM_L_Imp_"&amp;D114</f>
        <v/>
      </c>
      <c r="D114" t="n">
        <v>464</v>
      </c>
      <c r="E114">
        <f>IF(B114="Y", C114, "")</f>
        <v/>
      </c>
      <c r="F114" t="inlineStr">
        <is>
          <t>:50123-LC:50123-LCV:50123-LF:</t>
        </is>
      </c>
      <c r="G114" s="2" t="inlineStr">
        <is>
          <t>XA</t>
        </is>
      </c>
      <c r="H114" t="inlineStr">
        <is>
          <t>ImpMatl_NiAl-Bronze_ASTM-B148_C95400</t>
        </is>
      </c>
      <c r="I114" s="4" t="inlineStr">
        <is>
          <t>Nickel Aluminum Bronze ASTM B148 UNS C95400</t>
        </is>
      </c>
      <c r="J114" s="4" t="inlineStr">
        <is>
          <t>B22</t>
        </is>
      </c>
      <c r="K114" s="4" t="inlineStr">
        <is>
          <t>Stainless Steel, AISI-303</t>
        </is>
      </c>
      <c r="L114" s="4" t="inlineStr">
        <is>
          <t>Steel, Cold Drawn C1018</t>
        </is>
      </c>
      <c r="M114" s="4" t="inlineStr">
        <is>
          <t>Coating_Standard</t>
        </is>
      </c>
      <c r="N114" s="80" t="n">
        <v>96896891</v>
      </c>
      <c r="O114" s="14" t="n"/>
      <c r="P114" t="inlineStr">
        <is>
          <t>A102254</t>
        </is>
      </c>
      <c r="Q114" t="inlineStr">
        <is>
          <t>LT250</t>
        </is>
      </c>
    </row>
    <row r="115">
      <c r="B115">
        <f>IF(I115="Silicon Bronze, ASTM-B584, C87600", IF(M115="Coating_Standard", "Y", "N"), "N")</f>
        <v/>
      </c>
      <c r="C115">
        <f>"Price_BOM_L_Imp_"&amp;D115</f>
        <v/>
      </c>
      <c r="D115" t="n">
        <v>465</v>
      </c>
      <c r="E115">
        <f>IF(B115="Y", C115, "")</f>
        <v/>
      </c>
      <c r="F115" t="inlineStr">
        <is>
          <t>:50123-LC:50123-LCV:50123-LF:</t>
        </is>
      </c>
      <c r="G115" s="2" t="inlineStr">
        <is>
          <t>X5</t>
        </is>
      </c>
      <c r="H115" t="inlineStr">
        <is>
          <t>ImpMatl_NiAl-Bronze_ASTM-B148_C95400</t>
        </is>
      </c>
      <c r="I115" s="4" t="inlineStr">
        <is>
          <t>Nickel Aluminum Bronze ASTM B148 UNS C95400</t>
        </is>
      </c>
      <c r="J115" s="4" t="inlineStr">
        <is>
          <t>B22</t>
        </is>
      </c>
      <c r="K115" s="4" t="inlineStr">
        <is>
          <t>Anodized Steel</t>
        </is>
      </c>
      <c r="L115" s="4" t="inlineStr">
        <is>
          <t>Steel, Cold Drawn C1018</t>
        </is>
      </c>
      <c r="M115" s="4" t="inlineStr">
        <is>
          <t>Coating_Standard</t>
        </is>
      </c>
      <c r="N115" s="80" t="n">
        <v>96896892</v>
      </c>
      <c r="O115" s="14" t="n"/>
      <c r="P115" t="inlineStr">
        <is>
          <t>A102255</t>
        </is>
      </c>
      <c r="Q115" t="inlineStr">
        <is>
          <t>LT250</t>
        </is>
      </c>
    </row>
    <row r="116">
      <c r="B116">
        <f>IF(I116="Silicon Bronze, ASTM-B584, C87600", IF(M116="Coating_Standard", "Y", "N"), "N")</f>
        <v/>
      </c>
      <c r="C116">
        <f>"Price_BOM_L_Imp_"&amp;D116</f>
        <v/>
      </c>
      <c r="D116" t="n">
        <v>466</v>
      </c>
      <c r="E116">
        <f>IF(B116="Y", C116, "")</f>
        <v/>
      </c>
      <c r="F116" t="inlineStr">
        <is>
          <t>:50157-LC:50157-LCV:50157-LF:</t>
        </is>
      </c>
      <c r="G116" s="2" t="inlineStr">
        <is>
          <t>X5</t>
        </is>
      </c>
      <c r="H116" t="inlineStr">
        <is>
          <t>ImpMatl_NiAl-Bronze_ASTM-B148_C95400</t>
        </is>
      </c>
      <c r="I116" s="4" t="inlineStr">
        <is>
          <t>Nickel Aluminum Bronze ASTM B148 UNS C95400</t>
        </is>
      </c>
      <c r="J116" s="4" t="inlineStr">
        <is>
          <t>B22</t>
        </is>
      </c>
      <c r="K116" s="4" t="inlineStr">
        <is>
          <t>Anodized Steel</t>
        </is>
      </c>
      <c r="L116" s="4" t="inlineStr">
        <is>
          <t>Steel, Cold Drawn C1018</t>
        </is>
      </c>
      <c r="M116" s="4" t="inlineStr">
        <is>
          <t>Coating_Standard</t>
        </is>
      </c>
      <c r="N116" s="80" t="n">
        <v>96769263</v>
      </c>
      <c r="O116" s="14" t="n"/>
      <c r="P116" t="inlineStr">
        <is>
          <t>A102256</t>
        </is>
      </c>
      <c r="Q116" t="inlineStr">
        <is>
          <t>LT250</t>
        </is>
      </c>
    </row>
    <row r="117">
      <c r="B117">
        <f>IF(I117="Silicon Bronze, ASTM-B584, C87600", IF(M117="Coating_Standard", "Y", "N"), "N")</f>
        <v/>
      </c>
      <c r="C117">
        <f>"Price_BOM_L_Imp_"&amp;D117</f>
        <v/>
      </c>
      <c r="D117" t="n">
        <v>467</v>
      </c>
      <c r="E117">
        <f>IF(B117="Y", C117, "")</f>
        <v/>
      </c>
      <c r="F117" t="inlineStr">
        <is>
          <t>:60951-LC:60951-LCV:60951-LF:</t>
        </is>
      </c>
      <c r="G117" s="2" t="inlineStr">
        <is>
          <t>XA</t>
        </is>
      </c>
      <c r="H117" t="inlineStr">
        <is>
          <t>ImpMatl_NiAl-Bronze_ASTM-B148_C95400</t>
        </is>
      </c>
      <c r="I117" s="4" t="inlineStr">
        <is>
          <t>Nickel Aluminum Bronze ASTM B148 UNS C95400</t>
        </is>
      </c>
      <c r="J117" s="4" t="inlineStr">
        <is>
          <t>B22</t>
        </is>
      </c>
      <c r="K117" s="4" t="inlineStr">
        <is>
          <t>Stainless Steel, AISI-303</t>
        </is>
      </c>
      <c r="L117" s="4" t="inlineStr">
        <is>
          <t>Steel, Cold Drawn C1018</t>
        </is>
      </c>
      <c r="M117" s="4" t="inlineStr">
        <is>
          <t>Coating_Standard</t>
        </is>
      </c>
      <c r="N117" s="80" t="n">
        <v>97780968</v>
      </c>
      <c r="O117" s="14" t="n"/>
      <c r="P117" t="inlineStr">
        <is>
          <t>A102257</t>
        </is>
      </c>
      <c r="Q117" t="inlineStr">
        <is>
          <t>LT250</t>
        </is>
      </c>
    </row>
    <row r="118">
      <c r="B118">
        <f>IF(I118="Silicon Bronze, ASTM-B584, C87600", IF(M118="Coating_Standard", "Y", "N"), "N")</f>
        <v/>
      </c>
      <c r="C118">
        <f>"Price_BOM_L_Imp_"&amp;D118</f>
        <v/>
      </c>
      <c r="D118" t="n">
        <v>468</v>
      </c>
      <c r="E118">
        <f>IF(B118="Y", C118, "")</f>
        <v/>
      </c>
      <c r="F118" t="inlineStr">
        <is>
          <t>:60123-LC:60123-LCV:60123-LF:</t>
        </is>
      </c>
      <c r="G118" s="2" t="inlineStr">
        <is>
          <t>XA</t>
        </is>
      </c>
      <c r="H118" t="inlineStr">
        <is>
          <t>ImpMatl_NiAl-Bronze_ASTM-B148_C95400</t>
        </is>
      </c>
      <c r="I118" s="4" t="inlineStr">
        <is>
          <t>Nickel Aluminum Bronze ASTM B148 UNS C95400</t>
        </is>
      </c>
      <c r="J118" s="4" t="inlineStr">
        <is>
          <t>B22</t>
        </is>
      </c>
      <c r="K118" s="4" t="inlineStr">
        <is>
          <t>Stainless Steel, AISI-303</t>
        </is>
      </c>
      <c r="L118" s="4" t="inlineStr">
        <is>
          <t>Steel, Cold Drawn C1018</t>
        </is>
      </c>
      <c r="M118" s="4" t="inlineStr">
        <is>
          <t>Coating_Standard</t>
        </is>
      </c>
      <c r="N118" s="80" t="n">
        <v>97780969</v>
      </c>
      <c r="O118" s="14" t="n"/>
      <c r="P118" t="inlineStr">
        <is>
          <t>A102258</t>
        </is>
      </c>
      <c r="Q118" t="inlineStr">
        <is>
          <t>LT250</t>
        </is>
      </c>
    </row>
    <row r="119">
      <c r="B119">
        <f>IF(I119="Silicon Bronze, ASTM-B584, C87600", IF(M119="Coating_Standard", "Y", "N"), "N")</f>
        <v/>
      </c>
      <c r="C119">
        <f>"Price_BOM_L_Imp_"&amp;D119</f>
        <v/>
      </c>
      <c r="D119" t="n">
        <v>469</v>
      </c>
      <c r="E119">
        <f>IF(B119="Y", C119, "")</f>
        <v/>
      </c>
      <c r="F119" t="inlineStr">
        <is>
          <t>:60123-LC:60123-LCV:60123-LF:</t>
        </is>
      </c>
      <c r="G119" s="2" t="inlineStr">
        <is>
          <t>X5</t>
        </is>
      </c>
      <c r="H119" t="inlineStr">
        <is>
          <t>ImpMatl_NiAl-Bronze_ASTM-B148_C95400</t>
        </is>
      </c>
      <c r="I119" s="4" t="inlineStr">
        <is>
          <t>Nickel Aluminum Bronze ASTM B148 UNS C95400</t>
        </is>
      </c>
      <c r="J119" s="4" t="inlineStr">
        <is>
          <t>B22</t>
        </is>
      </c>
      <c r="K119" s="4" t="inlineStr">
        <is>
          <t>Anodized Steel</t>
        </is>
      </c>
      <c r="L119" s="4" t="inlineStr">
        <is>
          <t>Steel, Cold Drawn C1018</t>
        </is>
      </c>
      <c r="M119" s="4" t="inlineStr">
        <is>
          <t>Coating_Standard</t>
        </is>
      </c>
      <c r="N119" s="80" t="n">
        <v>97780970</v>
      </c>
      <c r="O119" s="14" t="n"/>
      <c r="P119" t="inlineStr">
        <is>
          <t>A102259</t>
        </is>
      </c>
      <c r="Q119" t="inlineStr">
        <is>
          <t>LT250</t>
        </is>
      </c>
    </row>
    <row r="120">
      <c r="B120">
        <f>IF(I120="Silicon Bronze, ASTM-B584, C87600", IF(M120="Coating_Standard", "Y", "N"), "N")</f>
        <v/>
      </c>
      <c r="C120">
        <f>"Price_BOM_L_Imp_"&amp;D120</f>
        <v/>
      </c>
      <c r="D120" t="n">
        <v>470</v>
      </c>
      <c r="E120">
        <f>IF(B120="Y", C120, "")</f>
        <v/>
      </c>
      <c r="F120" t="inlineStr">
        <is>
          <t>:60157-LC:60157-LCV:60157-LF:</t>
        </is>
      </c>
      <c r="G120" s="2" t="inlineStr">
        <is>
          <t>X5</t>
        </is>
      </c>
      <c r="H120" t="inlineStr">
        <is>
          <t>ImpMatl_NiAl-Bronze_ASTM-B148_C95400</t>
        </is>
      </c>
      <c r="I120" s="4" t="inlineStr">
        <is>
          <t>Nickel Aluminum Bronze ASTM B148 UNS C95400</t>
        </is>
      </c>
      <c r="J120" s="4" t="inlineStr">
        <is>
          <t>B22</t>
        </is>
      </c>
      <c r="K120" s="4" t="inlineStr">
        <is>
          <t>Anodized Steel</t>
        </is>
      </c>
      <c r="L120" s="4" t="inlineStr">
        <is>
          <t>Steel, Cold Drawn C1018</t>
        </is>
      </c>
      <c r="M120" s="4" t="inlineStr">
        <is>
          <t>Coating_Standard</t>
        </is>
      </c>
      <c r="N120" s="80" t="n">
        <v>96896914</v>
      </c>
      <c r="O120" s="14" t="n"/>
      <c r="P120" t="inlineStr">
        <is>
          <t>A102260</t>
        </is>
      </c>
      <c r="Q120" t="inlineStr">
        <is>
          <t>LT027</t>
        </is>
      </c>
    </row>
    <row r="121">
      <c r="B121">
        <f>IF(I121="Silicon Bronze, ASTM-B584, C87600", IF(M121="Coating_Standard", "Y", "N"), "N")</f>
        <v/>
      </c>
      <c r="C121">
        <f>"Price_BOM_L_Imp_"&amp;D121</f>
        <v/>
      </c>
      <c r="D121" t="n">
        <v>471</v>
      </c>
      <c r="E121">
        <f>IF(B121="Y", C121, "")</f>
        <v/>
      </c>
      <c r="F121" t="inlineStr">
        <is>
          <t>:60157-LF:</t>
        </is>
      </c>
      <c r="G121" s="2" t="inlineStr">
        <is>
          <t>X6</t>
        </is>
      </c>
      <c r="H121" t="inlineStr">
        <is>
          <t>ImpMatl_NiAl-Bronze_ASTM-B148_C95400</t>
        </is>
      </c>
      <c r="I121" s="4" t="inlineStr">
        <is>
          <t>Nickel Aluminum Bronze ASTM B148 UNS C95400</t>
        </is>
      </c>
      <c r="J121" s="4" t="inlineStr">
        <is>
          <t>B22</t>
        </is>
      </c>
      <c r="K121" s="4" t="inlineStr">
        <is>
          <t>Anodized Steel</t>
        </is>
      </c>
      <c r="L121" s="4" t="inlineStr">
        <is>
          <t>Steel, Cold Drawn C1018</t>
        </is>
      </c>
      <c r="M121" s="4" t="inlineStr">
        <is>
          <t>Coating_Standard</t>
        </is>
      </c>
      <c r="N121" s="80" t="n">
        <v>97780971</v>
      </c>
      <c r="O121" s="14" t="n"/>
      <c r="P121" t="inlineStr">
        <is>
          <t>A102261</t>
        </is>
      </c>
      <c r="Q121" t="inlineStr">
        <is>
          <t>LT250</t>
        </is>
      </c>
    </row>
    <row r="122">
      <c r="B122">
        <f>IF(I122="Silicon Bronze, ASTM-B584, C87600", IF(M122="Coating_Standard", "Y", "N"), "N")</f>
        <v/>
      </c>
      <c r="C122">
        <f>"Price_BOM_L_Imp_"&amp;D122</f>
        <v/>
      </c>
      <c r="D122" t="n">
        <v>472</v>
      </c>
      <c r="E122">
        <f>IF(B122="Y", C122, "")</f>
        <v/>
      </c>
      <c r="F122" t="inlineStr">
        <is>
          <t>:80123-LC:80123-LCV:80123-LF:</t>
        </is>
      </c>
      <c r="G122" s="2" t="inlineStr">
        <is>
          <t>X5</t>
        </is>
      </c>
      <c r="H122" t="inlineStr">
        <is>
          <t>ImpMatl_NiAl-Bronze_ASTM-B148_C95400</t>
        </is>
      </c>
      <c r="I122" s="4" t="inlineStr">
        <is>
          <t>Nickel Aluminum Bronze ASTM B148 UNS C95400</t>
        </is>
      </c>
      <c r="J122" s="4" t="inlineStr">
        <is>
          <t>B22</t>
        </is>
      </c>
      <c r="K122" s="4" t="inlineStr">
        <is>
          <t>Anodized Steel</t>
        </is>
      </c>
      <c r="L122" s="4" t="inlineStr">
        <is>
          <t>Steel, Cold Drawn C1018</t>
        </is>
      </c>
      <c r="M122" s="4" t="inlineStr">
        <is>
          <t>Coating_Standard</t>
        </is>
      </c>
      <c r="N122" s="80" t="n">
        <v>97780973</v>
      </c>
      <c r="O122" s="14" t="n"/>
      <c r="P122" t="inlineStr">
        <is>
          <t>A102262</t>
        </is>
      </c>
      <c r="Q122" t="inlineStr">
        <is>
          <t>LT250</t>
        </is>
      </c>
    </row>
    <row r="123">
      <c r="B123">
        <f>IF(I123="Silicon Bronze, ASTM-B584, C87600", IF(M123="Coating_Standard", "Y", "N"), "N")</f>
        <v/>
      </c>
      <c r="C123">
        <f>"Price_BOM_L_Imp_"&amp;D123</f>
        <v/>
      </c>
      <c r="D123" t="n">
        <v>473</v>
      </c>
      <c r="E123">
        <f>IF(B123="Y", C123, "")</f>
        <v/>
      </c>
      <c r="F123" t="inlineStr">
        <is>
          <t>:80155-LC:80155-LCV:80155-LF:</t>
        </is>
      </c>
      <c r="G123" s="2" t="inlineStr">
        <is>
          <t>X5</t>
        </is>
      </c>
      <c r="H123" t="inlineStr">
        <is>
          <t>ImpMatl_NiAl-Bronze_ASTM-B148_C95400</t>
        </is>
      </c>
      <c r="I123" s="4" t="inlineStr">
        <is>
          <t>Nickel Aluminum Bronze ASTM B148 UNS C95400</t>
        </is>
      </c>
      <c r="J123" s="4" t="inlineStr">
        <is>
          <t>B22</t>
        </is>
      </c>
      <c r="K123" s="4" t="inlineStr">
        <is>
          <t>Anodized Steel</t>
        </is>
      </c>
      <c r="L123" s="4" t="inlineStr">
        <is>
          <t>Steel, Cold Drawn C1018</t>
        </is>
      </c>
      <c r="M123" s="4" t="inlineStr">
        <is>
          <t>Coating_Standard</t>
        </is>
      </c>
      <c r="N123" s="80" t="n">
        <v>97780974</v>
      </c>
      <c r="O123" s="14" t="n"/>
      <c r="P123" t="inlineStr">
        <is>
          <t>A102263</t>
        </is>
      </c>
      <c r="Q123" t="inlineStr">
        <is>
          <t>LT250</t>
        </is>
      </c>
    </row>
    <row r="124">
      <c r="B124">
        <f>IF(I124="Silicon Bronze, ASTM-B584, C87600", IF(M124="Coating_Standard", "Y", "N"), "N")</f>
        <v/>
      </c>
      <c r="C124">
        <f>"Price_BOM_L_Imp_"&amp;D124</f>
        <v/>
      </c>
      <c r="D124" t="n">
        <v>474</v>
      </c>
      <c r="E124">
        <f>IF(B124="Y", C124, "")</f>
        <v/>
      </c>
      <c r="F124" t="inlineStr">
        <is>
          <t>:80155-LF:</t>
        </is>
      </c>
      <c r="G124" s="2" t="inlineStr">
        <is>
          <t>X6</t>
        </is>
      </c>
      <c r="H124" t="inlineStr">
        <is>
          <t>ImpMatl_NiAl-Bronze_ASTM-B148_C95400</t>
        </is>
      </c>
      <c r="I124" s="4" t="inlineStr">
        <is>
          <t>Nickel Aluminum Bronze ASTM B148 UNS C95400</t>
        </is>
      </c>
      <c r="J124" s="4" t="inlineStr">
        <is>
          <t>B22</t>
        </is>
      </c>
      <c r="K124" s="4" t="inlineStr">
        <is>
          <t>Anodized Steel</t>
        </is>
      </c>
      <c r="L124" s="4" t="inlineStr">
        <is>
          <t>Steel, Cold Drawn C1018</t>
        </is>
      </c>
      <c r="M124" s="4" t="inlineStr">
        <is>
          <t>Coating_Standard</t>
        </is>
      </c>
      <c r="N124" s="80" t="n">
        <v>97780975</v>
      </c>
      <c r="O124" s="14" t="n"/>
      <c r="P124" t="inlineStr">
        <is>
          <t>A102264</t>
        </is>
      </c>
      <c r="Q124" t="inlineStr">
        <is>
          <t>LT250</t>
        </is>
      </c>
    </row>
    <row r="125">
      <c r="B125">
        <f>IF(I125="Silicon Bronze, ASTM-B584, C87600", IF(M125="Coating_Standard", "Y", "N"), "N")</f>
        <v/>
      </c>
      <c r="C125">
        <f>"Price_BOM_L_Imp_"&amp;D125</f>
        <v/>
      </c>
      <c r="D125" t="n">
        <v>475</v>
      </c>
      <c r="E125">
        <f>IF(B125="Y", C125, "")</f>
        <v/>
      </c>
      <c r="F125" t="inlineStr">
        <is>
          <t>:10153-LF:</t>
        </is>
      </c>
      <c r="G125" s="2" t="inlineStr">
        <is>
          <t>X8</t>
        </is>
      </c>
      <c r="H125" t="inlineStr">
        <is>
          <t>ImpMatl_NiAl-Bronze_ASTM-B148_C95400</t>
        </is>
      </c>
      <c r="I125" s="4" t="inlineStr">
        <is>
          <t>Nickel Aluminum Bronze ASTM B148 UNS C95400</t>
        </is>
      </c>
      <c r="J125" s="4" t="inlineStr">
        <is>
          <t>B22</t>
        </is>
      </c>
      <c r="K125" s="4" t="inlineStr">
        <is>
          <t>Anodized Steel</t>
        </is>
      </c>
      <c r="L125" s="4" t="inlineStr">
        <is>
          <t>Steel, Cold Drawn C1018</t>
        </is>
      </c>
      <c r="M125" s="4" t="inlineStr">
        <is>
          <t>Coating_Standard</t>
        </is>
      </c>
      <c r="N125" s="80" t="n">
        <v>97780976</v>
      </c>
      <c r="O125" s="14" t="n"/>
      <c r="P125" t="inlineStr">
        <is>
          <t>A102265</t>
        </is>
      </c>
      <c r="Q125" t="inlineStr">
        <is>
          <t>LT250</t>
        </is>
      </c>
    </row>
    <row r="126">
      <c r="B126">
        <f>IF(I126="Silicon Bronze, ASTM-B584, C87600", IF(M126="Coating_Standard", "Y", "N"), "N")</f>
        <v/>
      </c>
      <c r="C126">
        <f>"Price_BOM_L_Imp_"&amp;D126</f>
        <v/>
      </c>
      <c r="D126" t="n">
        <v>476</v>
      </c>
      <c r="E126">
        <f>IF(B126="Y", C126, "")</f>
        <v/>
      </c>
      <c r="F126" t="inlineStr">
        <is>
          <t>:12709-LC:12709-LCV:</t>
        </is>
      </c>
      <c r="G126" s="2" t="inlineStr">
        <is>
          <t>X0</t>
        </is>
      </c>
      <c r="H126" t="inlineStr">
        <is>
          <t>ImpMatl_NiAl-Bronze_ASTM-B148_C95400</t>
        </is>
      </c>
      <c r="I126" s="4" t="inlineStr">
        <is>
          <t>Nickel Aluminum Bronze ASTM B148 UNS C95400</t>
        </is>
      </c>
      <c r="J126" s="4" t="inlineStr">
        <is>
          <t>B22</t>
        </is>
      </c>
      <c r="K126" s="4" t="inlineStr">
        <is>
          <t>None</t>
        </is>
      </c>
      <c r="L126" s="4" t="inlineStr">
        <is>
          <t>None</t>
        </is>
      </c>
      <c r="M126" s="4" t="inlineStr">
        <is>
          <t>Coating_Standard</t>
        </is>
      </c>
      <c r="N126" s="80" t="n">
        <v>97780991</v>
      </c>
      <c r="O126" s="1" t="n"/>
      <c r="P126" t="inlineStr">
        <is>
          <t>A102266</t>
        </is>
      </c>
      <c r="Q126" t="inlineStr">
        <is>
          <t>LT250</t>
        </is>
      </c>
    </row>
    <row r="127">
      <c r="B127">
        <f>IF(I127="Silicon Bronze, ASTM-B584, C87600", IF(M127="Coating_Standard", "Y", "N"), "N")</f>
        <v/>
      </c>
      <c r="C127">
        <f>"Price_BOM_L_Imp_"&amp;D127</f>
        <v/>
      </c>
      <c r="D127" t="n">
        <v>477</v>
      </c>
      <c r="E127">
        <f>IF(B127="Y", C127, "")</f>
        <v/>
      </c>
      <c r="F127" t="inlineStr">
        <is>
          <t>:15705-LC:15705-LCV:</t>
        </is>
      </c>
      <c r="G127" s="2" t="inlineStr">
        <is>
          <t>X0</t>
        </is>
      </c>
      <c r="H127" t="inlineStr">
        <is>
          <t>ImpMatl_NiAl-Bronze_ASTM-B148_C95400</t>
        </is>
      </c>
      <c r="I127" s="4" t="inlineStr">
        <is>
          <t>Nickel Aluminum Bronze ASTM B148 UNS C95400</t>
        </is>
      </c>
      <c r="J127" s="4" t="inlineStr">
        <is>
          <t>B22</t>
        </is>
      </c>
      <c r="K127" s="4" t="inlineStr">
        <is>
          <t>None</t>
        </is>
      </c>
      <c r="L127" s="4" t="inlineStr">
        <is>
          <t>None</t>
        </is>
      </c>
      <c r="M127" s="4" t="inlineStr">
        <is>
          <t>Coating_Standard</t>
        </is>
      </c>
      <c r="N127" s="80" t="n">
        <v>97780992</v>
      </c>
      <c r="O127" s="1" t="n"/>
      <c r="P127" t="inlineStr">
        <is>
          <t>A102267</t>
        </is>
      </c>
      <c r="Q127" t="inlineStr">
        <is>
          <t>LT250</t>
        </is>
      </c>
    </row>
    <row r="128">
      <c r="B128">
        <f>IF(I128="Silicon Bronze, ASTM-B584, C87600", IF(M128="Coating_Standard", "Y", "N"), "N")</f>
        <v/>
      </c>
      <c r="C128">
        <f>"Price_BOM_L_Imp_"&amp;D128</f>
        <v/>
      </c>
      <c r="D128" t="n">
        <v>478</v>
      </c>
      <c r="E128">
        <f>IF(B128="Y", C128, "")</f>
        <v/>
      </c>
      <c r="F128" t="inlineStr">
        <is>
          <t>:15507-LC:15507-LCV:</t>
        </is>
      </c>
      <c r="G128" s="2" t="inlineStr">
        <is>
          <t>X0</t>
        </is>
      </c>
      <c r="H128" t="inlineStr">
        <is>
          <t>ImpMatl_NiAl-Bronze_ASTM-B148_C95400</t>
        </is>
      </c>
      <c r="I128" s="4" t="inlineStr">
        <is>
          <t>Nickel Aluminum Bronze ASTM B148 UNS C95400</t>
        </is>
      </c>
      <c r="J128" s="4" t="inlineStr">
        <is>
          <t>B22</t>
        </is>
      </c>
      <c r="K128" s="4" t="inlineStr">
        <is>
          <t>None</t>
        </is>
      </c>
      <c r="L128" s="4" t="inlineStr">
        <is>
          <t>None</t>
        </is>
      </c>
      <c r="M128" s="4" t="inlineStr">
        <is>
          <t>Coating_Standard</t>
        </is>
      </c>
      <c r="N128" s="80" t="n">
        <v>97780994</v>
      </c>
      <c r="O128" s="1" t="n"/>
      <c r="P128" t="inlineStr">
        <is>
          <t>A102268</t>
        </is>
      </c>
      <c r="Q128" t="inlineStr">
        <is>
          <t>LT250</t>
        </is>
      </c>
    </row>
    <row r="129">
      <c r="B129">
        <f>IF(I129="Silicon Bronze, ASTM-B584, C87600", IF(M129="Coating_Standard", "Y", "N"), "N")</f>
        <v/>
      </c>
      <c r="C129">
        <f>"Price_BOM_L_Imp_"&amp;D129</f>
        <v/>
      </c>
      <c r="D129" t="n">
        <v>479</v>
      </c>
      <c r="E129">
        <f>IF(B129="Y", C129, "")</f>
        <v/>
      </c>
      <c r="F129" t="inlineStr">
        <is>
          <t>:15509-LC:15509-LCV:</t>
        </is>
      </c>
      <c r="G129" s="2" t="inlineStr">
        <is>
          <t>X3</t>
        </is>
      </c>
      <c r="H129" t="inlineStr">
        <is>
          <t>ImpMatl_NiAl-Bronze_ASTM-B148_C95400</t>
        </is>
      </c>
      <c r="I129" s="4" t="inlineStr">
        <is>
          <t>Nickel Aluminum Bronze ASTM B148 UNS C95400</t>
        </is>
      </c>
      <c r="J129" s="4" t="inlineStr">
        <is>
          <t>B22</t>
        </is>
      </c>
      <c r="K129" s="4" t="inlineStr">
        <is>
          <t>Stainless Steel, AISI-303</t>
        </is>
      </c>
      <c r="L129" s="4" t="inlineStr">
        <is>
          <t>Steel, Cold Drawn C1018</t>
        </is>
      </c>
      <c r="M129" s="4" t="inlineStr">
        <is>
          <t>Coating_Standard</t>
        </is>
      </c>
      <c r="N129" s="80" t="n">
        <v>98671661</v>
      </c>
      <c r="O129" s="1" t="n"/>
      <c r="P129" t="inlineStr">
        <is>
          <t>A102269</t>
        </is>
      </c>
      <c r="Q129" t="inlineStr">
        <is>
          <t>LT250</t>
        </is>
      </c>
    </row>
    <row r="130">
      <c r="B130">
        <f>IF(I130="Silicon Bronze, ASTM-B584, C87600", IF(M130="Coating_Standard", "Y", "N"), "N")</f>
        <v/>
      </c>
      <c r="C130">
        <f>"Price_BOM_L_Imp_"&amp;D130</f>
        <v/>
      </c>
      <c r="D130" t="n">
        <v>480</v>
      </c>
      <c r="E130">
        <f>IF(B130="Y", C130, "")</f>
        <v/>
      </c>
      <c r="F130" t="inlineStr">
        <is>
          <t>:15507-LC:15507-LCV:</t>
        </is>
      </c>
      <c r="G130" s="2" t="inlineStr">
        <is>
          <t>X3</t>
        </is>
      </c>
      <c r="H130" t="inlineStr">
        <is>
          <t>ImpMatl_NiAl-Bronze_ASTM-B148_C95400</t>
        </is>
      </c>
      <c r="I130" s="4" t="inlineStr">
        <is>
          <t>Nickel Aluminum Bronze ASTM B148 UNS C95400</t>
        </is>
      </c>
      <c r="J130" s="4" t="inlineStr">
        <is>
          <t>B22</t>
        </is>
      </c>
      <c r="K130" s="4" t="inlineStr">
        <is>
          <t>Stainless Steel, AISI-303</t>
        </is>
      </c>
      <c r="L130" s="4" t="inlineStr">
        <is>
          <t>Steel, Cold Drawn C1018</t>
        </is>
      </c>
      <c r="M130" s="4" t="inlineStr">
        <is>
          <t>Coating_Standard</t>
        </is>
      </c>
      <c r="N130" s="80" t="n">
        <v>97780995</v>
      </c>
      <c r="O130" s="1" t="n"/>
      <c r="P130" t="inlineStr">
        <is>
          <t>A102270</t>
        </is>
      </c>
      <c r="Q130" t="inlineStr">
        <is>
          <t>LT250</t>
        </is>
      </c>
    </row>
    <row r="131">
      <c r="B131">
        <f>IF(I131="Silicon Bronze, ASTM-B584, C87600", IF(M131="Coating_Standard", "Y", "N"), "N")</f>
        <v/>
      </c>
      <c r="C131">
        <f>"Price_BOM_L_Imp_"&amp;D131</f>
        <v/>
      </c>
      <c r="D131" t="n">
        <v>481</v>
      </c>
      <c r="E131">
        <f>IF(B131="Y", C131, "")</f>
        <v/>
      </c>
      <c r="F131" t="inlineStr">
        <is>
          <t>:20501-LC:20501-LCV:</t>
        </is>
      </c>
      <c r="G131" s="2" t="inlineStr">
        <is>
          <t>X3</t>
        </is>
      </c>
      <c r="H131" t="inlineStr">
        <is>
          <t>ImpMatl_NiAl-Bronze_ASTM-B148_C95400</t>
        </is>
      </c>
      <c r="I131" s="4" t="inlineStr">
        <is>
          <t>Nickel Aluminum Bronze ASTM B148 UNS C95400</t>
        </is>
      </c>
      <c r="J131" s="4" t="inlineStr">
        <is>
          <t>B22</t>
        </is>
      </c>
      <c r="K131" s="4" t="inlineStr">
        <is>
          <t>Stainless Steel, AISI-303</t>
        </is>
      </c>
      <c r="L131" s="4" t="inlineStr">
        <is>
          <t>Steel, Cold Drawn C1018</t>
        </is>
      </c>
      <c r="M131" s="4" t="inlineStr">
        <is>
          <t>Coating_Standard</t>
        </is>
      </c>
      <c r="N131" s="80" t="n">
        <v>97780996</v>
      </c>
      <c r="O131" s="1" t="n"/>
      <c r="P131" t="inlineStr">
        <is>
          <t>A102271</t>
        </is>
      </c>
      <c r="Q131" t="inlineStr">
        <is>
          <t>LT250</t>
        </is>
      </c>
    </row>
    <row r="132">
      <c r="B132">
        <f>IF(I132="Silicon Bronze, ASTM-B584, C87600", IF(M132="Coating_Standard", "Y", "N"), "N")</f>
        <v/>
      </c>
      <c r="C132">
        <f>"Price_BOM_L_Imp_"&amp;D132</f>
        <v/>
      </c>
      <c r="D132" t="n">
        <v>544</v>
      </c>
      <c r="E132">
        <f>IF(B132="Y", C132, "")</f>
        <v/>
      </c>
      <c r="F132" t="inlineStr">
        <is>
          <t>:10707-LC:10707-LCV:</t>
        </is>
      </c>
      <c r="G132" s="2" t="inlineStr">
        <is>
          <t>X0</t>
        </is>
      </c>
      <c r="H132" t="inlineStr">
        <is>
          <t>ImpMatl_NiAl-Bronze_ASTM-B148_C95400</t>
        </is>
      </c>
      <c r="I132" s="4" t="inlineStr">
        <is>
          <t>Nickel Aluminum Bronze ASTM B148 UNS C95400</t>
        </is>
      </c>
      <c r="J132" s="4" t="inlineStr">
        <is>
          <t>B22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Coating_Scotchkote134_interior_exterior_IncludeImpeller</t>
        </is>
      </c>
      <c r="N132" s="80" t="inlineStr">
        <is>
          <t>RTF</t>
        </is>
      </c>
      <c r="O132" s="4" t="n"/>
      <c r="P132" t="inlineStr">
        <is>
          <t>A102210</t>
        </is>
      </c>
      <c r="Q132" t="inlineStr">
        <is>
          <t>LT250</t>
        </is>
      </c>
    </row>
    <row r="133">
      <c r="B133">
        <f>IF(I133="Silicon Bronze, ASTM-B584, C87600", IF(M133="Coating_Standard", "Y", "N"), "N")</f>
        <v/>
      </c>
      <c r="C133">
        <f>"Price_BOM_L_Imp_"&amp;D133</f>
        <v/>
      </c>
      <c r="D133" t="n">
        <v>545</v>
      </c>
      <c r="E133">
        <f>IF(B133="Y", C133, "")</f>
        <v/>
      </c>
      <c r="F133" t="inlineStr">
        <is>
          <t>:10707-LC:10707-LCV:10707-LF:</t>
        </is>
      </c>
      <c r="G133" s="2" t="inlineStr">
        <is>
          <t>X3</t>
        </is>
      </c>
      <c r="H133" t="inlineStr">
        <is>
          <t>ImpMatl_NiAl-Bronze_ASTM-B148_C95400</t>
        </is>
      </c>
      <c r="I133" s="4" t="inlineStr">
        <is>
          <t>Nickel Aluminum Bronze ASTM B148 UNS C95400</t>
        </is>
      </c>
      <c r="J133" s="4" t="inlineStr">
        <is>
          <t>B22</t>
        </is>
      </c>
      <c r="K133" s="4" t="inlineStr">
        <is>
          <t>Stainless Steel, AISI-303</t>
        </is>
      </c>
      <c r="L133" s="4" t="inlineStr">
        <is>
          <t>Steel, Cold Drawn C1018</t>
        </is>
      </c>
      <c r="M133" s="4" t="inlineStr">
        <is>
          <t>Coating_Scotchkote134_interior_exterior_IncludeImpeller</t>
        </is>
      </c>
      <c r="N133" s="80" t="inlineStr">
        <is>
          <t>RTF</t>
        </is>
      </c>
      <c r="O133" s="4" t="n"/>
      <c r="P133" t="inlineStr">
        <is>
          <t>A102211</t>
        </is>
      </c>
      <c r="Q133" t="inlineStr">
        <is>
          <t>LT250</t>
        </is>
      </c>
    </row>
    <row r="134">
      <c r="B134">
        <f>IF(I134="Silicon Bronze, ASTM-B584, C87600", IF(M134="Coating_Standard", "Y", "N"), "N")</f>
        <v/>
      </c>
      <c r="C134">
        <f>"Price_BOM_L_Imp_"&amp;D134</f>
        <v/>
      </c>
      <c r="D134" t="n">
        <v>546</v>
      </c>
      <c r="E134">
        <f>IF(B134="Y", C134, "")</f>
        <v/>
      </c>
      <c r="F134" t="inlineStr">
        <is>
          <t>:12501-LC:12501-LCV:</t>
        </is>
      </c>
      <c r="G134" s="2" t="inlineStr">
        <is>
          <t>X0</t>
        </is>
      </c>
      <c r="H134" t="inlineStr">
        <is>
          <t>ImpMatl_NiAl-Bronze_ASTM-B148_C95400</t>
        </is>
      </c>
      <c r="I134" s="4" t="inlineStr">
        <is>
          <t>Nickel Aluminum Bronze ASTM B148 UNS C95400</t>
        </is>
      </c>
      <c r="J134" s="4" t="inlineStr">
        <is>
          <t>B22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Coating_Scotchkote134_interior_exterior_IncludeImpeller</t>
        </is>
      </c>
      <c r="N134" s="80" t="inlineStr">
        <is>
          <t>RTF</t>
        </is>
      </c>
      <c r="O134" s="4" t="n"/>
      <c r="P134" t="inlineStr">
        <is>
          <t>A102212</t>
        </is>
      </c>
      <c r="Q134" t="inlineStr">
        <is>
          <t>LT250</t>
        </is>
      </c>
    </row>
    <row r="135">
      <c r="B135">
        <f>IF(I135="Silicon Bronze, ASTM-B584, C87600", IF(M135="Coating_Standard", "Y", "N"), "N")</f>
        <v/>
      </c>
      <c r="C135">
        <f>"Price_BOM_L_Imp_"&amp;D135</f>
        <v/>
      </c>
      <c r="D135" t="n">
        <v>547</v>
      </c>
      <c r="E135">
        <f>IF(B135="Y", C135, "")</f>
        <v/>
      </c>
      <c r="F135" t="inlineStr">
        <is>
          <t>:12507-LC:12507-LCV:</t>
        </is>
      </c>
      <c r="G135" s="2" t="inlineStr">
        <is>
          <t>X0</t>
        </is>
      </c>
      <c r="H135" t="inlineStr">
        <is>
          <t>ImpMatl_NiAl-Bronze_ASTM-B148_C95400</t>
        </is>
      </c>
      <c r="I135" s="4" t="inlineStr">
        <is>
          <t>Nickel Aluminum Bronze ASTM B148 UNS C95400</t>
        </is>
      </c>
      <c r="J135" s="4" t="inlineStr">
        <is>
          <t>B22</t>
        </is>
      </c>
      <c r="K135" s="4" t="inlineStr">
        <is>
          <t>None</t>
        </is>
      </c>
      <c r="L135" s="4" t="inlineStr">
        <is>
          <t>None</t>
        </is>
      </c>
      <c r="M135" s="4" t="inlineStr">
        <is>
          <t>Coating_Scotchkote134_interior_exterior_IncludeImpeller</t>
        </is>
      </c>
      <c r="N135" s="80" t="inlineStr">
        <is>
          <t>RTF</t>
        </is>
      </c>
      <c r="O135" s="4" t="n"/>
      <c r="P135" t="inlineStr">
        <is>
          <t>A102213</t>
        </is>
      </c>
      <c r="Q135" t="inlineStr">
        <is>
          <t>LT250</t>
        </is>
      </c>
    </row>
    <row r="136">
      <c r="B136">
        <f>IF(I136="Silicon Bronze, ASTM-B584, C87600", IF(M136="Coating_Standard", "Y", "N"), "N")</f>
        <v/>
      </c>
      <c r="C136">
        <f>"Price_BOM_L_Imp_"&amp;D136</f>
        <v/>
      </c>
      <c r="D136" t="n">
        <v>548</v>
      </c>
      <c r="E136">
        <f>IF(B136="Y", C136, "")</f>
        <v/>
      </c>
      <c r="F136" t="inlineStr">
        <is>
          <t>:12709-LC:12709-LCV:12709-LF:</t>
        </is>
      </c>
      <c r="G136" s="2" t="inlineStr">
        <is>
          <t>X3</t>
        </is>
      </c>
      <c r="H136" t="inlineStr">
        <is>
          <t>ImpMatl_NiAl-Bronze_ASTM-B148_C95400</t>
        </is>
      </c>
      <c r="I136" s="4" t="inlineStr">
        <is>
          <t>Nickel Aluminum Bronze ASTM B148 UNS C95400</t>
        </is>
      </c>
      <c r="J136" s="4" t="inlineStr">
        <is>
          <t>B22</t>
        </is>
      </c>
      <c r="K136" s="4" t="inlineStr">
        <is>
          <t>Stainless Steel, AISI-303</t>
        </is>
      </c>
      <c r="L136" s="4" t="inlineStr">
        <is>
          <t>Steel, Cold Drawn C1018</t>
        </is>
      </c>
      <c r="M136" s="4" t="inlineStr">
        <is>
          <t>Coating_Scotchkote134_interior_exterior_IncludeImpeller</t>
        </is>
      </c>
      <c r="N136" s="80" t="inlineStr">
        <is>
          <t>RTF</t>
        </is>
      </c>
      <c r="O136" s="4" t="n"/>
      <c r="P136" t="inlineStr">
        <is>
          <t>A102214</t>
        </is>
      </c>
      <c r="Q136" t="inlineStr">
        <is>
          <t>LT250</t>
        </is>
      </c>
    </row>
    <row r="137">
      <c r="B137">
        <f>IF(I137="Silicon Bronze, ASTM-B584, C87600", IF(M137="Coating_Standard", "Y", "N"), "N")</f>
        <v/>
      </c>
      <c r="C137">
        <f>"Price_BOM_L_Imp_"&amp;D137</f>
        <v/>
      </c>
      <c r="D137" t="n">
        <v>549</v>
      </c>
      <c r="E137">
        <f>IF(B137="Y", C137, "")</f>
        <v/>
      </c>
      <c r="F137" t="inlineStr">
        <is>
          <t>:15509-LC:15509-LCV:</t>
        </is>
      </c>
      <c r="G137" s="2" t="inlineStr">
        <is>
          <t>X0</t>
        </is>
      </c>
      <c r="H137" t="inlineStr">
        <is>
          <t>ImpMatl_NiAl-Bronze_ASTM-B148_C95400</t>
        </is>
      </c>
      <c r="I137" s="4" t="inlineStr">
        <is>
          <t>Nickel Aluminum Bronze ASTM B148 UNS C95400</t>
        </is>
      </c>
      <c r="J137" s="4" t="inlineStr">
        <is>
          <t>B22</t>
        </is>
      </c>
      <c r="K137" s="4" t="inlineStr">
        <is>
          <t>None</t>
        </is>
      </c>
      <c r="L137" s="4" t="inlineStr">
        <is>
          <t>None</t>
        </is>
      </c>
      <c r="M137" s="4" t="inlineStr">
        <is>
          <t>Coating_Scotchkote134_interior_exterior_IncludeImpeller</t>
        </is>
      </c>
      <c r="N137" s="80" t="inlineStr">
        <is>
          <t>RTF</t>
        </is>
      </c>
      <c r="O137" s="4" t="n"/>
      <c r="P137" t="inlineStr">
        <is>
          <t>A102215</t>
        </is>
      </c>
      <c r="Q137" t="inlineStr">
        <is>
          <t>LT250</t>
        </is>
      </c>
    </row>
    <row r="138">
      <c r="B138">
        <f>IF(I138="Silicon Bronze, ASTM-B584, C87600", IF(M138="Coating_Standard", "Y", "N"), "N")</f>
        <v/>
      </c>
      <c r="C138">
        <f>"Price_BOM_L_Imp_"&amp;D138</f>
        <v/>
      </c>
      <c r="D138" t="n">
        <v>550</v>
      </c>
      <c r="E138">
        <f>IF(B138="Y", C138, "")</f>
        <v/>
      </c>
      <c r="F138" t="inlineStr">
        <is>
          <t>:15705-LC:15705-LCV:15705-LF:</t>
        </is>
      </c>
      <c r="G138" s="2" t="inlineStr">
        <is>
          <t>X3</t>
        </is>
      </c>
      <c r="H138" t="inlineStr">
        <is>
          <t>ImpMatl_NiAl-Bronze_ASTM-B148_C95400</t>
        </is>
      </c>
      <c r="I138" s="4" t="inlineStr">
        <is>
          <t>Nickel Aluminum Bronze ASTM B148 UNS C95400</t>
        </is>
      </c>
      <c r="J138" s="4" t="inlineStr">
        <is>
          <t>B22</t>
        </is>
      </c>
      <c r="K138" s="4" t="inlineStr">
        <is>
          <t>Stainless Steel, AISI-303</t>
        </is>
      </c>
      <c r="L138" s="4" t="inlineStr">
        <is>
          <t>Steel, Cold Drawn C1018</t>
        </is>
      </c>
      <c r="M138" s="4" t="inlineStr">
        <is>
          <t>Coating_Scotchkote134_interior_exterior_IncludeImpeller</t>
        </is>
      </c>
      <c r="N138" s="80" t="inlineStr">
        <is>
          <t>RTF</t>
        </is>
      </c>
      <c r="O138" s="4" t="n"/>
      <c r="P138" t="inlineStr">
        <is>
          <t>A102216</t>
        </is>
      </c>
      <c r="Q138" t="inlineStr">
        <is>
          <t>LT250</t>
        </is>
      </c>
    </row>
    <row r="139">
      <c r="B139">
        <f>IF(I139="Silicon Bronze, ASTM-B584, C87600", IF(M139="Coating_Standard", "Y", "N"), "N")</f>
        <v/>
      </c>
      <c r="C139">
        <f>"Price_BOM_L_Imp_"&amp;D139</f>
        <v/>
      </c>
      <c r="D139" t="n">
        <v>551</v>
      </c>
      <c r="E139">
        <f>IF(B139="Y", C139, "")</f>
        <v/>
      </c>
      <c r="F139" t="inlineStr">
        <is>
          <t>:15951-LC:15951-LCV:15951-LF:</t>
        </is>
      </c>
      <c r="G139" s="2" t="inlineStr">
        <is>
          <t>X3</t>
        </is>
      </c>
      <c r="H139" t="inlineStr">
        <is>
          <t>ImpMatl_NiAl-Bronze_ASTM-B148_C95400</t>
        </is>
      </c>
      <c r="I139" s="4" t="inlineStr">
        <is>
          <t>Nickel Aluminum Bronze ASTM B148 UNS C95400</t>
        </is>
      </c>
      <c r="J139" s="4" t="inlineStr">
        <is>
          <t>B22</t>
        </is>
      </c>
      <c r="K139" s="4" t="inlineStr">
        <is>
          <t>Stainless Steel, AISI-303</t>
        </is>
      </c>
      <c r="L139" s="4" t="inlineStr">
        <is>
          <t>Steel, Cold Drawn C1018</t>
        </is>
      </c>
      <c r="M139" s="4" t="inlineStr">
        <is>
          <t>Coating_Scotchkote134_interior_exterior_IncludeImpeller</t>
        </is>
      </c>
      <c r="N139" s="80" t="inlineStr">
        <is>
          <t>RTF</t>
        </is>
      </c>
      <c r="O139" s="4" t="n"/>
      <c r="P139" t="inlineStr">
        <is>
          <t>A102217</t>
        </is>
      </c>
      <c r="Q139" t="inlineStr">
        <is>
          <t>LT250</t>
        </is>
      </c>
    </row>
    <row r="140">
      <c r="B140">
        <f>IF(I140="Silicon Bronze, ASTM-B584, C87600", IF(M140="Coating_Standard", "Y", "N"), "N")</f>
        <v/>
      </c>
      <c r="C140">
        <f>"Price_BOM_L_Imp_"&amp;D140</f>
        <v/>
      </c>
      <c r="D140" t="n">
        <v>552</v>
      </c>
      <c r="E140">
        <f>IF(B140="Y", C140, "")</f>
        <v/>
      </c>
      <c r="F140" t="inlineStr">
        <is>
          <t>:15951-LC:15951-LCV:15951-LF:</t>
        </is>
      </c>
      <c r="G140" s="2" t="inlineStr">
        <is>
          <t>X4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Stainless Steel, AISI-303</t>
        </is>
      </c>
      <c r="L140" s="4" t="inlineStr">
        <is>
          <t>Steel, Cold Drawn C1018</t>
        </is>
      </c>
      <c r="M140" s="4" t="inlineStr">
        <is>
          <t>Coating_Scotchkote134_interior_exterior_IncludeImpeller</t>
        </is>
      </c>
      <c r="N140" s="80" t="inlineStr">
        <is>
          <t>RTF</t>
        </is>
      </c>
      <c r="O140" s="4" t="n"/>
      <c r="P140" t="inlineStr">
        <is>
          <t>A102218</t>
        </is>
      </c>
      <c r="Q140" t="inlineStr">
        <is>
          <t>LT250</t>
        </is>
      </c>
    </row>
    <row r="141">
      <c r="B141">
        <f>IF(I141="Silicon Bronze, ASTM-B584, C87600", IF(M141="Coating_Standard", "Y", "N"), "N")</f>
        <v/>
      </c>
      <c r="C141">
        <f>"Price_BOM_L_Imp_"&amp;D141</f>
        <v/>
      </c>
      <c r="D141" t="n">
        <v>553</v>
      </c>
      <c r="E141">
        <f>IF(B141="Y", C141, "")</f>
        <v/>
      </c>
      <c r="F141" t="inlineStr">
        <is>
          <t>:15955-LC:15955-LCV:15955-LF:</t>
        </is>
      </c>
      <c r="G141" s="2" t="inlineStr">
        <is>
          <t>X3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Stainless Steel, AISI-303</t>
        </is>
      </c>
      <c r="L141" s="4" t="inlineStr">
        <is>
          <t>Steel, Cold Drawn C1018</t>
        </is>
      </c>
      <c r="M141" s="4" t="inlineStr">
        <is>
          <t>Coating_Scotchkote134_interior_exterior_IncludeImpeller</t>
        </is>
      </c>
      <c r="N141" s="80" t="inlineStr">
        <is>
          <t>RTF</t>
        </is>
      </c>
      <c r="O141" s="4" t="n"/>
      <c r="P141" t="inlineStr">
        <is>
          <t>A102219</t>
        </is>
      </c>
      <c r="Q141" t="inlineStr">
        <is>
          <t>LT250</t>
        </is>
      </c>
    </row>
    <row r="142">
      <c r="B142">
        <f>IF(I142="Silicon Bronze, ASTM-B584, C87600", IF(M142="Coating_Standard", "Y", "N"), "N")</f>
        <v/>
      </c>
      <c r="C142">
        <f>"Price_BOM_L_Imp_"&amp;D142</f>
        <v/>
      </c>
      <c r="D142" t="n">
        <v>554</v>
      </c>
      <c r="E142">
        <f>IF(B142="Y", C142, "")</f>
        <v/>
      </c>
      <c r="F142" t="inlineStr">
        <is>
          <t>:15955-LC:15955-LCV:15955-LF:</t>
        </is>
      </c>
      <c r="G142" s="2" t="inlineStr">
        <is>
          <t>X4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Stainless Steel, AISI-303</t>
        </is>
      </c>
      <c r="L142" s="4" t="inlineStr">
        <is>
          <t>Steel, Cold Drawn C1018</t>
        </is>
      </c>
      <c r="M142" s="4" t="inlineStr">
        <is>
          <t>Coating_Scotchkote134_interior_exterior_IncludeImpeller</t>
        </is>
      </c>
      <c r="N142" s="80" t="inlineStr">
        <is>
          <t>RTF</t>
        </is>
      </c>
      <c r="O142" s="4" t="n"/>
      <c r="P142" t="inlineStr">
        <is>
          <t>A102220</t>
        </is>
      </c>
      <c r="Q142" t="inlineStr">
        <is>
          <t>LT250</t>
        </is>
      </c>
    </row>
    <row r="143">
      <c r="B143">
        <f>IF(I143="Silicon Bronze, ASTM-B584, C87600", IF(M143="Coating_Standard", "Y", "N"), "N")</f>
        <v/>
      </c>
      <c r="C143">
        <f>"Price_BOM_L_Imp_"&amp;D143</f>
        <v/>
      </c>
      <c r="D143" t="n">
        <v>555</v>
      </c>
      <c r="E143">
        <f>IF(B143="Y", C143, "")</f>
        <v/>
      </c>
      <c r="F143" t="inlineStr">
        <is>
          <t>:15959-LC:15959-LCV:15959-LF:</t>
        </is>
      </c>
      <c r="G143" s="2" t="inlineStr">
        <is>
          <t>X3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Stainless Steel, AISI-303</t>
        </is>
      </c>
      <c r="L143" s="4" t="inlineStr">
        <is>
          <t>Steel, Cold Drawn C1018</t>
        </is>
      </c>
      <c r="M143" s="4" t="inlineStr">
        <is>
          <t>Coating_Scotchkote134_interior_exterior_IncludeImpeller</t>
        </is>
      </c>
      <c r="N143" s="80" t="inlineStr">
        <is>
          <t>RTF</t>
        </is>
      </c>
      <c r="O143" s="4" t="n"/>
      <c r="P143" t="inlineStr">
        <is>
          <t>A102221</t>
        </is>
      </c>
      <c r="Q143" t="inlineStr">
        <is>
          <t>LT250</t>
        </is>
      </c>
    </row>
    <row r="144">
      <c r="B144">
        <f>IF(I144="Silicon Bronze, ASTM-B584, C87600", IF(M144="Coating_Standard", "Y", "N"), "N")</f>
        <v/>
      </c>
      <c r="C144">
        <f>"Price_BOM_L_Imp_"&amp;D144</f>
        <v/>
      </c>
      <c r="D144" t="n">
        <v>556</v>
      </c>
      <c r="E144">
        <f>IF(B144="Y", C144, "")</f>
        <v/>
      </c>
      <c r="F144" t="inlineStr">
        <is>
          <t>:15959-LC:15959-LCV:15959-LF:</t>
        </is>
      </c>
      <c r="G144" s="2" t="inlineStr">
        <is>
          <t>X4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Coating_Scotchkote134_interior_exterior_IncludeImpeller</t>
        </is>
      </c>
      <c r="N144" s="80" t="inlineStr">
        <is>
          <t>RTF</t>
        </is>
      </c>
      <c r="O144" s="4" t="n"/>
      <c r="P144" t="inlineStr">
        <is>
          <t>A102222</t>
        </is>
      </c>
      <c r="Q144" t="inlineStr">
        <is>
          <t>LT250</t>
        </is>
      </c>
    </row>
    <row r="145">
      <c r="B145">
        <f>IF(I145="Silicon Bronze, ASTM-B584, C87600", IF(M145="Coating_Standard", "Y", "N"), "N")</f>
        <v/>
      </c>
      <c r="C145">
        <f>"Price_BOM_L_Imp_"&amp;D145</f>
        <v/>
      </c>
      <c r="D145" t="n">
        <v>557</v>
      </c>
      <c r="E145">
        <f>IF(B145="Y", C145, "")</f>
        <v/>
      </c>
      <c r="F145" t="inlineStr">
        <is>
          <t>:20501-LC:20501-LCV:</t>
        </is>
      </c>
      <c r="G145" s="2" t="inlineStr">
        <is>
          <t>X0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None</t>
        </is>
      </c>
      <c r="L145" s="4" t="inlineStr">
        <is>
          <t>None</t>
        </is>
      </c>
      <c r="M145" s="4" t="inlineStr">
        <is>
          <t>Coating_Scotchkote134_interior_exterior_IncludeImpeller</t>
        </is>
      </c>
      <c r="N145" s="80" t="inlineStr">
        <is>
          <t>RTF</t>
        </is>
      </c>
      <c r="O145" s="4" t="n"/>
      <c r="P145" t="inlineStr">
        <is>
          <t>A102223</t>
        </is>
      </c>
      <c r="Q145" t="inlineStr">
        <is>
          <t>LT250</t>
        </is>
      </c>
    </row>
    <row r="146">
      <c r="B146">
        <f>IF(I146="Silicon Bronze, ASTM-B584, C87600", IF(M146="Coating_Standard", "Y", "N"), "N")</f>
        <v/>
      </c>
      <c r="C146">
        <f>"Price_BOM_L_Imp_"&amp;D146</f>
        <v/>
      </c>
      <c r="D146" t="n">
        <v>558</v>
      </c>
      <c r="E146">
        <f>IF(B146="Y", C146, "")</f>
        <v/>
      </c>
      <c r="F146" t="inlineStr">
        <is>
          <t>:20709-LC:20709-LCV:20709-LF:</t>
        </is>
      </c>
      <c r="G146" s="2" t="inlineStr">
        <is>
          <t>X3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Coating_Scotchkote134_interior_exterior_IncludeImpeller</t>
        </is>
      </c>
      <c r="N146" s="80" t="inlineStr">
        <is>
          <t>RTF</t>
        </is>
      </c>
      <c r="O146" s="4" t="n"/>
      <c r="P146" t="inlineStr">
        <is>
          <t>A102224</t>
        </is>
      </c>
      <c r="Q146" t="inlineStr">
        <is>
          <t>LT250</t>
        </is>
      </c>
    </row>
    <row r="147">
      <c r="B147">
        <f>IF(I147="Silicon Bronze, ASTM-B584, C87600", IF(M147="Coating_Standard", "Y", "N"), "N")</f>
        <v/>
      </c>
      <c r="C147">
        <f>"Price_BOM_L_Imp_"&amp;D147</f>
        <v/>
      </c>
      <c r="D147" t="n">
        <v>559</v>
      </c>
      <c r="E147">
        <f>IF(B147="Y", C147, "")</f>
        <v/>
      </c>
      <c r="F147" t="inlineStr">
        <is>
          <t>:20709-LC:20709-LCV:20709-LF:</t>
        </is>
      </c>
      <c r="G147" s="2" t="inlineStr">
        <is>
          <t>X4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Coating_Scotchkote134_interior_exterior_IncludeImpeller</t>
        </is>
      </c>
      <c r="N147" s="80" t="inlineStr">
        <is>
          <t>RTF</t>
        </is>
      </c>
      <c r="O147" s="4" t="n"/>
      <c r="P147" t="inlineStr">
        <is>
          <t>A102225</t>
        </is>
      </c>
      <c r="Q147" t="inlineStr">
        <is>
          <t>LT250</t>
        </is>
      </c>
    </row>
    <row r="148">
      <c r="B148">
        <f>IF(I148="Silicon Bronze, ASTM-B584, C87600", IF(M148="Coating_Standard", "Y", "N"), "N")</f>
        <v/>
      </c>
      <c r="C148">
        <f>"Price_BOM_L_Imp_"&amp;D148</f>
        <v/>
      </c>
      <c r="D148" t="n">
        <v>560</v>
      </c>
      <c r="E148">
        <f>IF(B148="Y", C148, "")</f>
        <v/>
      </c>
      <c r="F148" t="inlineStr">
        <is>
          <t>:20953-LC:20953-LCV:20953-LF:</t>
        </is>
      </c>
      <c r="G148" s="2" t="inlineStr">
        <is>
          <t>X3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Coating_Scotchkote134_interior_exterior_IncludeImpeller</t>
        </is>
      </c>
      <c r="N148" s="80" t="inlineStr">
        <is>
          <t>RTF</t>
        </is>
      </c>
      <c r="O148" s="4" t="n"/>
      <c r="P148" t="inlineStr">
        <is>
          <t>A102226</t>
        </is>
      </c>
      <c r="Q148" t="inlineStr">
        <is>
          <t>LT250</t>
        </is>
      </c>
    </row>
    <row r="149">
      <c r="B149">
        <f>IF(I149="Silicon Bronze, ASTM-B584, C87600", IF(M149="Coating_Standard", "Y", "N"), "N")</f>
        <v/>
      </c>
      <c r="C149">
        <f>"Price_BOM_L_Imp_"&amp;D149</f>
        <v/>
      </c>
      <c r="D149" t="n">
        <v>561</v>
      </c>
      <c r="E149">
        <f>IF(B149="Y", C149, "")</f>
        <v/>
      </c>
      <c r="F149" t="inlineStr">
        <is>
          <t>:20953-LC:20953-LCV:20953-LF:</t>
        </is>
      </c>
      <c r="G149" s="2" t="inlineStr">
        <is>
          <t>X4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Coating_Scotchkote134_interior_exterior_IncludeImpeller</t>
        </is>
      </c>
      <c r="N149" s="80" t="inlineStr">
        <is>
          <t>RTF</t>
        </is>
      </c>
      <c r="O149" s="4" t="n"/>
      <c r="P149" t="inlineStr">
        <is>
          <t>A102227</t>
        </is>
      </c>
      <c r="Q149" t="inlineStr">
        <is>
          <t>LT250</t>
        </is>
      </c>
    </row>
    <row r="150">
      <c r="B150">
        <f>IF(I150="Silicon Bronze, ASTM-B584, C87600", IF(M150="Coating_Standard", "Y", "N"), "N")</f>
        <v/>
      </c>
      <c r="C150">
        <f>"Price_BOM_L_Imp_"&amp;D150</f>
        <v/>
      </c>
      <c r="D150" t="n">
        <v>562</v>
      </c>
      <c r="E150">
        <f>IF(B150="Y", C150, "")</f>
        <v/>
      </c>
      <c r="F150" t="inlineStr">
        <is>
          <t>:20121-LC:20121-LCV:20121-LF:</t>
        </is>
      </c>
      <c r="G150" s="2" t="inlineStr">
        <is>
          <t>X3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Coating_Scotchkote134_interior_exterior_IncludeImpeller</t>
        </is>
      </c>
      <c r="N150" s="80" t="inlineStr">
        <is>
          <t>RTF</t>
        </is>
      </c>
      <c r="O150" s="4" t="n"/>
      <c r="P150" t="inlineStr">
        <is>
          <t>A102228</t>
        </is>
      </c>
      <c r="Q150" t="inlineStr">
        <is>
          <t>LT250</t>
        </is>
      </c>
    </row>
    <row r="151">
      <c r="B151">
        <f>IF(I151="Silicon Bronze, ASTM-B584, C87600", IF(M151="Coating_Standard", "Y", "N"), "N")</f>
        <v/>
      </c>
      <c r="C151">
        <f>"Price_BOM_L_Imp_"&amp;D151</f>
        <v/>
      </c>
      <c r="D151" t="n">
        <v>563</v>
      </c>
      <c r="E151">
        <f>IF(B151="Y", C151, "")</f>
        <v/>
      </c>
      <c r="F151" t="inlineStr">
        <is>
          <t>:20121-LC:20121-LCV:20121-LF:</t>
        </is>
      </c>
      <c r="G151" s="2" t="inlineStr">
        <is>
          <t>XA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Stainless Steel, AISI-303</t>
        </is>
      </c>
      <c r="L151" s="4" t="inlineStr">
        <is>
          <t>Steel, Cold Drawn C1018</t>
        </is>
      </c>
      <c r="M151" s="4" t="inlineStr">
        <is>
          <t>Coating_Scotchkote134_interior_exterior_IncludeImpeller</t>
        </is>
      </c>
      <c r="N151" s="80" t="inlineStr">
        <is>
          <t>RTF</t>
        </is>
      </c>
      <c r="O151" s="4" t="n"/>
      <c r="P151" t="inlineStr">
        <is>
          <t>A102229</t>
        </is>
      </c>
      <c r="Q151" t="inlineStr">
        <is>
          <t>LT250</t>
        </is>
      </c>
    </row>
    <row r="152">
      <c r="B152">
        <f>IF(I152="Silicon Bronze, ASTM-B584, C87600", IF(M152="Coating_Standard", "Y", "N"), "N")</f>
        <v/>
      </c>
      <c r="C152">
        <f>"Price_BOM_L_Imp_"&amp;D152</f>
        <v/>
      </c>
      <c r="D152" t="n">
        <v>564</v>
      </c>
      <c r="E152">
        <f>IF(B152="Y", C152, "")</f>
        <v/>
      </c>
      <c r="F152" t="inlineStr">
        <is>
          <t>:25707-LC:25707-LCV:25707-LF: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Coating_Scotchkote134_interior_exterior_IncludeImpeller</t>
        </is>
      </c>
      <c r="N152" s="80" t="inlineStr">
        <is>
          <t>RTF</t>
        </is>
      </c>
      <c r="O152" s="4" t="n"/>
      <c r="P152" t="inlineStr">
        <is>
          <t>A102230</t>
        </is>
      </c>
      <c r="Q152" t="inlineStr">
        <is>
          <t>LT250</t>
        </is>
      </c>
    </row>
    <row r="153">
      <c r="B153">
        <f>IF(I153="Silicon Bronze, ASTM-B584, C87600", IF(M153="Coating_Standard", "Y", "N"), "N")</f>
        <v/>
      </c>
      <c r="C153">
        <f>"Price_BOM_L_Imp_"&amp;D153</f>
        <v/>
      </c>
      <c r="D153" t="n">
        <v>565</v>
      </c>
      <c r="E153">
        <f>IF(B153="Y", C153, "")</f>
        <v/>
      </c>
      <c r="F153" t="inlineStr">
        <is>
          <t>:25707-LC:25707-LCV:25707-LF: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Coating_Scotchkote134_interior_exterior_IncludeImpeller</t>
        </is>
      </c>
      <c r="N153" s="80" t="inlineStr">
        <is>
          <t>RTF</t>
        </is>
      </c>
      <c r="O153" s="4" t="n"/>
      <c r="P153" t="inlineStr">
        <is>
          <t>A102231</t>
        </is>
      </c>
      <c r="Q153" t="inlineStr">
        <is>
          <t>LT250</t>
        </is>
      </c>
    </row>
    <row r="154">
      <c r="B154">
        <f>IF(I154="Silicon Bronze, ASTM-B584, C87600", IF(M154="Coating_Standard", "Y", "N"), "N")</f>
        <v/>
      </c>
      <c r="C154">
        <f>"Price_BOM_L_Imp_"&amp;D154</f>
        <v/>
      </c>
      <c r="D154" t="n">
        <v>566</v>
      </c>
      <c r="E154">
        <f>IF(B154="Y", C154, "")</f>
        <v/>
      </c>
      <c r="F154" t="inlineStr">
        <is>
          <t>:25957-LC:25957-LCV:25957-LF: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Coating_Scotchkote134_interior_exterior_IncludeImpeller</t>
        </is>
      </c>
      <c r="N154" s="80" t="inlineStr">
        <is>
          <t>RTF</t>
        </is>
      </c>
      <c r="O154" s="4" t="n"/>
      <c r="P154" t="inlineStr">
        <is>
          <t>A102232</t>
        </is>
      </c>
      <c r="Q154" t="inlineStr">
        <is>
          <t>LT250</t>
        </is>
      </c>
    </row>
    <row r="155">
      <c r="B155">
        <f>IF(I155="Silicon Bronze, ASTM-B584, C87600", IF(M155="Coating_Standard", "Y", "N"), "N")</f>
        <v/>
      </c>
      <c r="C155">
        <f>"Price_BOM_L_Imp_"&amp;D155</f>
        <v/>
      </c>
      <c r="D155" t="n">
        <v>567</v>
      </c>
      <c r="E155">
        <f>IF(B155="Y", C155, "")</f>
        <v/>
      </c>
      <c r="F155" t="inlineStr">
        <is>
          <t>:25957-LC:25957-LCV:25957-LF: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Coating_Scotchkote134_interior_exterior_IncludeImpeller</t>
        </is>
      </c>
      <c r="N155" s="80" t="inlineStr">
        <is>
          <t>RTF</t>
        </is>
      </c>
      <c r="O155" s="4" t="n"/>
      <c r="P155" t="inlineStr">
        <is>
          <t>A102233</t>
        </is>
      </c>
      <c r="Q155" t="inlineStr">
        <is>
          <t>LT250</t>
        </is>
      </c>
    </row>
    <row r="156">
      <c r="B156">
        <f>IF(I156="Silicon Bronze, ASTM-B584, C87600", IF(M156="Coating_Standard", "Y", "N"), "N")</f>
        <v/>
      </c>
      <c r="C156">
        <f>"Price_BOM_L_Imp_"&amp;D156</f>
        <v/>
      </c>
      <c r="D156" t="n">
        <v>568</v>
      </c>
      <c r="E156">
        <f>IF(B156="Y", C156, "")</f>
        <v/>
      </c>
      <c r="F156" t="inlineStr">
        <is>
          <t>:25123-LC:25123-LCV:25123-LF: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Coating_Scotchkote134_interior_exterior_IncludeImpeller</t>
        </is>
      </c>
      <c r="N156" s="80" t="inlineStr">
        <is>
          <t>RTF</t>
        </is>
      </c>
      <c r="O156" s="4" t="n"/>
      <c r="P156" t="inlineStr">
        <is>
          <t>A102234</t>
        </is>
      </c>
      <c r="Q156" t="inlineStr">
        <is>
          <t>LT250</t>
        </is>
      </c>
    </row>
    <row r="157">
      <c r="B157">
        <f>IF(I157="Silicon Bronze, ASTM-B584, C87600", IF(M157="Coating_Standard", "Y", "N"), "N")</f>
        <v/>
      </c>
      <c r="C157">
        <f>"Price_BOM_L_Imp_"&amp;D157</f>
        <v/>
      </c>
      <c r="D157" t="n">
        <v>569</v>
      </c>
      <c r="E157">
        <f>IF(B157="Y", C157, "")</f>
        <v/>
      </c>
      <c r="F157" t="inlineStr">
        <is>
          <t>:25123-LC:25123-LCV:25123-LF:</t>
        </is>
      </c>
      <c r="G157" s="2" t="inlineStr">
        <is>
          <t>XA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Coating_Scotchkote134_interior_exterior_IncludeImpeller</t>
        </is>
      </c>
      <c r="N157" s="80" t="inlineStr">
        <is>
          <t>RTF</t>
        </is>
      </c>
      <c r="O157" s="4" t="n"/>
      <c r="P157" t="inlineStr">
        <is>
          <t>A102235</t>
        </is>
      </c>
      <c r="Q157" t="inlineStr">
        <is>
          <t>LT250</t>
        </is>
      </c>
    </row>
    <row r="158">
      <c r="B158">
        <f>IF(I158="Silicon Bronze, ASTM-B584, C87600", IF(M158="Coating_Standard", "Y", "N"), "N")</f>
        <v/>
      </c>
      <c r="C158">
        <f>"Price_BOM_L_Imp_"&amp;D158</f>
        <v/>
      </c>
      <c r="D158" t="n">
        <v>570</v>
      </c>
      <c r="E158">
        <f>IF(B158="Y", C158, "")</f>
        <v/>
      </c>
      <c r="F158" t="inlineStr">
        <is>
          <t>:30501-LC:30501-LCV:</t>
        </is>
      </c>
      <c r="G158" s="2" t="inlineStr">
        <is>
          <t>X3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Coating_Scotchkote134_interior_exterior_IncludeImpeller</t>
        </is>
      </c>
      <c r="N158" s="80" t="inlineStr">
        <is>
          <t>RTF</t>
        </is>
      </c>
      <c r="O158" s="4" t="n"/>
      <c r="P158" t="inlineStr">
        <is>
          <t>A102236</t>
        </is>
      </c>
      <c r="Q158" t="inlineStr">
        <is>
          <t>LT250</t>
        </is>
      </c>
    </row>
    <row r="159">
      <c r="B159">
        <f>IF(I159="Silicon Bronze, ASTM-B584, C87600", IF(M159="Coating_Standard", "Y", "N"), "N")</f>
        <v/>
      </c>
      <c r="C159">
        <f>"Price_BOM_L_Imp_"&amp;D159</f>
        <v/>
      </c>
      <c r="D159" t="n">
        <v>571</v>
      </c>
      <c r="E159">
        <f>IF(B159="Y", C159, "")</f>
        <v/>
      </c>
      <c r="F159" t="inlineStr">
        <is>
          <t>:30707-LC:30707-LCV:30707-LF: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Coating_Scotchkote134_interior_exterior_IncludeImpeller</t>
        </is>
      </c>
      <c r="N159" s="80" t="inlineStr">
        <is>
          <t>RTF</t>
        </is>
      </c>
      <c r="O159" s="4" t="n"/>
      <c r="P159" t="inlineStr">
        <is>
          <t>A102237</t>
        </is>
      </c>
      <c r="Q159" t="inlineStr">
        <is>
          <t>LT250</t>
        </is>
      </c>
    </row>
    <row r="160">
      <c r="B160">
        <f>IF(I160="Silicon Bronze, ASTM-B584, C87600", IF(M160="Coating_Standard", "Y", "N"), "N")</f>
        <v/>
      </c>
      <c r="C160">
        <f>"Price_BOM_L_Imp_"&amp;D160</f>
        <v/>
      </c>
      <c r="D160" t="n">
        <v>572</v>
      </c>
      <c r="E160">
        <f>IF(B160="Y", C160, "")</f>
        <v/>
      </c>
      <c r="F160" t="inlineStr">
        <is>
          <t>:30707-LC:30707-LCV:30707-LF: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Coating_Scotchkote134_interior_exterior_IncludeImpeller</t>
        </is>
      </c>
      <c r="N160" s="80" t="inlineStr">
        <is>
          <t>RTF</t>
        </is>
      </c>
      <c r="O160" s="4" t="n"/>
      <c r="P160" t="inlineStr">
        <is>
          <t>A102238</t>
        </is>
      </c>
      <c r="Q160" t="inlineStr">
        <is>
          <t>LT250</t>
        </is>
      </c>
    </row>
    <row r="161">
      <c r="B161">
        <f>IF(I161="Silicon Bronze, ASTM-B584, C87600", IF(M161="Coating_Standard", "Y", "N"), "N")</f>
        <v/>
      </c>
      <c r="C161">
        <f>"Price_BOM_L_Imp_"&amp;D161</f>
        <v/>
      </c>
      <c r="D161" t="n">
        <v>573</v>
      </c>
      <c r="E161">
        <f>IF(B161="Y", C161, "")</f>
        <v/>
      </c>
      <c r="F161" t="inlineStr">
        <is>
          <t>:30957-LC:30957-LCV:30957-LF: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Coating_Scotchkote134_interior_exterior_IncludeImpeller</t>
        </is>
      </c>
      <c r="N161" s="80" t="inlineStr">
        <is>
          <t>RTF</t>
        </is>
      </c>
      <c r="O161" s="4" t="n"/>
      <c r="P161" t="inlineStr">
        <is>
          <t>A102239</t>
        </is>
      </c>
      <c r="Q161" t="inlineStr">
        <is>
          <t>LT250</t>
        </is>
      </c>
    </row>
    <row r="162">
      <c r="B162">
        <f>IF(I162="Silicon Bronze, ASTM-B584, C87600", IF(M162="Coating_Standard", "Y", "N"), "N")</f>
        <v/>
      </c>
      <c r="C162">
        <f>"Price_BOM_L_Imp_"&amp;D162</f>
        <v/>
      </c>
      <c r="D162" t="n">
        <v>574</v>
      </c>
      <c r="E162">
        <f>IF(B162="Y", C162, "")</f>
        <v/>
      </c>
      <c r="F162" t="inlineStr">
        <is>
          <t>:30957-LC:30957-LCV:30957-LF: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Coating_Scotchkote134_interior_exterior_IncludeImpeller</t>
        </is>
      </c>
      <c r="N162" s="80" t="inlineStr">
        <is>
          <t>RTF</t>
        </is>
      </c>
      <c r="O162" s="4" t="n"/>
      <c r="P162" t="inlineStr">
        <is>
          <t>A102240</t>
        </is>
      </c>
      <c r="Q162" t="inlineStr">
        <is>
          <t>LT250</t>
        </is>
      </c>
    </row>
    <row r="163">
      <c r="B163">
        <f>IF(I163="Silicon Bronze, ASTM-B584, C87600", IF(M163="Coating_Standard", "Y", "N"), "N")</f>
        <v/>
      </c>
      <c r="C163">
        <f>"Price_BOM_L_Imp_"&amp;D163</f>
        <v/>
      </c>
      <c r="D163" t="n">
        <v>575</v>
      </c>
      <c r="E163">
        <f>IF(B163="Y", C163, "")</f>
        <v/>
      </c>
      <c r="F163" t="inlineStr">
        <is>
          <t>:30121-LC:30121-LCV:30121-LF:</t>
        </is>
      </c>
      <c r="G163" s="2" t="inlineStr">
        <is>
          <t>XA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Coating_Scotchkote134_interior_exterior_IncludeImpeller</t>
        </is>
      </c>
      <c r="N163" s="80" t="inlineStr">
        <is>
          <t>RTF</t>
        </is>
      </c>
      <c r="O163" s="4" t="n"/>
      <c r="P163" t="inlineStr">
        <is>
          <t>A102241</t>
        </is>
      </c>
      <c r="Q163" t="inlineStr">
        <is>
          <t>LT250</t>
        </is>
      </c>
    </row>
    <row r="164">
      <c r="B164">
        <f>IF(I164="Silicon Bronze, ASTM-B584, C87600", IF(M164="Coating_Standard", "Y", "N"), "N")</f>
        <v/>
      </c>
      <c r="C164">
        <f>"Price_BOM_L_Imp_"&amp;D164</f>
        <v/>
      </c>
      <c r="D164" t="n">
        <v>576</v>
      </c>
      <c r="E164">
        <f>IF(B164="Y", C164, "")</f>
        <v/>
      </c>
      <c r="F164" t="inlineStr">
        <is>
          <t>:30127-LC:30127-LCV:30127-LF:</t>
        </is>
      </c>
      <c r="G164" s="2" t="inlineStr">
        <is>
          <t>XA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Coating_Scotchkote134_interior_exterior_IncludeImpeller</t>
        </is>
      </c>
      <c r="N164" s="80" t="inlineStr">
        <is>
          <t>RTF</t>
        </is>
      </c>
      <c r="O164" s="4" t="n"/>
      <c r="P164" t="inlineStr">
        <is>
          <t>A102242</t>
        </is>
      </c>
      <c r="Q164" t="inlineStr">
        <is>
          <t>LT250</t>
        </is>
      </c>
    </row>
    <row r="165">
      <c r="B165">
        <f>IF(I165="Silicon Bronze, ASTM-B584, C87600", IF(M165="Coating_Standard", "Y", "N"), "N")</f>
        <v/>
      </c>
      <c r="C165">
        <f>"Price_BOM_L_Imp_"&amp;D165</f>
        <v/>
      </c>
      <c r="D165" t="n">
        <v>577</v>
      </c>
      <c r="E165">
        <f>IF(B165="Y", C165, "")</f>
        <v/>
      </c>
      <c r="F165" t="inlineStr">
        <is>
          <t>:30157-LC:30157-LCV:30157-LF:</t>
        </is>
      </c>
      <c r="G165" s="2" t="inlineStr">
        <is>
          <t>XA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Coating_Scotchkote134_interior_exterior_IncludeImpeller</t>
        </is>
      </c>
      <c r="N165" s="80" t="inlineStr">
        <is>
          <t>RTF</t>
        </is>
      </c>
      <c r="O165" s="4" t="n"/>
      <c r="P165" t="inlineStr">
        <is>
          <t>A102243</t>
        </is>
      </c>
      <c r="Q165" t="inlineStr">
        <is>
          <t>LT250</t>
        </is>
      </c>
    </row>
    <row r="166">
      <c r="B166">
        <f>IF(I166="Silicon Bronze, ASTM-B584, C87600", IF(M166="Coating_Standard", "Y", "N"), "N")</f>
        <v/>
      </c>
      <c r="C166">
        <f>"Price_BOM_L_Imp_"&amp;D166</f>
        <v/>
      </c>
      <c r="D166" t="n">
        <v>578</v>
      </c>
      <c r="E166">
        <f>IF(B166="Y", C166, "")</f>
        <v/>
      </c>
      <c r="F166" t="inlineStr">
        <is>
          <t>:40707-LC:40707-LCV:40707-LF: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Coating_Scotchkote134_interior_exterior_IncludeImpeller</t>
        </is>
      </c>
      <c r="N166" s="80" t="inlineStr">
        <is>
          <t>RTF</t>
        </is>
      </c>
      <c r="O166" s="4" t="n"/>
      <c r="P166" t="inlineStr">
        <is>
          <t>A102244</t>
        </is>
      </c>
      <c r="Q166" t="inlineStr">
        <is>
          <t>LT250</t>
        </is>
      </c>
    </row>
    <row r="167">
      <c r="B167">
        <f>IF(I167="Silicon Bronze, ASTM-B584, C87600", IF(M167="Coating_Standard", "Y", "N"), "N")</f>
        <v/>
      </c>
      <c r="C167">
        <f>"Price_BOM_L_Imp_"&amp;D167</f>
        <v/>
      </c>
      <c r="D167" t="n">
        <v>579</v>
      </c>
      <c r="E167">
        <f>IF(B167="Y", C167, "")</f>
        <v/>
      </c>
      <c r="F167" t="inlineStr">
        <is>
          <t>:40707-LC:40707-LCV:40707-LF:</t>
        </is>
      </c>
      <c r="G167" s="2" t="inlineStr">
        <is>
          <t>X4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Coating_Scotchkote134_interior_exterior_IncludeImpeller</t>
        </is>
      </c>
      <c r="N167" s="80" t="inlineStr">
        <is>
          <t>RTF</t>
        </is>
      </c>
      <c r="O167" s="4" t="n"/>
      <c r="P167" t="inlineStr">
        <is>
          <t>A102245</t>
        </is>
      </c>
      <c r="Q167" t="inlineStr">
        <is>
          <t>LT250</t>
        </is>
      </c>
    </row>
    <row r="168">
      <c r="B168">
        <f>IF(I168="Silicon Bronze, ASTM-B584, C87600", IF(M168="Coating_Standard", "Y", "N"), "N")</f>
        <v/>
      </c>
      <c r="C168">
        <f>"Price_BOM_L_Imp_"&amp;D168</f>
        <v/>
      </c>
      <c r="D168" t="n">
        <v>580</v>
      </c>
      <c r="E168">
        <f>IF(B168="Y", C168, "")</f>
        <v/>
      </c>
      <c r="F168" t="inlineStr">
        <is>
          <t>:40957-LC:40957-LCV:40957-LF:</t>
        </is>
      </c>
      <c r="G168" s="2" t="inlineStr">
        <is>
          <t>X3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Coating_Scotchkote134_interior_exterior_IncludeImpeller</t>
        </is>
      </c>
      <c r="N168" s="80" t="inlineStr">
        <is>
          <t>RTF</t>
        </is>
      </c>
      <c r="O168" s="4" t="n"/>
      <c r="P168" t="inlineStr">
        <is>
          <t>A102246</t>
        </is>
      </c>
      <c r="Q168" t="inlineStr">
        <is>
          <t>LT250</t>
        </is>
      </c>
    </row>
    <row r="169">
      <c r="B169">
        <f>IF(I169="Silicon Bronze, ASTM-B584, C87600", IF(M169="Coating_Standard", "Y", "N"), "N")</f>
        <v/>
      </c>
      <c r="C169">
        <f>"Price_BOM_L_Imp_"&amp;D169</f>
        <v/>
      </c>
      <c r="D169" t="n">
        <v>581</v>
      </c>
      <c r="E169">
        <f>IF(B169="Y", C169, "")</f>
        <v/>
      </c>
      <c r="F169" t="inlineStr">
        <is>
          <t>:40957-LC:40957-LCV:40957-LF:</t>
        </is>
      </c>
      <c r="G169" s="2" t="inlineStr">
        <is>
          <t>X4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Coating_Scotchkote134_interior_exterior_IncludeImpeller</t>
        </is>
      </c>
      <c r="N169" s="80" t="inlineStr">
        <is>
          <t>RTF</t>
        </is>
      </c>
      <c r="O169" s="4" t="n"/>
      <c r="P169" t="inlineStr">
        <is>
          <t>A102247</t>
        </is>
      </c>
      <c r="Q169" t="inlineStr">
        <is>
          <t>LT250</t>
        </is>
      </c>
    </row>
    <row r="170">
      <c r="B170">
        <f>IF(I170="Silicon Bronze, ASTM-B584, C87600", IF(M170="Coating_Standard", "Y", "N"), "N")</f>
        <v/>
      </c>
      <c r="C170">
        <f>"Price_BOM_L_Imp_"&amp;D170</f>
        <v/>
      </c>
      <c r="D170" t="n">
        <v>582</v>
      </c>
      <c r="E170">
        <f>IF(B170="Y", C170, "")</f>
        <v/>
      </c>
      <c r="F170" t="inlineStr">
        <is>
          <t>:40959-LC:40959-LCV:40959-LF: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Coating_Scotchkote134_interior_exterior_IncludeImpeller</t>
        </is>
      </c>
      <c r="N170" s="80" t="inlineStr">
        <is>
          <t>RTF</t>
        </is>
      </c>
      <c r="O170" s="4" t="n"/>
      <c r="P170" t="inlineStr">
        <is>
          <t>A102248</t>
        </is>
      </c>
      <c r="Q170" t="inlineStr">
        <is>
          <t>LT250</t>
        </is>
      </c>
    </row>
    <row r="171">
      <c r="B171">
        <f>IF(I171="Silicon Bronze, ASTM-B584, C87600", IF(M171="Coating_Standard", "Y", "N"), "N")</f>
        <v/>
      </c>
      <c r="C171">
        <f>"Price_BOM_L_Imp_"&amp;D171</f>
        <v/>
      </c>
      <c r="D171" t="n">
        <v>583</v>
      </c>
      <c r="E171">
        <f>IF(B171="Y", C171, "")</f>
        <v/>
      </c>
      <c r="F171" t="inlineStr">
        <is>
          <t>:40129-LC:40129-LCV:40129-LF:</t>
        </is>
      </c>
      <c r="G171" s="2" t="inlineStr">
        <is>
          <t>XA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Coating_Scotchkote134_interior_exterior_IncludeImpeller</t>
        </is>
      </c>
      <c r="N171" s="80" t="inlineStr">
        <is>
          <t>RTF</t>
        </is>
      </c>
      <c r="O171" s="4" t="n"/>
      <c r="P171" t="inlineStr">
        <is>
          <t>A102249</t>
        </is>
      </c>
      <c r="Q171" t="inlineStr">
        <is>
          <t>LT250</t>
        </is>
      </c>
    </row>
    <row r="172">
      <c r="B172">
        <f>IF(I172="Silicon Bronze, ASTM-B584, C87600", IF(M172="Coating_Standard", "Y", "N"), "N")</f>
        <v/>
      </c>
      <c r="C172">
        <f>"Price_BOM_L_Imp_"&amp;D172</f>
        <v/>
      </c>
      <c r="D172" t="n">
        <v>584</v>
      </c>
      <c r="E172">
        <f>IF(B172="Y", C172, "")</f>
        <v/>
      </c>
      <c r="F172" t="inlineStr">
        <is>
          <t>:4012A-LC:4012A-LCV:4012A-LF:</t>
        </is>
      </c>
      <c r="G172" s="2" t="inlineStr">
        <is>
          <t>XA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Coating_Scotchkote134_interior_exterior_IncludeImpeller</t>
        </is>
      </c>
      <c r="N172" s="80" t="inlineStr">
        <is>
          <t>RTF</t>
        </is>
      </c>
      <c r="O172" s="4" t="n"/>
      <c r="P172" t="inlineStr">
        <is>
          <t>A102250</t>
        </is>
      </c>
      <c r="Q172" t="inlineStr">
        <is>
          <t>LT250</t>
        </is>
      </c>
    </row>
    <row r="173">
      <c r="B173">
        <f>IF(I173="Silicon Bronze, ASTM-B584, C87600", IF(M173="Coating_Standard", "Y", "N"), "N")</f>
        <v/>
      </c>
      <c r="C173">
        <f>"Price_BOM_L_Imp_"&amp;D173</f>
        <v/>
      </c>
      <c r="D173" t="n">
        <v>585</v>
      </c>
      <c r="E173">
        <f>IF(B173="Y", C173, "")</f>
        <v/>
      </c>
      <c r="F173" t="inlineStr">
        <is>
          <t>:40157-LC:40157-LCV:40157-LF:</t>
        </is>
      </c>
      <c r="G173" s="2" t="inlineStr">
        <is>
          <t>XA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Coating_Scotchkote134_interior_exterior_IncludeImpeller</t>
        </is>
      </c>
      <c r="N173" s="80" t="inlineStr">
        <is>
          <t>RTF</t>
        </is>
      </c>
      <c r="O173" s="4" t="n"/>
      <c r="P173" t="inlineStr">
        <is>
          <t>A102251</t>
        </is>
      </c>
      <c r="Q173" t="inlineStr">
        <is>
          <t>LT250</t>
        </is>
      </c>
    </row>
    <row r="174">
      <c r="B174">
        <f>IF(I174="Silicon Bronze, ASTM-B584, C87600", IF(M174="Coating_Standard", "Y", "N"), "N")</f>
        <v/>
      </c>
      <c r="C174">
        <f>"Price_BOM_L_Imp_"&amp;D174</f>
        <v/>
      </c>
      <c r="D174" t="n">
        <v>586</v>
      </c>
      <c r="E174">
        <f>IF(B174="Y", C174, "")</f>
        <v/>
      </c>
      <c r="F174" t="inlineStr">
        <is>
          <t>:40157-LC:40157-LCV:40157-LF:</t>
        </is>
      </c>
      <c r="G174" s="2" t="inlineStr">
        <is>
          <t>X5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Anodized Steel</t>
        </is>
      </c>
      <c r="L174" s="4" t="inlineStr">
        <is>
          <t>Steel, Cold Drawn C1018</t>
        </is>
      </c>
      <c r="M174" s="4" t="inlineStr">
        <is>
          <t>Coating_Scotchkote134_interior_exterior_IncludeImpeller</t>
        </is>
      </c>
      <c r="N174" s="80" t="inlineStr">
        <is>
          <t>RTF</t>
        </is>
      </c>
      <c r="O174" s="4" t="n"/>
      <c r="P174" t="inlineStr">
        <is>
          <t>A102252</t>
        </is>
      </c>
      <c r="Q174" t="inlineStr">
        <is>
          <t>LT250</t>
        </is>
      </c>
    </row>
    <row r="175">
      <c r="B175">
        <f>IF(I175="Silicon Bronze, ASTM-B584, C87600", IF(M175="Coating_Standard", "Y", "N"), "N")</f>
        <v/>
      </c>
      <c r="C175">
        <f>"Price_BOM_L_Imp_"&amp;D175</f>
        <v/>
      </c>
      <c r="D175" t="n">
        <v>587</v>
      </c>
      <c r="E175">
        <f>IF(B175="Y", C175, "")</f>
        <v/>
      </c>
      <c r="F175" t="inlineStr">
        <is>
          <t>:50957-LC:50957-LCV:50957-LF:</t>
        </is>
      </c>
      <c r="G175" s="2" t="inlineStr">
        <is>
          <t>X4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Coating_Scotchkote134_interior_exterior_IncludeImpeller</t>
        </is>
      </c>
      <c r="N175" s="80" t="inlineStr">
        <is>
          <t>RTF</t>
        </is>
      </c>
      <c r="O175" s="4" t="n"/>
      <c r="P175" t="inlineStr">
        <is>
          <t>A102253</t>
        </is>
      </c>
      <c r="Q175" t="inlineStr">
        <is>
          <t>LT250</t>
        </is>
      </c>
    </row>
    <row r="176">
      <c r="B176">
        <f>IF(I176="Silicon Bronze, ASTM-B584, C87600", IF(M176="Coating_Standard", "Y", "N"), "N")</f>
        <v/>
      </c>
      <c r="C176">
        <f>"Price_BOM_L_Imp_"&amp;D176</f>
        <v/>
      </c>
      <c r="D176" t="n">
        <v>588</v>
      </c>
      <c r="E176">
        <f>IF(B176="Y", C176, "")</f>
        <v/>
      </c>
      <c r="F176" t="inlineStr">
        <is>
          <t>:50123-LC:50123-LCV:50123-LF: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Coating_Scotchkote134_interior_exterior_IncludeImpeller</t>
        </is>
      </c>
      <c r="N176" s="80" t="inlineStr">
        <is>
          <t>RTF</t>
        </is>
      </c>
      <c r="O176" s="4" t="n"/>
      <c r="P176" t="inlineStr">
        <is>
          <t>A102254</t>
        </is>
      </c>
      <c r="Q176" t="inlineStr">
        <is>
          <t>LT250</t>
        </is>
      </c>
    </row>
    <row r="177">
      <c r="B177">
        <f>IF(I177="Silicon Bronze, ASTM-B584, C87600", IF(M177="Coating_Standard", "Y", "N"), "N")</f>
        <v/>
      </c>
      <c r="C177">
        <f>"Price_BOM_L_Imp_"&amp;D177</f>
        <v/>
      </c>
      <c r="D177" t="n">
        <v>589</v>
      </c>
      <c r="E177">
        <f>IF(B177="Y", C177, "")</f>
        <v/>
      </c>
      <c r="F177" t="inlineStr">
        <is>
          <t>:50123-LC:50123-LCV:50123-LF:</t>
        </is>
      </c>
      <c r="G177" s="2" t="inlineStr">
        <is>
          <t>X5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Anodized Steel</t>
        </is>
      </c>
      <c r="L177" s="4" t="inlineStr">
        <is>
          <t>Steel, Cold Drawn C1018</t>
        </is>
      </c>
      <c r="M177" s="4" t="inlineStr">
        <is>
          <t>Coating_Scotchkote134_interior_exterior_IncludeImpeller</t>
        </is>
      </c>
      <c r="N177" s="80" t="inlineStr">
        <is>
          <t>RTF</t>
        </is>
      </c>
      <c r="O177" s="4" t="n"/>
      <c r="P177" t="inlineStr">
        <is>
          <t>A102255</t>
        </is>
      </c>
      <c r="Q177" t="inlineStr">
        <is>
          <t>LT250</t>
        </is>
      </c>
    </row>
    <row r="178">
      <c r="B178">
        <f>IF(I178="Silicon Bronze, ASTM-B584, C87600", IF(M178="Coating_Standard", "Y", "N"), "N")</f>
        <v/>
      </c>
      <c r="C178">
        <f>"Price_BOM_L_Imp_"&amp;D178</f>
        <v/>
      </c>
      <c r="D178" t="n">
        <v>590</v>
      </c>
      <c r="E178">
        <f>IF(B178="Y", C178, "")</f>
        <v/>
      </c>
      <c r="F178" t="inlineStr">
        <is>
          <t>:50157-LC:50157-LCV:50157-LF:</t>
        </is>
      </c>
      <c r="G178" s="2" t="inlineStr">
        <is>
          <t>X5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Anodized Steel</t>
        </is>
      </c>
      <c r="L178" s="4" t="inlineStr">
        <is>
          <t>Steel, Cold Drawn C1018</t>
        </is>
      </c>
      <c r="M178" s="4" t="inlineStr">
        <is>
          <t>Coating_Scotchkote134_interior_exterior_IncludeImpeller</t>
        </is>
      </c>
      <c r="N178" s="80" t="inlineStr">
        <is>
          <t>RTF</t>
        </is>
      </c>
      <c r="O178" s="4" t="n"/>
      <c r="P178" t="inlineStr">
        <is>
          <t>A102256</t>
        </is>
      </c>
      <c r="Q178" t="inlineStr">
        <is>
          <t>LT250</t>
        </is>
      </c>
    </row>
    <row r="179">
      <c r="B179">
        <f>IF(I179="Silicon Bronze, ASTM-B584, C87600", IF(M179="Coating_Standard", "Y", "N"), "N")</f>
        <v/>
      </c>
      <c r="C179">
        <f>"Price_BOM_L_Imp_"&amp;D179</f>
        <v/>
      </c>
      <c r="D179" t="n">
        <v>591</v>
      </c>
      <c r="E179">
        <f>IF(B179="Y", C179, "")</f>
        <v/>
      </c>
      <c r="F179" t="inlineStr">
        <is>
          <t>:60951-LC:60951-LCV:60951-LF:</t>
        </is>
      </c>
      <c r="G179" s="2" t="inlineStr">
        <is>
          <t>XA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Stainless Steel, AISI-303</t>
        </is>
      </c>
      <c r="L179" s="4" t="inlineStr">
        <is>
          <t>Steel, Cold Drawn C1018</t>
        </is>
      </c>
      <c r="M179" s="4" t="inlineStr">
        <is>
          <t>Coating_Scotchkote134_interior_exterior_IncludeImpeller</t>
        </is>
      </c>
      <c r="N179" s="80" t="inlineStr">
        <is>
          <t>RTF</t>
        </is>
      </c>
      <c r="O179" s="4" t="n"/>
      <c r="P179" t="inlineStr">
        <is>
          <t>A102257</t>
        </is>
      </c>
      <c r="Q179" t="inlineStr">
        <is>
          <t>LT250</t>
        </is>
      </c>
    </row>
    <row r="180">
      <c r="B180">
        <f>IF(I180="Silicon Bronze, ASTM-B584, C87600", IF(M180="Coating_Standard", "Y", "N"), "N")</f>
        <v/>
      </c>
      <c r="C180">
        <f>"Price_BOM_L_Imp_"&amp;D180</f>
        <v/>
      </c>
      <c r="D180" t="n">
        <v>592</v>
      </c>
      <c r="E180">
        <f>IF(B180="Y", C180, "")</f>
        <v/>
      </c>
      <c r="F180" t="inlineStr">
        <is>
          <t>:60123-LC:60123-LCV:60123-LF:</t>
        </is>
      </c>
      <c r="G180" s="2" t="inlineStr">
        <is>
          <t>XA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Coating_Scotchkote134_interior_exterior_IncludeImpeller</t>
        </is>
      </c>
      <c r="N180" s="80" t="inlineStr">
        <is>
          <t>RTF</t>
        </is>
      </c>
      <c r="O180" s="4" t="n"/>
      <c r="P180" t="inlineStr">
        <is>
          <t>A102258</t>
        </is>
      </c>
      <c r="Q180" t="inlineStr">
        <is>
          <t>LT250</t>
        </is>
      </c>
    </row>
    <row r="181">
      <c r="B181">
        <f>IF(I181="Silicon Bronze, ASTM-B584, C87600", IF(M181="Coating_Standard", "Y", "N"), "N")</f>
        <v/>
      </c>
      <c r="C181">
        <f>"Price_BOM_L_Imp_"&amp;D181</f>
        <v/>
      </c>
      <c r="D181" t="n">
        <v>593</v>
      </c>
      <c r="E181">
        <f>IF(B181="Y", C181, "")</f>
        <v/>
      </c>
      <c r="F181" t="inlineStr">
        <is>
          <t>:60123-LC:60123-LCV:60123-LF:</t>
        </is>
      </c>
      <c r="G181" s="2" t="inlineStr">
        <is>
          <t>X5</t>
        </is>
      </c>
      <c r="H181" t="inlineStr">
        <is>
          <t>ImpMatl_NiAl-Bronze_ASTM-B148_C95400</t>
        </is>
      </c>
      <c r="I181" s="4" t="inlineStr">
        <is>
          <t>Nickel Aluminum Bronze ASTM B148 UNS C95400</t>
        </is>
      </c>
      <c r="J181" s="4" t="inlineStr">
        <is>
          <t>B22</t>
        </is>
      </c>
      <c r="K181" s="4" t="inlineStr">
        <is>
          <t>Anodized Steel</t>
        </is>
      </c>
      <c r="L181" s="4" t="inlineStr">
        <is>
          <t>Steel, Cold Drawn C1018</t>
        </is>
      </c>
      <c r="M181" s="4" t="inlineStr">
        <is>
          <t>Coating_Scotchkote134_interior_exterior_IncludeImpeller</t>
        </is>
      </c>
      <c r="N181" s="80" t="inlineStr">
        <is>
          <t>RTF</t>
        </is>
      </c>
      <c r="O181" s="4" t="n"/>
      <c r="P181" t="inlineStr">
        <is>
          <t>A102259</t>
        </is>
      </c>
      <c r="Q181" t="inlineStr">
        <is>
          <t>LT250</t>
        </is>
      </c>
    </row>
    <row r="182">
      <c r="B182">
        <f>IF(I182="Silicon Bronze, ASTM-B584, C87600", IF(M182="Coating_Standard", "Y", "N"), "N")</f>
        <v/>
      </c>
      <c r="C182">
        <f>"Price_BOM_L_Imp_"&amp;D182</f>
        <v/>
      </c>
      <c r="D182" t="n">
        <v>594</v>
      </c>
      <c r="E182">
        <f>IF(B182="Y", C182, "")</f>
        <v/>
      </c>
      <c r="F182" t="inlineStr">
        <is>
          <t>:60157-LC:60157-LCV:60157-LF:</t>
        </is>
      </c>
      <c r="G182" s="2" t="inlineStr">
        <is>
          <t>X5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Coating_Scotchkote134_interior_exterior_IncludeImpeller</t>
        </is>
      </c>
      <c r="N182" s="80" t="inlineStr">
        <is>
          <t>RTF</t>
        </is>
      </c>
      <c r="O182" s="4" t="n"/>
      <c r="P182" t="inlineStr">
        <is>
          <t>A102260</t>
        </is>
      </c>
      <c r="Q182" t="inlineStr">
        <is>
          <t>LT250</t>
        </is>
      </c>
    </row>
    <row r="183">
      <c r="B183">
        <f>IF(I183="Silicon Bronze, ASTM-B584, C87600", IF(M183="Coating_Standard", "Y", "N"), "N")</f>
        <v/>
      </c>
      <c r="C183">
        <f>"Price_BOM_L_Imp_"&amp;D183</f>
        <v/>
      </c>
      <c r="D183" t="n">
        <v>595</v>
      </c>
      <c r="E183">
        <f>IF(B183="Y", C183, "")</f>
        <v/>
      </c>
      <c r="F183" t="inlineStr">
        <is>
          <t>:60157-LF:</t>
        </is>
      </c>
      <c r="G183" s="2" t="inlineStr">
        <is>
          <t>X6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Coating_Scotchkote134_interior_exterior_IncludeImpeller</t>
        </is>
      </c>
      <c r="N183" s="80" t="inlineStr">
        <is>
          <t>RTF</t>
        </is>
      </c>
      <c r="O183" s="4" t="n"/>
      <c r="P183" t="inlineStr">
        <is>
          <t>A102261</t>
        </is>
      </c>
      <c r="Q183" t="inlineStr">
        <is>
          <t>LT250</t>
        </is>
      </c>
    </row>
    <row r="184">
      <c r="B184">
        <f>IF(I184="Silicon Bronze, ASTM-B584, C87600", IF(M184="Coating_Standard", "Y", "N"), "N")</f>
        <v/>
      </c>
      <c r="C184">
        <f>"Price_BOM_L_Imp_"&amp;D184</f>
        <v/>
      </c>
      <c r="D184" t="n">
        <v>596</v>
      </c>
      <c r="E184">
        <f>IF(B184="Y", C184, "")</f>
        <v/>
      </c>
      <c r="F184" t="inlineStr">
        <is>
          <t>:80123-LC:80123-LCV:80123-LF:</t>
        </is>
      </c>
      <c r="G184" s="2" t="inlineStr">
        <is>
          <t>X5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Anodized Steel</t>
        </is>
      </c>
      <c r="L184" s="4" t="inlineStr">
        <is>
          <t>Steel, Cold Drawn C1018</t>
        </is>
      </c>
      <c r="M184" s="4" t="inlineStr">
        <is>
          <t>Coating_Scotchkote134_interior_exterior_IncludeImpeller</t>
        </is>
      </c>
      <c r="N184" s="80" t="inlineStr">
        <is>
          <t>RTF</t>
        </is>
      </c>
      <c r="O184" s="4" t="n"/>
      <c r="P184" t="inlineStr">
        <is>
          <t>A102262</t>
        </is>
      </c>
      <c r="Q184" t="inlineStr">
        <is>
          <t>LT250</t>
        </is>
      </c>
    </row>
    <row r="185">
      <c r="B185">
        <f>IF(I185="Silicon Bronze, ASTM-B584, C87600", IF(M185="Coating_Standard", "Y", "N"), "N")</f>
        <v/>
      </c>
      <c r="C185">
        <f>"Price_BOM_L_Imp_"&amp;D185</f>
        <v/>
      </c>
      <c r="D185" t="n">
        <v>597</v>
      </c>
      <c r="E185">
        <f>IF(B185="Y", C185, "")</f>
        <v/>
      </c>
      <c r="F185" t="inlineStr">
        <is>
          <t>:80155-LC:80155-LCV:80155-LF:</t>
        </is>
      </c>
      <c r="G185" s="2" t="inlineStr">
        <is>
          <t>X5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Anodized Steel</t>
        </is>
      </c>
      <c r="L185" s="4" t="inlineStr">
        <is>
          <t>Steel, Cold Drawn C1018</t>
        </is>
      </c>
      <c r="M185" s="4" t="inlineStr">
        <is>
          <t>Coating_Scotchkote134_interior_exterior_IncludeImpeller</t>
        </is>
      </c>
      <c r="N185" s="80" t="inlineStr">
        <is>
          <t>RTF</t>
        </is>
      </c>
      <c r="O185" s="4" t="n"/>
      <c r="P185" t="inlineStr">
        <is>
          <t>A102263</t>
        </is>
      </c>
      <c r="Q185" t="inlineStr">
        <is>
          <t>LT250</t>
        </is>
      </c>
    </row>
    <row r="186">
      <c r="B186">
        <f>IF(I186="Silicon Bronze, ASTM-B584, C87600", IF(M186="Coating_Standard", "Y", "N"), "N")</f>
        <v/>
      </c>
      <c r="C186">
        <f>"Price_BOM_L_Imp_"&amp;D186</f>
        <v/>
      </c>
      <c r="D186" t="n">
        <v>598</v>
      </c>
      <c r="E186">
        <f>IF(B186="Y", C186, "")</f>
        <v/>
      </c>
      <c r="F186" t="inlineStr">
        <is>
          <t>:80155-LF:</t>
        </is>
      </c>
      <c r="G186" s="2" t="inlineStr">
        <is>
          <t>X6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Coating_Scotchkote134_interior_exterior_IncludeImpeller</t>
        </is>
      </c>
      <c r="N186" s="80" t="inlineStr">
        <is>
          <t>RTF</t>
        </is>
      </c>
      <c r="O186" s="4" t="n"/>
      <c r="P186" t="inlineStr">
        <is>
          <t>A102264</t>
        </is>
      </c>
      <c r="Q186" t="inlineStr">
        <is>
          <t>LT250</t>
        </is>
      </c>
    </row>
    <row r="187">
      <c r="B187">
        <f>IF(I187="Silicon Bronze, ASTM-B584, C87600", IF(M187="Coating_Standard", "Y", "N"), "N")</f>
        <v/>
      </c>
      <c r="C187">
        <f>"Price_BOM_L_Imp_"&amp;D187</f>
        <v/>
      </c>
      <c r="D187" t="n">
        <v>599</v>
      </c>
      <c r="E187">
        <f>IF(B187="Y", C187, "")</f>
        <v/>
      </c>
      <c r="F187" t="inlineStr">
        <is>
          <t>:10153-LF:</t>
        </is>
      </c>
      <c r="G187" s="2" t="inlineStr">
        <is>
          <t>X8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Coating_Scotchkote134_interior_exterior_IncludeImpeller</t>
        </is>
      </c>
      <c r="N187" s="80" t="inlineStr">
        <is>
          <t>RTF</t>
        </is>
      </c>
      <c r="O187" s="4" t="n"/>
      <c r="P187" t="inlineStr">
        <is>
          <t>A102265</t>
        </is>
      </c>
      <c r="Q187" t="inlineStr">
        <is>
          <t>LT250</t>
        </is>
      </c>
    </row>
    <row r="188">
      <c r="B188">
        <f>IF(I188="Silicon Bronze, ASTM-B584, C87600", IF(M188="Coating_Standard", "Y", "N"), "N")</f>
        <v/>
      </c>
      <c r="C188">
        <f>"Price_BOM_L_Imp_"&amp;D188</f>
        <v/>
      </c>
      <c r="D188" t="n">
        <v>600</v>
      </c>
      <c r="E188">
        <f>IF(B188="Y", C188, "")</f>
        <v/>
      </c>
      <c r="F188" t="inlineStr">
        <is>
          <t>:12709-LC:12709-LCV:</t>
        </is>
      </c>
      <c r="G188" s="2" t="inlineStr">
        <is>
          <t>X0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None</t>
        </is>
      </c>
      <c r="L188" s="4" t="inlineStr">
        <is>
          <t>None</t>
        </is>
      </c>
      <c r="M188" s="4" t="inlineStr">
        <is>
          <t>Coating_Scotchkote134_interior_exterior_IncludeImpeller</t>
        </is>
      </c>
      <c r="N188" s="80" t="inlineStr">
        <is>
          <t>RTF</t>
        </is>
      </c>
      <c r="O188" s="4" t="n"/>
      <c r="P188" t="inlineStr">
        <is>
          <t>A102266</t>
        </is>
      </c>
      <c r="Q188" t="inlineStr">
        <is>
          <t>LT250</t>
        </is>
      </c>
    </row>
    <row r="189">
      <c r="B189">
        <f>IF(I189="Silicon Bronze, ASTM-B584, C87600", IF(M189="Coating_Standard", "Y", "N"), "N")</f>
        <v/>
      </c>
      <c r="C189">
        <f>"Price_BOM_L_Imp_"&amp;D189</f>
        <v/>
      </c>
      <c r="D189" t="n">
        <v>601</v>
      </c>
      <c r="E189">
        <f>IF(B189="Y", C189, "")</f>
        <v/>
      </c>
      <c r="F189" t="inlineStr">
        <is>
          <t>:15705-LC:15705-LCV:</t>
        </is>
      </c>
      <c r="G189" s="2" t="inlineStr">
        <is>
          <t>X0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None</t>
        </is>
      </c>
      <c r="L189" s="4" t="inlineStr">
        <is>
          <t>None</t>
        </is>
      </c>
      <c r="M189" s="4" t="inlineStr">
        <is>
          <t>Coating_Scotchkote134_interior_exterior_IncludeImpeller</t>
        </is>
      </c>
      <c r="N189" s="80" t="inlineStr">
        <is>
          <t>RTF</t>
        </is>
      </c>
      <c r="O189" s="4" t="n"/>
      <c r="P189" t="inlineStr">
        <is>
          <t>A102267</t>
        </is>
      </c>
      <c r="Q189" t="inlineStr">
        <is>
          <t>LT250</t>
        </is>
      </c>
    </row>
    <row r="190">
      <c r="B190">
        <f>IF(I190="Silicon Bronze, ASTM-B584, C87600", IF(M190="Coating_Standard", "Y", "N"), "N")</f>
        <v/>
      </c>
      <c r="C190">
        <f>"Price_BOM_L_Imp_"&amp;D190</f>
        <v/>
      </c>
      <c r="D190" t="n">
        <v>602</v>
      </c>
      <c r="E190">
        <f>IF(B190="Y", C190, "")</f>
        <v/>
      </c>
      <c r="F190" t="inlineStr">
        <is>
          <t>:15507-LC:15507-LCV:</t>
        </is>
      </c>
      <c r="G190" s="2" t="inlineStr">
        <is>
          <t>X0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None</t>
        </is>
      </c>
      <c r="L190" s="4" t="inlineStr">
        <is>
          <t>None</t>
        </is>
      </c>
      <c r="M190" s="4" t="inlineStr">
        <is>
          <t>Coating_Scotchkote134_interior_exterior_IncludeImpeller</t>
        </is>
      </c>
      <c r="N190" s="80" t="inlineStr">
        <is>
          <t>RTF</t>
        </is>
      </c>
      <c r="O190" s="4" t="n"/>
      <c r="P190" t="inlineStr">
        <is>
          <t>A102268</t>
        </is>
      </c>
      <c r="Q190" t="inlineStr">
        <is>
          <t>LT250</t>
        </is>
      </c>
    </row>
    <row r="191">
      <c r="B191">
        <f>IF(I191="Silicon Bronze, ASTM-B584, C87600", IF(M191="Coating_Standard", "Y", "N"), "N")</f>
        <v/>
      </c>
      <c r="C191">
        <f>"Price_BOM_L_Imp_"&amp;D191</f>
        <v/>
      </c>
      <c r="D191" t="n">
        <v>603</v>
      </c>
      <c r="E191">
        <f>IF(B191="Y", C191, "")</f>
        <v/>
      </c>
      <c r="F191" t="inlineStr">
        <is>
          <t>:15509-LC:15509-LCV:</t>
        </is>
      </c>
      <c r="G191" s="2" t="inlineStr">
        <is>
          <t>X3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Stainless Steel, AISI-303</t>
        </is>
      </c>
      <c r="L191" s="4" t="inlineStr">
        <is>
          <t>Steel, Cold Drawn C1018</t>
        </is>
      </c>
      <c r="M191" s="4" t="inlineStr">
        <is>
          <t>Coating_Scotchkote134_interior_exterior_IncludeImpeller</t>
        </is>
      </c>
      <c r="N191" s="80" t="inlineStr">
        <is>
          <t>RTF</t>
        </is>
      </c>
      <c r="O191" s="4" t="n"/>
      <c r="P191" t="inlineStr">
        <is>
          <t>A102269</t>
        </is>
      </c>
      <c r="Q191" t="inlineStr">
        <is>
          <t>LT250</t>
        </is>
      </c>
    </row>
    <row r="192">
      <c r="B192">
        <f>IF(I192="Silicon Bronze, ASTM-B584, C87600", IF(M192="Coating_Standard", "Y", "N"), "N")</f>
        <v/>
      </c>
      <c r="C192">
        <f>"Price_BOM_L_Imp_"&amp;D192</f>
        <v/>
      </c>
      <c r="D192" t="n">
        <v>604</v>
      </c>
      <c r="E192">
        <f>IF(B192="Y", C192, "")</f>
        <v/>
      </c>
      <c r="F192" t="inlineStr">
        <is>
          <t>:15507-LC:15507-LCV:</t>
        </is>
      </c>
      <c r="G192" s="2" t="inlineStr">
        <is>
          <t>X3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Stainless Steel, AISI-303</t>
        </is>
      </c>
      <c r="L192" s="4" t="inlineStr">
        <is>
          <t>Steel, Cold Drawn C1018</t>
        </is>
      </c>
      <c r="M192" s="4" t="inlineStr">
        <is>
          <t>Coating_Scotchkote134_interior_exterior_IncludeImpeller</t>
        </is>
      </c>
      <c r="N192" s="80" t="inlineStr">
        <is>
          <t>RTF</t>
        </is>
      </c>
      <c r="O192" s="4" t="n"/>
      <c r="P192" t="inlineStr">
        <is>
          <t>A102270</t>
        </is>
      </c>
      <c r="Q192" t="inlineStr">
        <is>
          <t>LT250</t>
        </is>
      </c>
    </row>
    <row r="193">
      <c r="B193">
        <f>IF(I193="Silicon Bronze, ASTM-B584, C87600", IF(M193="Coating_Standard", "Y", "N"), "N")</f>
        <v/>
      </c>
      <c r="C193">
        <f>"Price_BOM_L_Imp_"&amp;D193</f>
        <v/>
      </c>
      <c r="D193" t="n">
        <v>605</v>
      </c>
      <c r="E193">
        <f>IF(B193="Y", C193, "")</f>
        <v/>
      </c>
      <c r="F193" t="inlineStr">
        <is>
          <t>:20501-LC:20501-LCV: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Coating_Scotchkote134_interior_exterior_IncludeImpeller</t>
        </is>
      </c>
      <c r="N193" s="80" t="inlineStr">
        <is>
          <t>RTF</t>
        </is>
      </c>
      <c r="O193" s="4" t="n"/>
      <c r="P193" t="inlineStr">
        <is>
          <t>A102271</t>
        </is>
      </c>
      <c r="Q193" t="inlineStr">
        <is>
          <t>LT250</t>
        </is>
      </c>
    </row>
    <row r="194">
      <c r="B194">
        <f>IF(I194="Silicon Bronze, ASTM-B584, C87600", IF(M194="Coating_Standard", "Y", "N"), "N")</f>
        <v/>
      </c>
      <c r="C194">
        <f>"Price_BOM_L_Imp_"&amp;D194</f>
        <v/>
      </c>
      <c r="D194" t="n">
        <v>654</v>
      </c>
      <c r="E194">
        <f>IF(B194="Y", C194, "")</f>
        <v/>
      </c>
      <c r="F194" t="inlineStr">
        <is>
          <t>:10707-LC:10707-LCV:</t>
        </is>
      </c>
      <c r="G194" s="2" t="inlineStr">
        <is>
          <t>X0</t>
        </is>
      </c>
      <c r="H194" s="2" t="inlineStr">
        <is>
          <t>ImpMatl_SS_AISI-304</t>
        </is>
      </c>
      <c r="I194" s="4" t="inlineStr">
        <is>
          <t>Stainless Steel, AISI-304</t>
        </is>
      </c>
      <c r="J194" s="4" t="inlineStr">
        <is>
          <t>H304</t>
        </is>
      </c>
      <c r="K194" s="4" t="inlineStr">
        <is>
          <t>None</t>
        </is>
      </c>
      <c r="L194" s="4" t="inlineStr">
        <is>
          <t>None</t>
        </is>
      </c>
      <c r="M194" s="4" t="inlineStr">
        <is>
          <t>Coating_Scotchkote134_interior_exterior_IncludeImpeller</t>
        </is>
      </c>
      <c r="N194" s="80" t="inlineStr">
        <is>
          <t>RTF</t>
        </is>
      </c>
      <c r="O194" s="4" t="n"/>
      <c r="P194" s="4" t="inlineStr">
        <is>
          <t>A102324</t>
        </is>
      </c>
      <c r="Q194" t="inlineStr">
        <is>
          <t>LT250</t>
        </is>
      </c>
      <c r="R194" s="4" t="n"/>
    </row>
    <row r="195">
      <c r="B195">
        <f>IF(I195="Silicon Bronze, ASTM-B584, C87600", IF(M195="Coating_Standard", "Y", "N"), "N")</f>
        <v/>
      </c>
      <c r="C195">
        <f>"Price_BOM_L_Imp_"&amp;D195</f>
        <v/>
      </c>
      <c r="D195" t="n">
        <v>655</v>
      </c>
      <c r="E195">
        <f>IF(B195="Y", C195, "")</f>
        <v/>
      </c>
      <c r="F195" t="inlineStr">
        <is>
          <t>:10707-LC:10707-LCV:10707-LF:</t>
        </is>
      </c>
      <c r="G195" s="2" t="inlineStr">
        <is>
          <t>X3</t>
        </is>
      </c>
      <c r="H195" s="2" t="inlineStr">
        <is>
          <t>ImpMatl_SS_AISI-304</t>
        </is>
      </c>
      <c r="I195" s="4" t="inlineStr">
        <is>
          <t>Stainless Steel, AISI-304</t>
        </is>
      </c>
      <c r="J195" s="4" t="inlineStr">
        <is>
          <t>H304</t>
        </is>
      </c>
      <c r="K195" s="4" t="inlineStr">
        <is>
          <t>Stainless Steel, AISI-303</t>
        </is>
      </c>
      <c r="L195" s="4" t="inlineStr">
        <is>
          <t>Stainless Steel, AISI 316</t>
        </is>
      </c>
      <c r="M195" s="4" t="inlineStr">
        <is>
          <t>Coating_Scotchkote134_interior_exterior_IncludeImpeller</t>
        </is>
      </c>
      <c r="N195" s="80" t="inlineStr">
        <is>
          <t>RTF</t>
        </is>
      </c>
      <c r="O195" s="4" t="n"/>
      <c r="P195" s="4" t="inlineStr">
        <is>
          <t>A102326</t>
        </is>
      </c>
      <c r="Q195" t="inlineStr">
        <is>
          <t>LT250</t>
        </is>
      </c>
      <c r="R195" s="4" t="n"/>
    </row>
    <row r="196">
      <c r="B196">
        <f>IF(I196="Silicon Bronze, ASTM-B584, C87600", IF(M196="Coating_Standard", "Y", "N"), "N")</f>
        <v/>
      </c>
      <c r="C196">
        <f>"Price_BOM_L_Imp_"&amp;D196</f>
        <v/>
      </c>
      <c r="D196" t="n">
        <v>656</v>
      </c>
      <c r="E196">
        <f>IF(B196="Y", C196, "")</f>
        <v/>
      </c>
      <c r="F196" t="inlineStr">
        <is>
          <t>:12501-LC:12501-LCV: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Coating_Scotchkote134_interior_exterior_IncludeImpeller</t>
        </is>
      </c>
      <c r="N196" s="80" t="inlineStr">
        <is>
          <t>RTF</t>
        </is>
      </c>
      <c r="O196" s="4" t="n"/>
      <c r="P196" s="4" t="inlineStr">
        <is>
          <t>A102328</t>
        </is>
      </c>
      <c r="Q196" t="inlineStr">
        <is>
          <t>LT250</t>
        </is>
      </c>
      <c r="R196" s="4" t="n"/>
    </row>
    <row r="197">
      <c r="B197">
        <f>IF(I197="Silicon Bronze, ASTM-B584, C87600", IF(M197="Coating_Standard", "Y", "N"), "N")</f>
        <v/>
      </c>
      <c r="C197">
        <f>"Price_BOM_L_Imp_"&amp;D197</f>
        <v/>
      </c>
      <c r="D197" t="n">
        <v>657</v>
      </c>
      <c r="E197">
        <f>IF(B197="Y", C197, "")</f>
        <v/>
      </c>
      <c r="F197" t="inlineStr">
        <is>
          <t>:12507-LC:12507-LCV:</t>
        </is>
      </c>
      <c r="G197" s="2" t="inlineStr">
        <is>
          <t>X0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None</t>
        </is>
      </c>
      <c r="L197" s="4" t="inlineStr">
        <is>
          <t>None</t>
        </is>
      </c>
      <c r="M197" s="4" t="inlineStr">
        <is>
          <t>Coating_Scotchkote134_interior_exterior_IncludeImpeller</t>
        </is>
      </c>
      <c r="N197" s="80" t="inlineStr">
        <is>
          <t>RTF</t>
        </is>
      </c>
      <c r="O197" s="4" t="n"/>
      <c r="P197" s="4" t="inlineStr">
        <is>
          <t>A102330</t>
        </is>
      </c>
      <c r="Q197" t="inlineStr">
        <is>
          <t>LT250</t>
        </is>
      </c>
      <c r="R197" s="4" t="n"/>
    </row>
    <row r="198">
      <c r="B198">
        <f>IF(I198="Silicon Bronze, ASTM-B584, C87600", IF(M198="Coating_Standard", "Y", "N"), "N")</f>
        <v/>
      </c>
      <c r="C198">
        <f>"Price_BOM_L_Imp_"&amp;D198</f>
        <v/>
      </c>
      <c r="D198" t="n">
        <v>658</v>
      </c>
      <c r="E198">
        <f>IF(B198="Y", C198, "")</f>
        <v/>
      </c>
      <c r="F198" t="inlineStr">
        <is>
          <t>:15509-LC:15509-LCV:</t>
        </is>
      </c>
      <c r="G198" s="2" t="inlineStr">
        <is>
          <t>X0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None</t>
        </is>
      </c>
      <c r="L198" s="4" t="inlineStr">
        <is>
          <t>None</t>
        </is>
      </c>
      <c r="M198" s="4" t="inlineStr">
        <is>
          <t>Coating_Scotchkote134_interior_exterior_IncludeImpeller</t>
        </is>
      </c>
      <c r="N198" s="80" t="inlineStr">
        <is>
          <t>RTF</t>
        </is>
      </c>
      <c r="O198" s="4" t="n"/>
      <c r="P198" s="4" t="inlineStr">
        <is>
          <t>A102333</t>
        </is>
      </c>
      <c r="Q198" t="inlineStr">
        <is>
          <t>LT250</t>
        </is>
      </c>
      <c r="R198" s="4" t="n"/>
    </row>
    <row r="199">
      <c r="B199">
        <f>IF(I199="Silicon Bronze, ASTM-B584, C87600", IF(M199="Coating_Standard", "Y", "N"), "N")</f>
        <v/>
      </c>
      <c r="C199">
        <f>"Price_BOM_L_Imp_"&amp;D199</f>
        <v/>
      </c>
      <c r="D199" t="n">
        <v>659</v>
      </c>
      <c r="E199">
        <f>IF(B199="Y", C199, "")</f>
        <v/>
      </c>
      <c r="F199" t="inlineStr">
        <is>
          <t>:15705-LC:15705-LCV:15705-LF:</t>
        </is>
      </c>
      <c r="G199" s="2" t="inlineStr">
        <is>
          <t>X3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Stainless Steel, AISI-303</t>
        </is>
      </c>
      <c r="L199" s="4" t="inlineStr">
        <is>
          <t>Stainless Steel, AISI 316</t>
        </is>
      </c>
      <c r="M199" s="4" t="inlineStr">
        <is>
          <t>Coating_Scotchkote134_interior_exterior_IncludeImpeller</t>
        </is>
      </c>
      <c r="N199" s="80" t="inlineStr">
        <is>
          <t>RTF</t>
        </is>
      </c>
      <c r="O199" s="4" t="n"/>
      <c r="P199" s="4" t="inlineStr">
        <is>
          <t>A102335</t>
        </is>
      </c>
      <c r="Q199" t="inlineStr">
        <is>
          <t>LT250</t>
        </is>
      </c>
      <c r="R199" s="4" t="n"/>
    </row>
    <row r="200">
      <c r="B200">
        <f>IF(I200="Silicon Bronze, ASTM-B584, C87600", IF(M200="Coating_Standard", "Y", "N"), "N")</f>
        <v/>
      </c>
      <c r="C200">
        <f>"Price_BOM_L_Imp_"&amp;D200</f>
        <v/>
      </c>
      <c r="D200" t="n">
        <v>660</v>
      </c>
      <c r="E200">
        <f>IF(B200="Y", C200, "")</f>
        <v/>
      </c>
      <c r="F200" t="inlineStr">
        <is>
          <t>:15951-LC:15951-LCV:15951-LF:</t>
        </is>
      </c>
      <c r="G200" s="2" t="inlineStr">
        <is>
          <t>X3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Coating_Scotchkote134_interior_exterior_IncludeImpeller</t>
        </is>
      </c>
      <c r="N200" s="80" t="inlineStr">
        <is>
          <t>RTF</t>
        </is>
      </c>
      <c r="O200" s="4" t="n"/>
      <c r="P200" s="4" t="inlineStr">
        <is>
          <t>A102337</t>
        </is>
      </c>
      <c r="Q200" t="inlineStr">
        <is>
          <t>LT250</t>
        </is>
      </c>
      <c r="R200" s="4" t="n"/>
    </row>
    <row r="201">
      <c r="B201">
        <f>IF(I201="Silicon Bronze, ASTM-B584, C87600", IF(M201="Coating_Standard", "Y", "N"), "N")</f>
        <v/>
      </c>
      <c r="C201">
        <f>"Price_BOM_L_Imp_"&amp;D201</f>
        <v/>
      </c>
      <c r="D201" t="n">
        <v>661</v>
      </c>
      <c r="E201">
        <f>IF(B201="Y", C201, "")</f>
        <v/>
      </c>
      <c r="F201" t="inlineStr">
        <is>
          <t>:15951-LC:15951-LCV:15951-LF:</t>
        </is>
      </c>
      <c r="G201" s="2" t="inlineStr">
        <is>
          <t>X4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Stainless Steel, AISI-303</t>
        </is>
      </c>
      <c r="L201" s="4" t="inlineStr">
        <is>
          <t>Stainless Steel, AISI 316</t>
        </is>
      </c>
      <c r="M201" s="4" t="inlineStr">
        <is>
          <t>Coating_Scotchkote134_interior_exterior_IncludeImpeller</t>
        </is>
      </c>
      <c r="N201" s="80" t="inlineStr">
        <is>
          <t>RTF</t>
        </is>
      </c>
      <c r="O201" s="4" t="n"/>
      <c r="P201" s="4" t="inlineStr">
        <is>
          <t>A102339</t>
        </is>
      </c>
      <c r="Q201" t="inlineStr">
        <is>
          <t>LT250</t>
        </is>
      </c>
      <c r="R201" s="4" t="n"/>
    </row>
    <row r="202">
      <c r="B202">
        <f>IF(I202="Silicon Bronze, ASTM-B584, C87600", IF(M202="Coating_Standard", "Y", "N"), "N")</f>
        <v/>
      </c>
      <c r="C202">
        <f>"Price_BOM_L_Imp_"&amp;D202</f>
        <v/>
      </c>
      <c r="D202" t="n">
        <v>662</v>
      </c>
      <c r="E202">
        <f>IF(B202="Y", C202, "")</f>
        <v/>
      </c>
      <c r="F202" t="inlineStr">
        <is>
          <t>:15955-LC:15955-LCV:15955-LF: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Coating_Scotchkote134_interior_exterior_IncludeImpeller</t>
        </is>
      </c>
      <c r="N202" s="80" t="inlineStr">
        <is>
          <t>RTF</t>
        </is>
      </c>
      <c r="O202" s="4" t="n"/>
      <c r="P202" s="4" t="inlineStr">
        <is>
          <t>A102341</t>
        </is>
      </c>
      <c r="Q202" t="inlineStr">
        <is>
          <t>LT250</t>
        </is>
      </c>
      <c r="R202" s="4" t="n"/>
    </row>
    <row r="203">
      <c r="B203">
        <f>IF(I203="Silicon Bronze, ASTM-B584, C87600", IF(M203="Coating_Standard", "Y", "N"), "N")</f>
        <v/>
      </c>
      <c r="C203">
        <f>"Price_BOM_L_Imp_"&amp;D203</f>
        <v/>
      </c>
      <c r="D203" t="n">
        <v>663</v>
      </c>
      <c r="E203">
        <f>IF(B203="Y", C203, "")</f>
        <v/>
      </c>
      <c r="F203" t="inlineStr">
        <is>
          <t>:15955-LC:15955-LCV:15955-LF:</t>
        </is>
      </c>
      <c r="G203" s="2" t="inlineStr">
        <is>
          <t>X4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Coating_Scotchkote134_interior_exterior_IncludeImpeller</t>
        </is>
      </c>
      <c r="N203" s="80" t="inlineStr">
        <is>
          <t>RTF</t>
        </is>
      </c>
      <c r="O203" s="4" t="n"/>
      <c r="P203" s="4" t="inlineStr">
        <is>
          <t>A102343</t>
        </is>
      </c>
      <c r="Q203" t="inlineStr">
        <is>
          <t>LT250</t>
        </is>
      </c>
      <c r="R203" s="4" t="n"/>
    </row>
    <row r="204">
      <c r="B204">
        <f>IF(I204="Silicon Bronze, ASTM-B584, C87600", IF(M204="Coating_Standard", "Y", "N"), "N")</f>
        <v/>
      </c>
      <c r="C204">
        <f>"Price_BOM_L_Imp_"&amp;D204</f>
        <v/>
      </c>
      <c r="D204" t="n">
        <v>664</v>
      </c>
      <c r="E204">
        <f>IF(B204="Y", C204, "")</f>
        <v/>
      </c>
      <c r="F204" t="inlineStr">
        <is>
          <t>:15959-LC:15959-LCV:15959-LF:</t>
        </is>
      </c>
      <c r="G204" s="2" t="inlineStr">
        <is>
          <t>X3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Coating_Scotchkote134_interior_exterior_IncludeImpeller</t>
        </is>
      </c>
      <c r="N204" s="80" t="inlineStr">
        <is>
          <t>RTF</t>
        </is>
      </c>
      <c r="O204" s="4" t="n"/>
      <c r="P204" s="4" t="inlineStr">
        <is>
          <t>A102345</t>
        </is>
      </c>
      <c r="Q204" t="inlineStr">
        <is>
          <t>LT250</t>
        </is>
      </c>
      <c r="R204" s="4" t="n"/>
    </row>
    <row r="205">
      <c r="B205">
        <f>IF(I205="Silicon Bronze, ASTM-B584, C87600", IF(M205="Coating_Standard", "Y", "N"), "N")</f>
        <v/>
      </c>
      <c r="C205">
        <f>"Price_BOM_L_Imp_"&amp;D205</f>
        <v/>
      </c>
      <c r="D205" t="n">
        <v>665</v>
      </c>
      <c r="E205">
        <f>IF(B205="Y", C205, "")</f>
        <v/>
      </c>
      <c r="F205" t="inlineStr">
        <is>
          <t>:15959-LC:15959-LCV:15959-LF:</t>
        </is>
      </c>
      <c r="G205" s="2" t="inlineStr">
        <is>
          <t>X4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Coating_Scotchkote134_interior_exterior_IncludeImpeller</t>
        </is>
      </c>
      <c r="N205" s="80" t="inlineStr">
        <is>
          <t>RTF</t>
        </is>
      </c>
      <c r="O205" s="4" t="n"/>
      <c r="P205" s="4" t="inlineStr">
        <is>
          <t>A102347</t>
        </is>
      </c>
      <c r="Q205" t="inlineStr">
        <is>
          <t>LT250</t>
        </is>
      </c>
      <c r="R205" s="4" t="n"/>
    </row>
    <row r="206">
      <c r="B206">
        <f>IF(I206="Silicon Bronze, ASTM-B584, C87600", IF(M206="Coating_Standard", "Y", "N"), "N")</f>
        <v/>
      </c>
      <c r="C206">
        <f>"Price_BOM_L_Imp_"&amp;D206</f>
        <v/>
      </c>
      <c r="D206" t="n">
        <v>666</v>
      </c>
      <c r="E206">
        <f>IF(B206="Y", C206, "")</f>
        <v/>
      </c>
      <c r="F206" t="inlineStr">
        <is>
          <t>:20501-LC:20501-LCV:</t>
        </is>
      </c>
      <c r="G206" s="2" t="inlineStr">
        <is>
          <t>X0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None</t>
        </is>
      </c>
      <c r="L206" s="4" t="inlineStr">
        <is>
          <t>None</t>
        </is>
      </c>
      <c r="M206" s="4" t="inlineStr">
        <is>
          <t>Coating_Scotchkote134_interior_exterior_IncludeImpeller</t>
        </is>
      </c>
      <c r="N206" s="80" t="inlineStr">
        <is>
          <t>RTF</t>
        </is>
      </c>
      <c r="O206" s="4" t="n"/>
      <c r="P206" s="4" t="inlineStr">
        <is>
          <t>A102349</t>
        </is>
      </c>
      <c r="Q206" t="inlineStr">
        <is>
          <t>LT250</t>
        </is>
      </c>
      <c r="R206" s="4" t="n"/>
    </row>
    <row r="207">
      <c r="B207">
        <f>IF(I207="Silicon Bronze, ASTM-B584, C87600", IF(M207="Coating_Standard", "Y", "N"), "N")</f>
        <v/>
      </c>
      <c r="C207">
        <f>"Price_BOM_L_Imp_"&amp;D207</f>
        <v/>
      </c>
      <c r="D207" t="n">
        <v>667</v>
      </c>
      <c r="E207">
        <f>IF(B207="Y", C207, "")</f>
        <v/>
      </c>
      <c r="F207" t="inlineStr">
        <is>
          <t>:20709-LC:20709-LCV:20709-LF: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Coating_Scotchkote134_interior_exterior_IncludeImpeller</t>
        </is>
      </c>
      <c r="N207" s="80" t="inlineStr">
        <is>
          <t>RTF</t>
        </is>
      </c>
      <c r="O207" s="4" t="n"/>
      <c r="P207" s="4" t="inlineStr">
        <is>
          <t>A102351</t>
        </is>
      </c>
      <c r="Q207" t="inlineStr">
        <is>
          <t>LT250</t>
        </is>
      </c>
      <c r="R207" s="4" t="n"/>
    </row>
    <row r="208">
      <c r="B208">
        <f>IF(I208="Silicon Bronze, ASTM-B584, C87600", IF(M208="Coating_Standard", "Y", "N"), "N")</f>
        <v/>
      </c>
      <c r="C208">
        <f>"Price_BOM_L_Imp_"&amp;D208</f>
        <v/>
      </c>
      <c r="D208" t="n">
        <v>668</v>
      </c>
      <c r="E208">
        <f>IF(B208="Y", C208, "")</f>
        <v/>
      </c>
      <c r="F208" t="inlineStr">
        <is>
          <t>:20709-LC:20709-LCV:20709-LF: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Coating_Scotchkote134_interior_exterior_IncludeImpeller</t>
        </is>
      </c>
      <c r="N208" s="80" t="inlineStr">
        <is>
          <t>RTF</t>
        </is>
      </c>
      <c r="O208" s="4" t="n"/>
      <c r="P208" s="4" t="inlineStr">
        <is>
          <t>A102353</t>
        </is>
      </c>
      <c r="Q208" t="inlineStr">
        <is>
          <t>LT250</t>
        </is>
      </c>
      <c r="R208" s="4" t="n"/>
    </row>
    <row r="209">
      <c r="B209">
        <f>IF(I209="Silicon Bronze, ASTM-B584, C87600", IF(M209="Coating_Standard", "Y", "N"), "N")</f>
        <v/>
      </c>
      <c r="C209">
        <f>"Price_BOM_L_Imp_"&amp;D209</f>
        <v/>
      </c>
      <c r="D209" t="n">
        <v>669</v>
      </c>
      <c r="E209">
        <f>IF(B209="Y", C209, "")</f>
        <v/>
      </c>
      <c r="F209" t="inlineStr">
        <is>
          <t>:20953-LC:20953-LCV:20953-LF:</t>
        </is>
      </c>
      <c r="G209" s="2" t="inlineStr">
        <is>
          <t>X3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Stainless Steel, AISI-303</t>
        </is>
      </c>
      <c r="L209" s="4" t="inlineStr">
        <is>
          <t>Stainless Steel, AISI 316</t>
        </is>
      </c>
      <c r="M209" s="4" t="inlineStr">
        <is>
          <t>Coating_Scotchkote134_interior_exterior_IncludeImpeller</t>
        </is>
      </c>
      <c r="N209" s="80" t="inlineStr">
        <is>
          <t>RTF</t>
        </is>
      </c>
      <c r="O209" s="4" t="n"/>
      <c r="P209" s="4" t="inlineStr">
        <is>
          <t>A102355</t>
        </is>
      </c>
      <c r="Q209" t="inlineStr">
        <is>
          <t>LT250</t>
        </is>
      </c>
      <c r="R209" s="4" t="n"/>
    </row>
    <row r="210">
      <c r="B210">
        <f>IF(I210="Silicon Bronze, ASTM-B584, C87600", IF(M210="Coating_Standard", "Y", "N"), "N")</f>
        <v/>
      </c>
      <c r="C210">
        <f>"Price_BOM_L_Imp_"&amp;D210</f>
        <v/>
      </c>
      <c r="D210" t="n">
        <v>670</v>
      </c>
      <c r="E210">
        <f>IF(B210="Y", C210, "")</f>
        <v/>
      </c>
      <c r="F210" t="inlineStr">
        <is>
          <t>:20953-LC:20953-LCV:20953-LF:</t>
        </is>
      </c>
      <c r="G210" s="2" t="inlineStr">
        <is>
          <t>X4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Coating_Scotchkote134_interior_exterior_IncludeImpeller</t>
        </is>
      </c>
      <c r="N210" s="80" t="inlineStr">
        <is>
          <t>RTF</t>
        </is>
      </c>
      <c r="O210" s="4" t="n"/>
      <c r="P210" s="4" t="inlineStr">
        <is>
          <t>A102357</t>
        </is>
      </c>
      <c r="Q210" t="inlineStr">
        <is>
          <t>LT250</t>
        </is>
      </c>
      <c r="R210" s="4" t="n"/>
    </row>
    <row r="211">
      <c r="B211">
        <f>IF(I211="Silicon Bronze, ASTM-B584, C87600", IF(M211="Coating_Standard", "Y", "N"), "N")</f>
        <v/>
      </c>
      <c r="C211">
        <f>"Price_BOM_L_Imp_"&amp;D211</f>
        <v/>
      </c>
      <c r="D211" t="n">
        <v>671</v>
      </c>
      <c r="E211">
        <f>IF(B211="Y", C211, "")</f>
        <v/>
      </c>
      <c r="F211" t="inlineStr">
        <is>
          <t>:20121-LC:20121-LCV:20121-LF:</t>
        </is>
      </c>
      <c r="G211" s="2" t="inlineStr">
        <is>
          <t>X3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Coating_Scotchkote134_interior_exterior_IncludeImpeller</t>
        </is>
      </c>
      <c r="N211" s="80" t="inlineStr">
        <is>
          <t>RTF</t>
        </is>
      </c>
      <c r="O211" s="4" t="n"/>
      <c r="P211" s="4" t="inlineStr">
        <is>
          <t>A102359</t>
        </is>
      </c>
      <c r="Q211" t="inlineStr">
        <is>
          <t>LT250</t>
        </is>
      </c>
      <c r="R211" s="4" t="n"/>
    </row>
    <row r="212">
      <c r="B212">
        <f>IF(I212="Silicon Bronze, ASTM-B584, C87600", IF(M212="Coating_Standard", "Y", "N"), "N")</f>
        <v/>
      </c>
      <c r="C212">
        <f>"Price_BOM_L_Imp_"&amp;D212</f>
        <v/>
      </c>
      <c r="D212" t="n">
        <v>672</v>
      </c>
      <c r="E212">
        <f>IF(B212="Y", C212, "")</f>
        <v/>
      </c>
      <c r="F212" t="inlineStr">
        <is>
          <t>:20121-LC:20121-LCV:20121-LF:</t>
        </is>
      </c>
      <c r="G212" s="2" t="inlineStr">
        <is>
          <t>XA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Coating_Scotchkote134_interior_exterior_IncludeImpeller</t>
        </is>
      </c>
      <c r="N212" s="80" t="inlineStr">
        <is>
          <t>RTF</t>
        </is>
      </c>
      <c r="O212" s="4" t="n"/>
      <c r="P212" s="4" t="inlineStr">
        <is>
          <t>A102361</t>
        </is>
      </c>
      <c r="Q212" t="inlineStr">
        <is>
          <t>LT250</t>
        </is>
      </c>
      <c r="R212" s="4" t="n"/>
    </row>
    <row r="213">
      <c r="B213">
        <f>IF(I213="Silicon Bronze, ASTM-B584, C87600", IF(M213="Coating_Standard", "Y", "N"), "N")</f>
        <v/>
      </c>
      <c r="C213">
        <f>"Price_BOM_L_Imp_"&amp;D213</f>
        <v/>
      </c>
      <c r="D213" t="n">
        <v>673</v>
      </c>
      <c r="E213">
        <f>IF(B213="Y", C213, "")</f>
        <v/>
      </c>
      <c r="F213" t="inlineStr">
        <is>
          <t>:25707-LC:25707-LCV:25707-LF:</t>
        </is>
      </c>
      <c r="G213" s="2" t="inlineStr">
        <is>
          <t>X3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Coating_Scotchkote134_interior_exterior_IncludeImpeller</t>
        </is>
      </c>
      <c r="N213" s="80" t="inlineStr">
        <is>
          <t>RTF</t>
        </is>
      </c>
      <c r="O213" s="4" t="n"/>
      <c r="P213" s="4" t="inlineStr">
        <is>
          <t>A102363</t>
        </is>
      </c>
      <c r="Q213" t="inlineStr">
        <is>
          <t>LT250</t>
        </is>
      </c>
      <c r="R213" s="4" t="n"/>
    </row>
    <row r="214">
      <c r="B214">
        <f>IF(I214="Silicon Bronze, ASTM-B584, C87600", IF(M214="Coating_Standard", "Y", "N"), "N")</f>
        <v/>
      </c>
      <c r="C214">
        <f>"Price_BOM_L_Imp_"&amp;D214</f>
        <v/>
      </c>
      <c r="D214" t="n">
        <v>674</v>
      </c>
      <c r="E214">
        <f>IF(B214="Y", C214, "")</f>
        <v/>
      </c>
      <c r="F214" t="inlineStr">
        <is>
          <t>:25707-LC:25707-LCV:25707-LF:</t>
        </is>
      </c>
      <c r="G214" s="2" t="inlineStr">
        <is>
          <t>X4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Coating_Scotchkote134_interior_exterior_IncludeImpeller</t>
        </is>
      </c>
      <c r="N214" s="80" t="inlineStr">
        <is>
          <t>RTF</t>
        </is>
      </c>
      <c r="O214" s="4" t="n"/>
      <c r="P214" s="4" t="inlineStr">
        <is>
          <t>A102365</t>
        </is>
      </c>
      <c r="Q214" t="inlineStr">
        <is>
          <t>LT250</t>
        </is>
      </c>
      <c r="R214" s="4" t="n"/>
    </row>
    <row r="215">
      <c r="B215">
        <f>IF(I215="Silicon Bronze, ASTM-B584, C87600", IF(M215="Coating_Standard", "Y", "N"), "N")</f>
        <v/>
      </c>
      <c r="C215">
        <f>"Price_BOM_L_Imp_"&amp;D215</f>
        <v/>
      </c>
      <c r="D215" t="n">
        <v>675</v>
      </c>
      <c r="E215">
        <f>IF(B215="Y", C215, "")</f>
        <v/>
      </c>
      <c r="F215" t="inlineStr">
        <is>
          <t>:25957-LC:25957-LCV:25957-LF:</t>
        </is>
      </c>
      <c r="G215" s="2" t="inlineStr">
        <is>
          <t>X3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Coating_Scotchkote134_interior_exterior_IncludeImpeller</t>
        </is>
      </c>
      <c r="N215" s="80" t="inlineStr">
        <is>
          <t>RTF</t>
        </is>
      </c>
      <c r="O215" s="4" t="n"/>
      <c r="P215" s="4" t="inlineStr">
        <is>
          <t>A102367</t>
        </is>
      </c>
      <c r="Q215" t="inlineStr">
        <is>
          <t>LT250</t>
        </is>
      </c>
      <c r="R215" s="4" t="n"/>
    </row>
    <row r="216">
      <c r="B216">
        <f>IF(I216="Silicon Bronze, ASTM-B584, C87600", IF(M216="Coating_Standard", "Y", "N"), "N")</f>
        <v/>
      </c>
      <c r="C216">
        <f>"Price_BOM_L_Imp_"&amp;D216</f>
        <v/>
      </c>
      <c r="D216" t="n">
        <v>676</v>
      </c>
      <c r="E216">
        <f>IF(B216="Y", C216, "")</f>
        <v/>
      </c>
      <c r="F216" t="inlineStr">
        <is>
          <t>:25957-LC:25957-LCV:25957-LF:</t>
        </is>
      </c>
      <c r="G216" s="2" t="inlineStr">
        <is>
          <t>X4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Coating_Scotchkote134_interior_exterior_IncludeImpeller</t>
        </is>
      </c>
      <c r="N216" s="80" t="inlineStr">
        <is>
          <t>RTF</t>
        </is>
      </c>
      <c r="O216" s="4" t="n"/>
      <c r="P216" s="4" t="inlineStr">
        <is>
          <t>A102369</t>
        </is>
      </c>
      <c r="Q216" t="inlineStr">
        <is>
          <t>LT250</t>
        </is>
      </c>
      <c r="R216" s="4" t="n"/>
    </row>
    <row r="217">
      <c r="B217">
        <f>IF(I217="Silicon Bronze, ASTM-B584, C87600", IF(M217="Coating_Standard", "Y", "N"), "N")</f>
        <v/>
      </c>
      <c r="C217">
        <f>"Price_BOM_L_Imp_"&amp;D217</f>
        <v/>
      </c>
      <c r="D217" t="n">
        <v>677</v>
      </c>
      <c r="E217">
        <f>IF(B217="Y", C217, "")</f>
        <v/>
      </c>
      <c r="F217" t="inlineStr">
        <is>
          <t>:25123-LC:25123-LCV:25123-LF:</t>
        </is>
      </c>
      <c r="G217" s="2" t="inlineStr">
        <is>
          <t>X3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Coating_Scotchkote134_interior_exterior_IncludeImpeller</t>
        </is>
      </c>
      <c r="N217" s="80" t="inlineStr">
        <is>
          <t>RTF</t>
        </is>
      </c>
      <c r="O217" s="4" t="n"/>
      <c r="P217" s="4" t="inlineStr">
        <is>
          <t>A102371</t>
        </is>
      </c>
      <c r="Q217" t="inlineStr">
        <is>
          <t>LT250</t>
        </is>
      </c>
      <c r="R217" s="4" t="n"/>
    </row>
    <row r="218">
      <c r="B218">
        <f>IF(I218="Silicon Bronze, ASTM-B584, C87600", IF(M218="Coating_Standard", "Y", "N"), "N")</f>
        <v/>
      </c>
      <c r="C218">
        <f>"Price_BOM_L_Imp_"&amp;D218</f>
        <v/>
      </c>
      <c r="D218" t="n">
        <v>678</v>
      </c>
      <c r="E218">
        <f>IF(B218="Y", C218, "")</f>
        <v/>
      </c>
      <c r="F218" t="inlineStr">
        <is>
          <t>:25123-LC:25123-LCV:25123-LF:</t>
        </is>
      </c>
      <c r="G218" s="2" t="inlineStr">
        <is>
          <t>XA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Coating_Scotchkote134_interior_exterior_IncludeImpeller</t>
        </is>
      </c>
      <c r="N218" s="80" t="inlineStr">
        <is>
          <t>RTF</t>
        </is>
      </c>
      <c r="O218" s="4" t="n"/>
      <c r="P218" s="4" t="inlineStr">
        <is>
          <t>A102373</t>
        </is>
      </c>
      <c r="Q218" t="inlineStr">
        <is>
          <t>LT250</t>
        </is>
      </c>
      <c r="R218" s="4" t="n"/>
    </row>
    <row r="219">
      <c r="B219">
        <f>IF(I219="Silicon Bronze, ASTM-B584, C87600", IF(M219="Coating_Standard", "Y", "N"), "N")</f>
        <v/>
      </c>
      <c r="C219">
        <f>"Price_BOM_L_Imp_"&amp;D219</f>
        <v/>
      </c>
      <c r="D219" t="n">
        <v>679</v>
      </c>
      <c r="E219">
        <f>IF(B219="Y", C219, "")</f>
        <v/>
      </c>
      <c r="F219" t="inlineStr">
        <is>
          <t>:30501-LC:30501-LCV:</t>
        </is>
      </c>
      <c r="G219" s="2" t="inlineStr">
        <is>
          <t>X3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Coating_Scotchkote134_interior_exterior_IncludeImpeller</t>
        </is>
      </c>
      <c r="N219" s="80" t="inlineStr">
        <is>
          <t>RTF</t>
        </is>
      </c>
      <c r="O219" s="4" t="n"/>
      <c r="P219" s="4" t="inlineStr">
        <is>
          <t>A102375</t>
        </is>
      </c>
      <c r="Q219" t="inlineStr">
        <is>
          <t>LT250</t>
        </is>
      </c>
      <c r="R219" s="4" t="n"/>
    </row>
    <row r="220">
      <c r="B220">
        <f>IF(I220="Silicon Bronze, ASTM-B584, C87600", IF(M220="Coating_Standard", "Y", "N"), "N")</f>
        <v/>
      </c>
      <c r="C220">
        <f>"Price_BOM_L_Imp_"&amp;D220</f>
        <v/>
      </c>
      <c r="D220" t="n">
        <v>680</v>
      </c>
      <c r="E220">
        <f>IF(B220="Y", C220, "")</f>
        <v/>
      </c>
      <c r="F220" t="inlineStr">
        <is>
          <t>:30707-LC:30707-LCV:30707-LF: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Coating_Scotchkote134_interior_exterior_IncludeImpeller</t>
        </is>
      </c>
      <c r="N220" s="80" t="inlineStr">
        <is>
          <t>RTF</t>
        </is>
      </c>
      <c r="O220" s="4" t="n"/>
      <c r="P220" s="4" t="inlineStr">
        <is>
          <t>A102377</t>
        </is>
      </c>
      <c r="Q220" t="inlineStr">
        <is>
          <t>LT250</t>
        </is>
      </c>
      <c r="R220" s="4" t="n"/>
    </row>
    <row r="221">
      <c r="B221">
        <f>IF(I221="Silicon Bronze, ASTM-B584, C87600", IF(M221="Coating_Standard", "Y", "N"), "N")</f>
        <v/>
      </c>
      <c r="C221">
        <f>"Price_BOM_L_Imp_"&amp;D221</f>
        <v/>
      </c>
      <c r="D221" t="n">
        <v>681</v>
      </c>
      <c r="E221">
        <f>IF(B221="Y", C221, "")</f>
        <v/>
      </c>
      <c r="F221" t="inlineStr">
        <is>
          <t>:30707-LC:30707-LCV:30707-LF:</t>
        </is>
      </c>
      <c r="G221" s="2" t="inlineStr">
        <is>
          <t>X4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Coating_Scotchkote134_interior_exterior_IncludeImpeller</t>
        </is>
      </c>
      <c r="N221" s="80" t="inlineStr">
        <is>
          <t>RTF</t>
        </is>
      </c>
      <c r="O221" s="4" t="n"/>
      <c r="P221" s="4" t="inlineStr">
        <is>
          <t>A102379</t>
        </is>
      </c>
      <c r="Q221" t="inlineStr">
        <is>
          <t>LT250</t>
        </is>
      </c>
      <c r="R221" s="4" t="n"/>
    </row>
    <row r="222">
      <c r="B222">
        <f>IF(I222="Silicon Bronze, ASTM-B584, C87600", IF(M222="Coating_Standard", "Y", "N"), "N")</f>
        <v/>
      </c>
      <c r="C222">
        <f>"Price_BOM_L_Imp_"&amp;D222</f>
        <v/>
      </c>
      <c r="D222" t="n">
        <v>682</v>
      </c>
      <c r="E222">
        <f>IF(B222="Y", C222, "")</f>
        <v/>
      </c>
      <c r="F222" t="inlineStr">
        <is>
          <t>:30957-LC:30957-LCV:30957-LF: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Coating_Scotchkote134_interior_exterior_IncludeImpeller</t>
        </is>
      </c>
      <c r="N222" s="80" t="inlineStr">
        <is>
          <t>RTF</t>
        </is>
      </c>
      <c r="O222" s="4" t="n"/>
      <c r="P222" s="4" t="inlineStr">
        <is>
          <t>A102381</t>
        </is>
      </c>
      <c r="Q222" t="inlineStr">
        <is>
          <t>LT250</t>
        </is>
      </c>
      <c r="R222" s="4" t="n"/>
    </row>
    <row r="223">
      <c r="B223">
        <f>IF(I223="Silicon Bronze, ASTM-B584, C87600", IF(M223="Coating_Standard", "Y", "N"), "N")</f>
        <v/>
      </c>
      <c r="C223">
        <f>"Price_BOM_L_Imp_"&amp;D223</f>
        <v/>
      </c>
      <c r="D223" t="n">
        <v>683</v>
      </c>
      <c r="E223">
        <f>IF(B223="Y", C223, "")</f>
        <v/>
      </c>
      <c r="F223" t="inlineStr">
        <is>
          <t>:30957-LC:30957-LCV:30957-LF:</t>
        </is>
      </c>
      <c r="G223" s="2" t="inlineStr">
        <is>
          <t>XA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Coating_Scotchkote134_interior_exterior_IncludeImpeller</t>
        </is>
      </c>
      <c r="N223" s="80" t="inlineStr">
        <is>
          <t>RTF</t>
        </is>
      </c>
      <c r="O223" s="4" t="n"/>
      <c r="P223" s="4" t="inlineStr">
        <is>
          <t>A102383</t>
        </is>
      </c>
      <c r="Q223" t="inlineStr">
        <is>
          <t>LT250</t>
        </is>
      </c>
      <c r="R223" s="4" t="n"/>
    </row>
    <row r="224">
      <c r="B224">
        <f>IF(I224="Silicon Bronze, ASTM-B584, C87600", IF(M224="Coating_Standard", "Y", "N"), "N")</f>
        <v/>
      </c>
      <c r="C224">
        <f>"Price_BOM_L_Imp_"&amp;D224</f>
        <v/>
      </c>
      <c r="D224" t="n">
        <v>684</v>
      </c>
      <c r="E224">
        <f>IF(B224="Y", C224, "")</f>
        <v/>
      </c>
      <c r="F224" t="inlineStr">
        <is>
          <t>:30121-LC:30121-LCV:30121-LF:</t>
        </is>
      </c>
      <c r="G224" s="2" t="inlineStr">
        <is>
          <t>XA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Coating_Scotchkote134_interior_exterior_IncludeImpeller</t>
        </is>
      </c>
      <c r="N224" s="80" t="inlineStr">
        <is>
          <t>RTF</t>
        </is>
      </c>
      <c r="O224" s="4" t="n"/>
      <c r="P224" s="4" t="inlineStr">
        <is>
          <t>A102385</t>
        </is>
      </c>
      <c r="Q224" t="inlineStr">
        <is>
          <t>LT250</t>
        </is>
      </c>
      <c r="R224" s="4" t="n"/>
    </row>
    <row r="225">
      <c r="B225">
        <f>IF(I225="Silicon Bronze, ASTM-B584, C87600", IF(M225="Coating_Standard", "Y", "N"), "N")</f>
        <v/>
      </c>
      <c r="C225">
        <f>"Price_BOM_L_Imp_"&amp;D225</f>
        <v/>
      </c>
      <c r="D225" t="n">
        <v>685</v>
      </c>
      <c r="E225">
        <f>IF(B225="Y", C225, "")</f>
        <v/>
      </c>
      <c r="F225" t="inlineStr">
        <is>
          <t>:30127-LC:30127-LCV:30127-LF:</t>
        </is>
      </c>
      <c r="G225" s="2" t="inlineStr">
        <is>
          <t>XA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Coating_Scotchkote134_interior_exterior_IncludeImpeller</t>
        </is>
      </c>
      <c r="N225" s="80" t="inlineStr">
        <is>
          <t>RTF</t>
        </is>
      </c>
      <c r="O225" s="4" t="n"/>
      <c r="P225" s="4" t="inlineStr">
        <is>
          <t>A102387</t>
        </is>
      </c>
      <c r="Q225" t="inlineStr">
        <is>
          <t>LT250</t>
        </is>
      </c>
      <c r="R225" s="4" t="n"/>
    </row>
    <row r="226">
      <c r="B226">
        <f>IF(I226="Silicon Bronze, ASTM-B584, C87600", IF(M226="Coating_Standard", "Y", "N"), "N")</f>
        <v/>
      </c>
      <c r="C226">
        <f>"Price_BOM_L_Imp_"&amp;D226</f>
        <v/>
      </c>
      <c r="D226" t="n">
        <v>686</v>
      </c>
      <c r="E226">
        <f>IF(B226="Y", C226, "")</f>
        <v/>
      </c>
      <c r="F226" t="inlineStr">
        <is>
          <t>:30157-LC:30157-LCV:30157-LF:</t>
        </is>
      </c>
      <c r="G226" s="2" t="inlineStr">
        <is>
          <t>XA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Coating_Scotchkote134_interior_exterior_IncludeImpeller</t>
        </is>
      </c>
      <c r="N226" s="80" t="inlineStr">
        <is>
          <t>RTF</t>
        </is>
      </c>
      <c r="O226" s="4" t="n"/>
      <c r="P226" s="4" t="inlineStr">
        <is>
          <t>A102389</t>
        </is>
      </c>
      <c r="Q226" t="inlineStr">
        <is>
          <t>LT250</t>
        </is>
      </c>
      <c r="R226" s="4" t="n"/>
    </row>
    <row r="227">
      <c r="B227">
        <f>IF(I227="Silicon Bronze, ASTM-B584, C87600", IF(M227="Coating_Standard", "Y", "N"), "N")</f>
        <v/>
      </c>
      <c r="C227">
        <f>"Price_BOM_L_Imp_"&amp;D227</f>
        <v/>
      </c>
      <c r="D227" t="n">
        <v>687</v>
      </c>
      <c r="E227">
        <f>IF(B227="Y", C227, "")</f>
        <v/>
      </c>
      <c r="F227" t="inlineStr">
        <is>
          <t>:40707-LC:40707-LCV:40707-LF:</t>
        </is>
      </c>
      <c r="G227" s="2" t="inlineStr">
        <is>
          <t>X3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Coating_Scotchkote134_interior_exterior_IncludeImpeller</t>
        </is>
      </c>
      <c r="N227" s="80" t="inlineStr">
        <is>
          <t>RTF</t>
        </is>
      </c>
      <c r="O227" s="4" t="n"/>
      <c r="P227" s="4" t="inlineStr">
        <is>
          <t>A102391</t>
        </is>
      </c>
      <c r="Q227" t="inlineStr">
        <is>
          <t>LT250</t>
        </is>
      </c>
      <c r="R227" s="4" t="n"/>
    </row>
    <row r="228">
      <c r="B228">
        <f>IF(I228="Silicon Bronze, ASTM-B584, C87600", IF(M228="Coating_Standard", "Y", "N"), "N")</f>
        <v/>
      </c>
      <c r="C228">
        <f>"Price_BOM_L_Imp_"&amp;D228</f>
        <v/>
      </c>
      <c r="D228" t="n">
        <v>688</v>
      </c>
      <c r="E228">
        <f>IF(B228="Y", C228, "")</f>
        <v/>
      </c>
      <c r="F228" t="inlineStr">
        <is>
          <t>:40707-LC:40707-LCV:40707-LF:</t>
        </is>
      </c>
      <c r="G228" s="2" t="inlineStr">
        <is>
          <t>X4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Coating_Scotchkote134_interior_exterior_IncludeImpeller</t>
        </is>
      </c>
      <c r="N228" s="80" t="inlineStr">
        <is>
          <t>RTF</t>
        </is>
      </c>
      <c r="O228" s="4" t="n"/>
      <c r="P228" s="4" t="inlineStr">
        <is>
          <t>A102393</t>
        </is>
      </c>
      <c r="Q228" t="inlineStr">
        <is>
          <t>LT250</t>
        </is>
      </c>
      <c r="R228" s="4" t="n"/>
    </row>
    <row r="229">
      <c r="B229">
        <f>IF(I229="Silicon Bronze, ASTM-B584, C87600", IF(M229="Coating_Standard", "Y", "N"), "N")</f>
        <v/>
      </c>
      <c r="C229">
        <f>"Price_BOM_L_Imp_"&amp;D229</f>
        <v/>
      </c>
      <c r="D229" t="n">
        <v>689</v>
      </c>
      <c r="E229">
        <f>IF(B229="Y", C229, "")</f>
        <v/>
      </c>
      <c r="F229" t="inlineStr">
        <is>
          <t>:40957-LC:40957-LCV:40957-LF:</t>
        </is>
      </c>
      <c r="G229" s="2" t="inlineStr">
        <is>
          <t>X3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Coating_Scotchkote134_interior_exterior_IncludeImpeller</t>
        </is>
      </c>
      <c r="N229" s="80" t="inlineStr">
        <is>
          <t>RTF</t>
        </is>
      </c>
      <c r="O229" s="4" t="n"/>
      <c r="P229" s="4" t="inlineStr">
        <is>
          <t>A102395</t>
        </is>
      </c>
      <c r="Q229" t="inlineStr">
        <is>
          <t>LT250</t>
        </is>
      </c>
      <c r="R229" s="4" t="n"/>
    </row>
    <row r="230">
      <c r="B230">
        <f>IF(I230="Silicon Bronze, ASTM-B584, C87600", IF(M230="Coating_Standard", "Y", "N"), "N")</f>
        <v/>
      </c>
      <c r="C230">
        <f>"Price_BOM_L_Imp_"&amp;D230</f>
        <v/>
      </c>
      <c r="D230" t="n">
        <v>690</v>
      </c>
      <c r="E230">
        <f>IF(B230="Y", C230, "")</f>
        <v/>
      </c>
      <c r="F230" t="inlineStr">
        <is>
          <t>:40957-LC:40957-LCV:40957-LF:</t>
        </is>
      </c>
      <c r="G230" s="2" t="inlineStr">
        <is>
          <t>X4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Coating_Scotchkote134_interior_exterior_IncludeImpeller</t>
        </is>
      </c>
      <c r="N230" s="80" t="inlineStr">
        <is>
          <t>RTF</t>
        </is>
      </c>
      <c r="O230" s="4" t="n"/>
      <c r="P230" s="4" t="inlineStr">
        <is>
          <t>A102397</t>
        </is>
      </c>
      <c r="Q230" t="inlineStr">
        <is>
          <t>LT250</t>
        </is>
      </c>
      <c r="R230" s="4" t="n"/>
    </row>
    <row r="231">
      <c r="B231">
        <f>IF(I231="Silicon Bronze, ASTM-B584, C87600", IF(M231="Coating_Standard", "Y", "N"), "N")</f>
        <v/>
      </c>
      <c r="C231">
        <f>"Price_BOM_L_Imp_"&amp;D231</f>
        <v/>
      </c>
      <c r="D231" t="n">
        <v>691</v>
      </c>
      <c r="E231">
        <f>IF(B231="Y", C231, "")</f>
        <v/>
      </c>
      <c r="F231" t="inlineStr">
        <is>
          <t>:40959-LC:40959-LCV:40959-LF:</t>
        </is>
      </c>
      <c r="G231" s="2" t="inlineStr">
        <is>
          <t>XA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Coating_Scotchkote134_interior_exterior_IncludeImpeller</t>
        </is>
      </c>
      <c r="N231" s="80" t="inlineStr">
        <is>
          <t>RTF</t>
        </is>
      </c>
      <c r="O231" s="4" t="n"/>
      <c r="P231" s="4" t="inlineStr">
        <is>
          <t>A102399</t>
        </is>
      </c>
      <c r="Q231" t="inlineStr">
        <is>
          <t>LT250</t>
        </is>
      </c>
      <c r="R231" s="4" t="n"/>
    </row>
    <row r="232">
      <c r="B232">
        <f>IF(I232="Silicon Bronze, ASTM-B584, C87600", IF(M232="Coating_Standard", "Y", "N"), "N")</f>
        <v/>
      </c>
      <c r="C232">
        <f>"Price_BOM_L_Imp_"&amp;D232</f>
        <v/>
      </c>
      <c r="D232" t="n">
        <v>692</v>
      </c>
      <c r="E232">
        <f>IF(B232="Y", C232, "")</f>
        <v/>
      </c>
      <c r="F232" t="inlineStr">
        <is>
          <t>:40129-LC:40129-LCV:40129-LF:</t>
        </is>
      </c>
      <c r="G232" s="2" t="inlineStr">
        <is>
          <t>XA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Coating_Scotchkote134_interior_exterior_IncludeImpeller</t>
        </is>
      </c>
      <c r="N232" s="80" t="inlineStr">
        <is>
          <t>RTF</t>
        </is>
      </c>
      <c r="O232" s="4" t="n"/>
      <c r="P232" s="4" t="inlineStr">
        <is>
          <t>A102401</t>
        </is>
      </c>
      <c r="Q232" t="inlineStr">
        <is>
          <t>LT250</t>
        </is>
      </c>
      <c r="R232" s="4" t="n"/>
    </row>
    <row r="233">
      <c r="B233">
        <f>IF(I233="Silicon Bronze, ASTM-B584, C87600", IF(M233="Coating_Standard", "Y", "N"), "N")</f>
        <v/>
      </c>
      <c r="C233">
        <f>"Price_BOM_L_Imp_"&amp;D233</f>
        <v/>
      </c>
      <c r="D233" t="n">
        <v>693</v>
      </c>
      <c r="E233">
        <f>IF(B233="Y", C233, "")</f>
        <v/>
      </c>
      <c r="F233" t="inlineStr">
        <is>
          <t>:4012A-LC:4012A-LCV:4012A-LF:</t>
        </is>
      </c>
      <c r="G233" s="2" t="inlineStr">
        <is>
          <t>XA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Coating_Scotchkote134_interior_exterior_IncludeImpeller</t>
        </is>
      </c>
      <c r="N233" s="80" t="inlineStr">
        <is>
          <t>RTF</t>
        </is>
      </c>
      <c r="O233" s="4" t="n"/>
      <c r="P233" s="4" t="inlineStr">
        <is>
          <t>A102403</t>
        </is>
      </c>
      <c r="Q233" t="inlineStr">
        <is>
          <t>LT250</t>
        </is>
      </c>
      <c r="R233" s="4" t="n"/>
    </row>
    <row r="234">
      <c r="B234">
        <f>IF(I234="Silicon Bronze, ASTM-B584, C87600", IF(M234="Coating_Standard", "Y", "N"), "N")</f>
        <v/>
      </c>
      <c r="C234">
        <f>"Price_BOM_L_Imp_"&amp;D234</f>
        <v/>
      </c>
      <c r="D234" t="n">
        <v>694</v>
      </c>
      <c r="E234">
        <f>IF(B234="Y", C234, "")</f>
        <v/>
      </c>
      <c r="F234" t="inlineStr">
        <is>
          <t>:40157-LC:40157-LCV:40157-LF:</t>
        </is>
      </c>
      <c r="G234" s="2" t="inlineStr">
        <is>
          <t>XA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Coating_Scotchkote134_interior_exterior_IncludeImpeller</t>
        </is>
      </c>
      <c r="N234" s="80" t="inlineStr">
        <is>
          <t>RTF</t>
        </is>
      </c>
      <c r="O234" s="4" t="n"/>
      <c r="P234" s="4" t="inlineStr">
        <is>
          <t>A102405</t>
        </is>
      </c>
      <c r="Q234" t="inlineStr">
        <is>
          <t>LT250</t>
        </is>
      </c>
      <c r="R234" s="4" t="n"/>
    </row>
    <row r="235">
      <c r="B235">
        <f>IF(I235="Silicon Bronze, ASTM-B584, C87600", IF(M235="Coating_Standard", "Y", "N"), "N")</f>
        <v/>
      </c>
      <c r="C235">
        <f>"Price_BOM_L_Imp_"&amp;D235</f>
        <v/>
      </c>
      <c r="D235" t="n">
        <v>695</v>
      </c>
      <c r="E235">
        <f>IF(B235="Y", C235, "")</f>
        <v/>
      </c>
      <c r="F235" t="inlineStr">
        <is>
          <t>:40157-LC:40157-LCV:40157-LF:</t>
        </is>
      </c>
      <c r="G235" s="2" t="inlineStr">
        <is>
          <t>X5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Anodized Steel</t>
        </is>
      </c>
      <c r="L235" s="4" t="inlineStr">
        <is>
          <t>Stainless Steel, AISI 316</t>
        </is>
      </c>
      <c r="M235" s="4" t="inlineStr">
        <is>
          <t>Coating_Scotchkote134_interior_exterior_IncludeImpeller</t>
        </is>
      </c>
      <c r="N235" s="80" t="inlineStr">
        <is>
          <t>RTF</t>
        </is>
      </c>
      <c r="O235" s="4" t="n"/>
      <c r="P235" s="4" t="inlineStr">
        <is>
          <t>A102407</t>
        </is>
      </c>
      <c r="Q235" t="inlineStr">
        <is>
          <t>LT250</t>
        </is>
      </c>
      <c r="R235" s="4" t="n"/>
    </row>
    <row r="236">
      <c r="B236">
        <f>IF(I236="Silicon Bronze, ASTM-B584, C87600", IF(M236="Coating_Standard", "Y", "N"), "N")</f>
        <v/>
      </c>
      <c r="C236">
        <f>"Price_BOM_L_Imp_"&amp;D236</f>
        <v/>
      </c>
      <c r="D236" t="n">
        <v>696</v>
      </c>
      <c r="E236">
        <f>IF(B236="Y", C236, "")</f>
        <v/>
      </c>
      <c r="F236" t="inlineStr">
        <is>
          <t>:50957-LC:50957-LCV:50957-LF:</t>
        </is>
      </c>
      <c r="G236" s="2" t="inlineStr">
        <is>
          <t>X4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Coating_Scotchkote134_interior_exterior_IncludeImpeller</t>
        </is>
      </c>
      <c r="N236" s="80" t="inlineStr">
        <is>
          <t>RTF</t>
        </is>
      </c>
      <c r="O236" s="4" t="n"/>
      <c r="P236" s="4" t="inlineStr">
        <is>
          <t>A102409</t>
        </is>
      </c>
      <c r="Q236" t="inlineStr">
        <is>
          <t>LT250</t>
        </is>
      </c>
      <c r="R236" s="4" t="n"/>
    </row>
    <row r="237">
      <c r="B237">
        <f>IF(I237="Silicon Bronze, ASTM-B584, C87600", IF(M237="Coating_Standard", "Y", "N"), "N")</f>
        <v/>
      </c>
      <c r="C237">
        <f>"Price_BOM_L_Imp_"&amp;D237</f>
        <v/>
      </c>
      <c r="D237" t="n">
        <v>697</v>
      </c>
      <c r="E237">
        <f>IF(B237="Y", C237, "")</f>
        <v/>
      </c>
      <c r="F237" t="inlineStr">
        <is>
          <t>:50123-LC:50123-LCV:50123-LF: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Coating_Scotchkote134_interior_exterior_IncludeImpeller</t>
        </is>
      </c>
      <c r="N237" s="80" t="inlineStr">
        <is>
          <t>RTF</t>
        </is>
      </c>
      <c r="O237" s="4" t="n"/>
      <c r="P237" s="4" t="inlineStr">
        <is>
          <t>A102411</t>
        </is>
      </c>
      <c r="Q237" t="inlineStr">
        <is>
          <t>LT250</t>
        </is>
      </c>
      <c r="R237" s="4" t="n"/>
    </row>
    <row r="238">
      <c r="B238">
        <f>IF(I238="Silicon Bronze, ASTM-B584, C87600", IF(M238="Coating_Standard", "Y", "N"), "N")</f>
        <v/>
      </c>
      <c r="C238">
        <f>"Price_BOM_L_Imp_"&amp;D238</f>
        <v/>
      </c>
      <c r="D238" t="n">
        <v>698</v>
      </c>
      <c r="E238">
        <f>IF(B238="Y", C238, "")</f>
        <v/>
      </c>
      <c r="F238" t="inlineStr">
        <is>
          <t>:50123-LC:50123-LCV:50123-LF:</t>
        </is>
      </c>
      <c r="G238" s="2" t="inlineStr">
        <is>
          <t>X5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Anodized Steel</t>
        </is>
      </c>
      <c r="L238" s="4" t="inlineStr">
        <is>
          <t>Stainless Steel, AISI 316</t>
        </is>
      </c>
      <c r="M238" s="4" t="inlineStr">
        <is>
          <t>Coating_Scotchkote134_interior_exterior_IncludeImpeller</t>
        </is>
      </c>
      <c r="N238" s="80" t="inlineStr">
        <is>
          <t>RTF</t>
        </is>
      </c>
      <c r="O238" s="4" t="n"/>
      <c r="P238" s="4" t="inlineStr">
        <is>
          <t>A102413</t>
        </is>
      </c>
      <c r="Q238" t="inlineStr">
        <is>
          <t>LT250</t>
        </is>
      </c>
      <c r="R238" s="4" t="n"/>
    </row>
    <row r="239">
      <c r="B239">
        <f>IF(I239="Silicon Bronze, ASTM-B584, C87600", IF(M239="Coating_Standard", "Y", "N"), "N")</f>
        <v/>
      </c>
      <c r="C239">
        <f>"Price_BOM_L_Imp_"&amp;D239</f>
        <v/>
      </c>
      <c r="D239" t="n">
        <v>699</v>
      </c>
      <c r="E239">
        <f>IF(B239="Y", C239, "")</f>
        <v/>
      </c>
      <c r="F239" t="inlineStr">
        <is>
          <t>:50157-LC:50157-LCV:50157-LF: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Coating_Scotchkote134_interior_exterior_IncludeImpeller</t>
        </is>
      </c>
      <c r="N239" s="80" t="inlineStr">
        <is>
          <t>RTF</t>
        </is>
      </c>
      <c r="O239" s="4" t="n"/>
      <c r="P239" s="4" t="inlineStr">
        <is>
          <t>A102415</t>
        </is>
      </c>
      <c r="Q239" t="inlineStr">
        <is>
          <t>LT250</t>
        </is>
      </c>
      <c r="R239" s="4" t="n"/>
    </row>
    <row r="240">
      <c r="B240">
        <f>IF(I240="Silicon Bronze, ASTM-B584, C87600", IF(M240="Coating_Standard", "Y", "N"), "N")</f>
        <v/>
      </c>
      <c r="C240">
        <f>"Price_BOM_L_Imp_"&amp;D240</f>
        <v/>
      </c>
      <c r="D240" t="n">
        <v>700</v>
      </c>
      <c r="E240">
        <f>IF(B240="Y", C240, "")</f>
        <v/>
      </c>
      <c r="F240" t="inlineStr">
        <is>
          <t>:60951-LC:60951-LCV:60951-LF:</t>
        </is>
      </c>
      <c r="G240" s="2" t="inlineStr">
        <is>
          <t>XA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Coating_Scotchkote134_interior_exterior_IncludeImpeller</t>
        </is>
      </c>
      <c r="N240" s="80" t="inlineStr">
        <is>
          <t>RTF</t>
        </is>
      </c>
      <c r="O240" s="4" t="n"/>
      <c r="P240" s="4" t="inlineStr">
        <is>
          <t>A102417</t>
        </is>
      </c>
      <c r="Q240" t="inlineStr">
        <is>
          <t>LT250</t>
        </is>
      </c>
      <c r="R240" s="4" t="n"/>
    </row>
    <row r="241">
      <c r="B241">
        <f>IF(I241="Silicon Bronze, ASTM-B584, C87600", IF(M241="Coating_Standard", "Y", "N"), "N")</f>
        <v/>
      </c>
      <c r="C241">
        <f>"Price_BOM_L_Imp_"&amp;D241</f>
        <v/>
      </c>
      <c r="D241" t="n">
        <v>701</v>
      </c>
      <c r="E241">
        <f>IF(B241="Y", C241, "")</f>
        <v/>
      </c>
      <c r="F241" t="inlineStr">
        <is>
          <t>:60123-LC:60123-LCV:60123-LF:</t>
        </is>
      </c>
      <c r="G241" s="2" t="inlineStr">
        <is>
          <t>XA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Coating_Scotchkote134_interior_exterior_IncludeImpeller</t>
        </is>
      </c>
      <c r="N241" s="80" t="inlineStr">
        <is>
          <t>RTF</t>
        </is>
      </c>
      <c r="O241" s="4" t="n"/>
      <c r="P241" s="4" t="inlineStr">
        <is>
          <t>A102419</t>
        </is>
      </c>
      <c r="Q241" t="inlineStr">
        <is>
          <t>LT250</t>
        </is>
      </c>
      <c r="R241" s="4" t="n"/>
    </row>
    <row r="242">
      <c r="B242">
        <f>IF(I242="Silicon Bronze, ASTM-B584, C87600", IF(M242="Coating_Standard", "Y", "N"), "N")</f>
        <v/>
      </c>
      <c r="C242">
        <f>"Price_BOM_L_Imp_"&amp;D242</f>
        <v/>
      </c>
      <c r="D242" t="n">
        <v>702</v>
      </c>
      <c r="E242">
        <f>IF(B242="Y", C242, "")</f>
        <v/>
      </c>
      <c r="F242" t="inlineStr">
        <is>
          <t>:60123-LC:60123-LCV:60123-LF: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Coating_Scotchkote134_interior_exterior_IncludeImpeller</t>
        </is>
      </c>
      <c r="N242" s="80" t="inlineStr">
        <is>
          <t>RTF</t>
        </is>
      </c>
      <c r="O242" s="4" t="n"/>
      <c r="P242" s="4" t="inlineStr">
        <is>
          <t>A102421</t>
        </is>
      </c>
      <c r="Q242" t="inlineStr">
        <is>
          <t>LT250</t>
        </is>
      </c>
      <c r="R242" s="4" t="n"/>
    </row>
    <row r="243">
      <c r="B243">
        <f>IF(I243="Silicon Bronze, ASTM-B584, C87600", IF(M243="Coating_Standard", "Y", "N"), "N")</f>
        <v/>
      </c>
      <c r="C243">
        <f>"Price_BOM_L_Imp_"&amp;D243</f>
        <v/>
      </c>
      <c r="D243" t="n">
        <v>703</v>
      </c>
      <c r="E243">
        <f>IF(B243="Y", C243, "")</f>
        <v/>
      </c>
      <c r="F243" t="inlineStr">
        <is>
          <t>:60157-LC:60157-LCV:60157-LF:</t>
        </is>
      </c>
      <c r="G243" s="2" t="inlineStr">
        <is>
          <t>X5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Coating_Scotchkote134_interior_exterior_IncludeImpeller</t>
        </is>
      </c>
      <c r="N243" s="80" t="inlineStr">
        <is>
          <t>RTF</t>
        </is>
      </c>
      <c r="O243" s="4" t="n"/>
      <c r="P243" s="4" t="inlineStr">
        <is>
          <t>A102423</t>
        </is>
      </c>
      <c r="Q243" t="inlineStr">
        <is>
          <t>LT250</t>
        </is>
      </c>
      <c r="R243" s="4" t="n"/>
    </row>
    <row r="244">
      <c r="B244">
        <f>IF(I244="Silicon Bronze, ASTM-B584, C87600", IF(M244="Coating_Standard", "Y", "N"), "N")</f>
        <v/>
      </c>
      <c r="C244">
        <f>"Price_BOM_L_Imp_"&amp;D244</f>
        <v/>
      </c>
      <c r="D244" t="n">
        <v>704</v>
      </c>
      <c r="E244">
        <f>IF(B244="Y", C244, "")</f>
        <v/>
      </c>
      <c r="F244" t="inlineStr">
        <is>
          <t>:60157-LF:</t>
        </is>
      </c>
      <c r="G244" s="2" t="inlineStr">
        <is>
          <t>X6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Anodized Steel</t>
        </is>
      </c>
      <c r="L244" s="4" t="inlineStr">
        <is>
          <t>Stainless Steel, AISI 316</t>
        </is>
      </c>
      <c r="M244" s="4" t="inlineStr">
        <is>
          <t>Coating_Scotchkote134_interior_exterior_IncludeImpeller</t>
        </is>
      </c>
      <c r="N244" s="80" t="inlineStr">
        <is>
          <t>RTF</t>
        </is>
      </c>
      <c r="O244" s="4" t="n"/>
      <c r="P244" s="4" t="inlineStr">
        <is>
          <t>A102425</t>
        </is>
      </c>
      <c r="Q244" t="inlineStr">
        <is>
          <t>LT250</t>
        </is>
      </c>
      <c r="R244" s="4" t="n"/>
    </row>
    <row r="245">
      <c r="B245">
        <f>IF(I245="Silicon Bronze, ASTM-B584, C87600", IF(M245="Coating_Standard", "Y", "N"), "N")</f>
        <v/>
      </c>
      <c r="C245">
        <f>"Price_BOM_L_Imp_"&amp;D245</f>
        <v/>
      </c>
      <c r="D245" t="n">
        <v>705</v>
      </c>
      <c r="E245">
        <f>IF(B245="Y", C245, "")</f>
        <v/>
      </c>
      <c r="F245" t="inlineStr">
        <is>
          <t>:80123-LC:80123-LCV:80123-LF:</t>
        </is>
      </c>
      <c r="G245" s="2" t="inlineStr">
        <is>
          <t>X5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Anodized Steel</t>
        </is>
      </c>
      <c r="L245" s="4" t="inlineStr">
        <is>
          <t>Stainless Steel, AISI 316</t>
        </is>
      </c>
      <c r="M245" s="4" t="inlineStr">
        <is>
          <t>Coating_Scotchkote134_interior_exterior_IncludeImpeller</t>
        </is>
      </c>
      <c r="N245" s="80" t="inlineStr">
        <is>
          <t>RTF</t>
        </is>
      </c>
      <c r="O245" s="4" t="n"/>
      <c r="P245" s="4" t="inlineStr">
        <is>
          <t>A102427</t>
        </is>
      </c>
      <c r="Q245" t="inlineStr">
        <is>
          <t>LT250</t>
        </is>
      </c>
      <c r="R245" s="4" t="n"/>
    </row>
    <row r="246">
      <c r="B246">
        <f>IF(I246="Silicon Bronze, ASTM-B584, C87600", IF(M246="Coating_Standard", "Y", "N"), "N")</f>
        <v/>
      </c>
      <c r="C246">
        <f>"Price_BOM_L_Imp_"&amp;D246</f>
        <v/>
      </c>
      <c r="D246" t="n">
        <v>706</v>
      </c>
      <c r="E246">
        <f>IF(B246="Y", C246, "")</f>
        <v/>
      </c>
      <c r="F246" t="inlineStr">
        <is>
          <t>:80155-LC:80155-LCV:80155-LF:</t>
        </is>
      </c>
      <c r="G246" s="2" t="inlineStr">
        <is>
          <t>X5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Coating_Scotchkote134_interior_exterior_IncludeImpeller</t>
        </is>
      </c>
      <c r="N246" s="80" t="inlineStr">
        <is>
          <t>RTF</t>
        </is>
      </c>
      <c r="O246" s="4" t="n"/>
      <c r="P246" s="4" t="inlineStr">
        <is>
          <t>A102429</t>
        </is>
      </c>
      <c r="Q246" t="inlineStr">
        <is>
          <t>LT250</t>
        </is>
      </c>
      <c r="R246" s="4" t="n"/>
    </row>
    <row r="247">
      <c r="B247">
        <f>IF(I247="Silicon Bronze, ASTM-B584, C87600", IF(M247="Coating_Standard", "Y", "N"), "N")</f>
        <v/>
      </c>
      <c r="C247">
        <f>"Price_BOM_L_Imp_"&amp;D247</f>
        <v/>
      </c>
      <c r="D247" t="n">
        <v>707</v>
      </c>
      <c r="E247">
        <f>IF(B247="Y", C247, "")</f>
        <v/>
      </c>
      <c r="F247" t="inlineStr">
        <is>
          <t>:80155-LF:</t>
        </is>
      </c>
      <c r="G247" s="2" t="inlineStr">
        <is>
          <t>X6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Coating_Scotchkote134_interior_exterior_IncludeImpeller</t>
        </is>
      </c>
      <c r="N247" s="80" t="inlineStr">
        <is>
          <t>RTF</t>
        </is>
      </c>
      <c r="O247" s="4" t="n"/>
      <c r="P247" s="4" t="inlineStr">
        <is>
          <t>A102431</t>
        </is>
      </c>
      <c r="Q247" t="inlineStr">
        <is>
          <t>LT250</t>
        </is>
      </c>
      <c r="R247" s="4" t="n"/>
    </row>
    <row r="248">
      <c r="B248">
        <f>IF(I248="Silicon Bronze, ASTM-B584, C87600", IF(M248="Coating_Standard", "Y", "N"), "N")</f>
        <v/>
      </c>
      <c r="C248">
        <f>"Price_BOM_L_Imp_"&amp;D248</f>
        <v/>
      </c>
      <c r="D248" t="n">
        <v>708</v>
      </c>
      <c r="E248">
        <f>IF(B248="Y", C248, "")</f>
        <v/>
      </c>
      <c r="F248" t="inlineStr">
        <is>
          <t>:10153-LF:</t>
        </is>
      </c>
      <c r="G248" s="2" t="inlineStr">
        <is>
          <t>X8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Coating_Scotchkote134_interior_exterior_IncludeImpeller</t>
        </is>
      </c>
      <c r="N248" s="80" t="inlineStr">
        <is>
          <t>RTF</t>
        </is>
      </c>
      <c r="O248" s="4" t="n"/>
      <c r="P248" s="4" t="inlineStr">
        <is>
          <t>A102433</t>
        </is>
      </c>
      <c r="Q248" t="inlineStr">
        <is>
          <t>LT250</t>
        </is>
      </c>
      <c r="R248" s="4" t="n"/>
    </row>
    <row r="249">
      <c r="B249">
        <f>IF(I249="Silicon Bronze, ASTM-B584, C87600", IF(M249="Coating_Standard", "Y", "N"), "N")</f>
        <v/>
      </c>
      <c r="C249">
        <f>"Price_BOM_L_Imp_"&amp;D249</f>
        <v/>
      </c>
      <c r="D249" t="n">
        <v>709</v>
      </c>
      <c r="E249">
        <f>IF(B249="Y", C249, "")</f>
        <v/>
      </c>
      <c r="F249" t="inlineStr">
        <is>
          <t>:12709-LC:12709-LCV:</t>
        </is>
      </c>
      <c r="G249" s="2" t="inlineStr">
        <is>
          <t>X0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None</t>
        </is>
      </c>
      <c r="L249" s="4" t="inlineStr">
        <is>
          <t>None</t>
        </is>
      </c>
      <c r="M249" s="4" t="inlineStr">
        <is>
          <t>Coating_Scotchkote134_interior_exterior_IncludeImpeller</t>
        </is>
      </c>
      <c r="N249" s="80" t="inlineStr">
        <is>
          <t>RTF</t>
        </is>
      </c>
      <c r="O249" s="4" t="n"/>
      <c r="P249" s="4" t="inlineStr">
        <is>
          <t>A102436</t>
        </is>
      </c>
      <c r="Q249" t="inlineStr">
        <is>
          <t>LT250</t>
        </is>
      </c>
      <c r="R249" s="4" t="n"/>
    </row>
    <row r="250">
      <c r="B250">
        <f>IF(I250="Silicon Bronze, ASTM-B584, C87600", IF(M250="Coating_Standard", "Y", "N"), "N")</f>
        <v/>
      </c>
      <c r="C250">
        <f>"Price_BOM_L_Imp_"&amp;D250</f>
        <v/>
      </c>
      <c r="D250" t="n">
        <v>710</v>
      </c>
      <c r="E250">
        <f>IF(B250="Y", C250, "")</f>
        <v/>
      </c>
      <c r="F250" t="inlineStr">
        <is>
          <t>:15705-LC:15705-LCV:</t>
        </is>
      </c>
      <c r="G250" s="2" t="inlineStr">
        <is>
          <t>X0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None</t>
        </is>
      </c>
      <c r="L250" s="4" t="inlineStr">
        <is>
          <t>None</t>
        </is>
      </c>
      <c r="M250" s="4" t="inlineStr">
        <is>
          <t>Coating_Scotchkote134_interior_exterior_IncludeImpeller</t>
        </is>
      </c>
      <c r="N250" s="80" t="inlineStr">
        <is>
          <t>RTF</t>
        </is>
      </c>
      <c r="O250" s="4" t="n"/>
      <c r="P250" s="4" t="inlineStr">
        <is>
          <t>A102438</t>
        </is>
      </c>
      <c r="Q250" t="inlineStr">
        <is>
          <t>LT250</t>
        </is>
      </c>
      <c r="R250" s="4" t="n"/>
    </row>
    <row r="251">
      <c r="B251">
        <f>IF(I251="Silicon Bronze, ASTM-B584, C87600", IF(M251="Coating_Standard", "Y", "N"), "N")</f>
        <v/>
      </c>
      <c r="C251">
        <f>"Price_BOM_L_Imp_"&amp;D251</f>
        <v/>
      </c>
      <c r="D251" t="n">
        <v>711</v>
      </c>
      <c r="E251">
        <f>IF(B251="Y", C251, "")</f>
        <v/>
      </c>
      <c r="F251" t="inlineStr">
        <is>
          <t>:15507-LC:15507-LCV:</t>
        </is>
      </c>
      <c r="G251" s="2" t="inlineStr">
        <is>
          <t>X0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None</t>
        </is>
      </c>
      <c r="L251" s="4" t="inlineStr">
        <is>
          <t>None</t>
        </is>
      </c>
      <c r="M251" s="4" t="inlineStr">
        <is>
          <t>Coating_Scotchkote134_interior_exterior_IncludeImpeller</t>
        </is>
      </c>
      <c r="N251" s="80" t="inlineStr">
        <is>
          <t>RTF</t>
        </is>
      </c>
      <c r="O251" s="4" t="n"/>
      <c r="P251" s="4" t="inlineStr">
        <is>
          <t>A102440</t>
        </is>
      </c>
      <c r="Q251" t="inlineStr">
        <is>
          <t>LT250</t>
        </is>
      </c>
      <c r="R251" s="4" t="n"/>
    </row>
    <row r="252">
      <c r="B252">
        <f>IF(I252="Silicon Bronze, ASTM-B584, C87600", IF(M252="Coating_Standard", "Y", "N"), "N")</f>
        <v/>
      </c>
      <c r="C252">
        <f>"Price_BOM_L_Imp_"&amp;D252</f>
        <v/>
      </c>
      <c r="D252" t="n">
        <v>712</v>
      </c>
      <c r="E252">
        <f>IF(B252="Y", C252, "")</f>
        <v/>
      </c>
      <c r="F252" t="inlineStr">
        <is>
          <t>:15509-LC:15509-LCV:</t>
        </is>
      </c>
      <c r="G252" s="2" t="inlineStr">
        <is>
          <t>X3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Stainless Steel, AISI-303</t>
        </is>
      </c>
      <c r="L252" s="4" t="inlineStr">
        <is>
          <t>Stainless Steel, AISI 316</t>
        </is>
      </c>
      <c r="M252" s="4" t="inlineStr">
        <is>
          <t>Coating_Scotchkote134_interior_exterior_IncludeImpeller</t>
        </is>
      </c>
      <c r="N252" s="80" t="inlineStr">
        <is>
          <t>RTF</t>
        </is>
      </c>
      <c r="O252" s="4" t="n"/>
      <c r="P252" s="4" t="inlineStr">
        <is>
          <t>A102442</t>
        </is>
      </c>
      <c r="Q252" t="inlineStr">
        <is>
          <t>LT250</t>
        </is>
      </c>
      <c r="R252" s="4" t="n"/>
    </row>
    <row r="253">
      <c r="B253">
        <f>IF(I253="Silicon Bronze, ASTM-B584, C87600", IF(M253="Coating_Standard", "Y", "N"), "N")</f>
        <v/>
      </c>
      <c r="C253">
        <f>"Price_BOM_L_Imp_"&amp;D253</f>
        <v/>
      </c>
      <c r="D253" t="n">
        <v>713</v>
      </c>
      <c r="E253">
        <f>IF(B253="Y", C253, "")</f>
        <v/>
      </c>
      <c r="F253" t="inlineStr">
        <is>
          <t>:15507-LC:15507-LCV:</t>
        </is>
      </c>
      <c r="G253" s="2" t="inlineStr">
        <is>
          <t>X3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Stainless Steel, AISI-303</t>
        </is>
      </c>
      <c r="L253" s="4" t="inlineStr">
        <is>
          <t>Stainless Steel, AISI 316</t>
        </is>
      </c>
      <c r="M253" s="4" t="inlineStr">
        <is>
          <t>Coating_Scotchkote134_interior_exterior_IncludeImpeller</t>
        </is>
      </c>
      <c r="N253" s="80" t="inlineStr">
        <is>
          <t>RTF</t>
        </is>
      </c>
      <c r="O253" s="4" t="n"/>
      <c r="P253" s="4" t="inlineStr">
        <is>
          <t>A102444</t>
        </is>
      </c>
      <c r="Q253" t="inlineStr">
        <is>
          <t>LT250</t>
        </is>
      </c>
      <c r="R253" s="4" t="n"/>
    </row>
    <row r="254">
      <c r="B254">
        <f>IF(I254="Silicon Bronze, ASTM-B584, C87600", IF(M254="Coating_Standard", "Y", "N"), "N")</f>
        <v/>
      </c>
      <c r="C254">
        <f>"Price_BOM_L_Imp_"&amp;D254</f>
        <v/>
      </c>
      <c r="D254" t="n">
        <v>714</v>
      </c>
      <c r="E254">
        <f>IF(B254="Y", C254, "")</f>
        <v/>
      </c>
      <c r="F254" t="inlineStr">
        <is>
          <t>:20501-LC:20501-LCV:</t>
        </is>
      </c>
      <c r="G254" s="2" t="inlineStr">
        <is>
          <t>X3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Stainless Steel, AISI-303</t>
        </is>
      </c>
      <c r="L254" s="4" t="inlineStr">
        <is>
          <t>Stainless Steel, AISI 316</t>
        </is>
      </c>
      <c r="M254" s="4" t="inlineStr">
        <is>
          <t>Coating_Scotchkote134_interior_exterior_IncludeImpeller</t>
        </is>
      </c>
      <c r="N254" s="80" t="inlineStr">
        <is>
          <t>RTF</t>
        </is>
      </c>
      <c r="O254" s="4" t="n"/>
      <c r="P254" s="4" t="inlineStr">
        <is>
          <t>A102446</t>
        </is>
      </c>
      <c r="Q254" t="inlineStr">
        <is>
          <t>LT250</t>
        </is>
      </c>
      <c r="R254" s="4" t="n"/>
    </row>
    <row r="255">
      <c r="B255">
        <f>IF(I255="Silicon Bronze, ASTM-B584, C87600", IF(M255="Coating_Standard", "Y", "N"), "N")</f>
        <v/>
      </c>
      <c r="C255">
        <f>"Price_BOM_L_Imp_"&amp;D255</f>
        <v/>
      </c>
      <c r="D255" t="n">
        <v>838</v>
      </c>
      <c r="E255">
        <f>IF(B255="Y", C255, "")</f>
        <v/>
      </c>
      <c r="F255" t="inlineStr">
        <is>
          <t>:10707-LC:10707-LCV:</t>
        </is>
      </c>
      <c r="G255" s="2" t="inlineStr">
        <is>
          <t>X0</t>
        </is>
      </c>
      <c r="H255" t="inlineStr">
        <is>
          <t>ImpMatl_NiAl-Bronze_ASTM-B148_C95400</t>
        </is>
      </c>
      <c r="I255" s="4" t="inlineStr">
        <is>
          <t>Nickel Aluminum Bronze ASTM B148 UNS C95400</t>
        </is>
      </c>
      <c r="J255" s="4" t="inlineStr">
        <is>
          <t>B22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Coating_Scotchkote134_interior_IncludeImpeller</t>
        </is>
      </c>
      <c r="N255" s="80" t="inlineStr">
        <is>
          <t>RTF</t>
        </is>
      </c>
      <c r="O255" s="4" t="n"/>
      <c r="P255" t="inlineStr">
        <is>
          <t>A102210</t>
        </is>
      </c>
      <c r="Q255" t="inlineStr">
        <is>
          <t>LT250</t>
        </is>
      </c>
    </row>
    <row r="256">
      <c r="B256">
        <f>IF(I256="Silicon Bronze, ASTM-B584, C87600", IF(M256="Coating_Standard", "Y", "N"), "N")</f>
        <v/>
      </c>
      <c r="C256">
        <f>"Price_BOM_L_Imp_"&amp;D256</f>
        <v/>
      </c>
      <c r="D256" t="n">
        <v>839</v>
      </c>
      <c r="E256">
        <f>IF(B256="Y", C256, "")</f>
        <v/>
      </c>
      <c r="F256" t="inlineStr">
        <is>
          <t>:10707-LC:10707-LCV:10707-LF:</t>
        </is>
      </c>
      <c r="G256" s="2" t="inlineStr">
        <is>
          <t>X3</t>
        </is>
      </c>
      <c r="H256" t="inlineStr">
        <is>
          <t>ImpMatl_NiAl-Bronze_ASTM-B148_C95400</t>
        </is>
      </c>
      <c r="I256" s="4" t="inlineStr">
        <is>
          <t>Nickel Aluminum Bronze ASTM B148 UNS C95400</t>
        </is>
      </c>
      <c r="J256" s="4" t="inlineStr">
        <is>
          <t>B22</t>
        </is>
      </c>
      <c r="K256" s="4" t="inlineStr">
        <is>
          <t>Stainless Steel, AISI-303</t>
        </is>
      </c>
      <c r="L256" s="4" t="inlineStr">
        <is>
          <t>Steel, Cold Drawn C1018</t>
        </is>
      </c>
      <c r="M256" s="4" t="inlineStr">
        <is>
          <t>Coating_Scotchkote134_interior_IncludeImpeller</t>
        </is>
      </c>
      <c r="N256" s="80" t="inlineStr">
        <is>
          <t>RTF</t>
        </is>
      </c>
      <c r="O256" s="4" t="n"/>
      <c r="P256" t="inlineStr">
        <is>
          <t>A102211</t>
        </is>
      </c>
      <c r="Q256" t="inlineStr">
        <is>
          <t>LT250</t>
        </is>
      </c>
    </row>
    <row r="257">
      <c r="B257">
        <f>IF(I257="Silicon Bronze, ASTM-B584, C87600", IF(M257="Coating_Standard", "Y", "N"), "N")</f>
        <v/>
      </c>
      <c r="C257">
        <f>"Price_BOM_L_Imp_"&amp;D257</f>
        <v/>
      </c>
      <c r="D257" t="n">
        <v>840</v>
      </c>
      <c r="E257">
        <f>IF(B257="Y", C257, "")</f>
        <v/>
      </c>
      <c r="F257" t="inlineStr">
        <is>
          <t>:12501-LC:12501-LCV:</t>
        </is>
      </c>
      <c r="G257" s="2" t="inlineStr">
        <is>
          <t>X0</t>
        </is>
      </c>
      <c r="H257" t="inlineStr">
        <is>
          <t>ImpMatl_NiAl-Bronze_ASTM-B148_C95400</t>
        </is>
      </c>
      <c r="I257" s="4" t="inlineStr">
        <is>
          <t>Nickel Aluminum Bronze ASTM B148 UNS C95400</t>
        </is>
      </c>
      <c r="J257" s="4" t="inlineStr">
        <is>
          <t>B22</t>
        </is>
      </c>
      <c r="K257" s="4" t="inlineStr">
        <is>
          <t>None</t>
        </is>
      </c>
      <c r="L257" s="4" t="inlineStr">
        <is>
          <t>None</t>
        </is>
      </c>
      <c r="M257" s="4" t="inlineStr">
        <is>
          <t>Coating_Scotchkote134_interior_IncludeImpeller</t>
        </is>
      </c>
      <c r="N257" s="80" t="inlineStr">
        <is>
          <t>RTF</t>
        </is>
      </c>
      <c r="O257" s="4" t="n"/>
      <c r="P257" t="inlineStr">
        <is>
          <t>A102212</t>
        </is>
      </c>
      <c r="Q257" t="inlineStr">
        <is>
          <t>LT250</t>
        </is>
      </c>
    </row>
    <row r="258">
      <c r="B258">
        <f>IF(I258="Silicon Bronze, ASTM-B584, C87600", IF(M258="Coating_Standard", "Y", "N"), "N")</f>
        <v/>
      </c>
      <c r="C258">
        <f>"Price_BOM_L_Imp_"&amp;D258</f>
        <v/>
      </c>
      <c r="D258" t="n">
        <v>841</v>
      </c>
      <c r="E258">
        <f>IF(B258="Y", C258, "")</f>
        <v/>
      </c>
      <c r="F258" t="inlineStr">
        <is>
          <t>:12507-LC:12507-LCV:</t>
        </is>
      </c>
      <c r="G258" s="2" t="inlineStr">
        <is>
          <t>X0</t>
        </is>
      </c>
      <c r="H258" t="inlineStr">
        <is>
          <t>ImpMatl_NiAl-Bronze_ASTM-B148_C95400</t>
        </is>
      </c>
      <c r="I258" s="4" t="inlineStr">
        <is>
          <t>Nickel Aluminum Bronze ASTM B148 UNS C95400</t>
        </is>
      </c>
      <c r="J258" s="4" t="inlineStr">
        <is>
          <t>B22</t>
        </is>
      </c>
      <c r="K258" s="4" t="inlineStr">
        <is>
          <t>None</t>
        </is>
      </c>
      <c r="L258" s="4" t="inlineStr">
        <is>
          <t>None</t>
        </is>
      </c>
      <c r="M258" s="4" t="inlineStr">
        <is>
          <t>Coating_Scotchkote134_interior_IncludeImpeller</t>
        </is>
      </c>
      <c r="N258" s="80" t="inlineStr">
        <is>
          <t>RTF</t>
        </is>
      </c>
      <c r="O258" s="4" t="n"/>
      <c r="P258" t="inlineStr">
        <is>
          <t>A102213</t>
        </is>
      </c>
      <c r="Q258" t="inlineStr">
        <is>
          <t>LT250</t>
        </is>
      </c>
    </row>
    <row r="259">
      <c r="B259">
        <f>IF(I259="Silicon Bronze, ASTM-B584, C87600", IF(M259="Coating_Standard", "Y", "N"), "N")</f>
        <v/>
      </c>
      <c r="C259">
        <f>"Price_BOM_L_Imp_"&amp;D259</f>
        <v/>
      </c>
      <c r="D259" t="n">
        <v>842</v>
      </c>
      <c r="E259">
        <f>IF(B259="Y", C259, "")</f>
        <v/>
      </c>
      <c r="F259" t="inlineStr">
        <is>
          <t>:12709-LC:12709-LCV:12709-LF:</t>
        </is>
      </c>
      <c r="G259" s="2" t="inlineStr">
        <is>
          <t>X3</t>
        </is>
      </c>
      <c r="H259" t="inlineStr">
        <is>
          <t>ImpMatl_NiAl-Bronze_ASTM-B148_C95400</t>
        </is>
      </c>
      <c r="I259" s="4" t="inlineStr">
        <is>
          <t>Nickel Aluminum Bronze ASTM B148 UNS C95400</t>
        </is>
      </c>
      <c r="J259" s="4" t="inlineStr">
        <is>
          <t>B22</t>
        </is>
      </c>
      <c r="K259" s="4" t="inlineStr">
        <is>
          <t>Stainless Steel, AISI-303</t>
        </is>
      </c>
      <c r="L259" s="4" t="inlineStr">
        <is>
          <t>Steel, Cold Drawn C1018</t>
        </is>
      </c>
      <c r="M259" s="4" t="inlineStr">
        <is>
          <t>Coating_Scotchkote134_interior_IncludeImpeller</t>
        </is>
      </c>
      <c r="N259" s="80" t="inlineStr">
        <is>
          <t>RTF</t>
        </is>
      </c>
      <c r="O259" s="4" t="n"/>
      <c r="P259" t="inlineStr">
        <is>
          <t>A102214</t>
        </is>
      </c>
      <c r="Q259" t="inlineStr">
        <is>
          <t>LT250</t>
        </is>
      </c>
    </row>
    <row r="260">
      <c r="B260">
        <f>IF(I260="Silicon Bronze, ASTM-B584, C87600", IF(M260="Coating_Standard", "Y", "N"), "N")</f>
        <v/>
      </c>
      <c r="C260">
        <f>"Price_BOM_L_Imp_"&amp;D260</f>
        <v/>
      </c>
      <c r="D260" t="n">
        <v>843</v>
      </c>
      <c r="E260">
        <f>IF(B260="Y", C260, "")</f>
        <v/>
      </c>
      <c r="F260" t="inlineStr">
        <is>
          <t>:15509-LC:15509-LCV:</t>
        </is>
      </c>
      <c r="G260" s="2" t="inlineStr">
        <is>
          <t>X0</t>
        </is>
      </c>
      <c r="H260" t="inlineStr">
        <is>
          <t>ImpMatl_NiAl-Bronze_ASTM-B148_C95400</t>
        </is>
      </c>
      <c r="I260" s="4" t="inlineStr">
        <is>
          <t>Nickel Aluminum Bronze ASTM B148 UNS C95400</t>
        </is>
      </c>
      <c r="J260" s="4" t="inlineStr">
        <is>
          <t>B22</t>
        </is>
      </c>
      <c r="K260" s="4" t="inlineStr">
        <is>
          <t>None</t>
        </is>
      </c>
      <c r="L260" s="4" t="inlineStr">
        <is>
          <t>None</t>
        </is>
      </c>
      <c r="M260" s="4" t="inlineStr">
        <is>
          <t>Coating_Scotchkote134_interior_IncludeImpeller</t>
        </is>
      </c>
      <c r="N260" s="80" t="inlineStr">
        <is>
          <t>RTF</t>
        </is>
      </c>
      <c r="O260" s="4" t="n"/>
      <c r="P260" t="inlineStr">
        <is>
          <t>A102215</t>
        </is>
      </c>
      <c r="Q260" t="inlineStr">
        <is>
          <t>LT250</t>
        </is>
      </c>
    </row>
    <row r="261">
      <c r="B261">
        <f>IF(I261="Silicon Bronze, ASTM-B584, C87600", IF(M261="Coating_Standard", "Y", "N"), "N")</f>
        <v/>
      </c>
      <c r="C261">
        <f>"Price_BOM_L_Imp_"&amp;D261</f>
        <v/>
      </c>
      <c r="D261" t="n">
        <v>844</v>
      </c>
      <c r="E261">
        <f>IF(B261="Y", C261, "")</f>
        <v/>
      </c>
      <c r="F261" t="inlineStr">
        <is>
          <t>:15705-LC:15705-LCV:15705-LF:</t>
        </is>
      </c>
      <c r="G261" s="2" t="inlineStr">
        <is>
          <t>X3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Stainless Steel, AISI-303</t>
        </is>
      </c>
      <c r="L261" s="4" t="inlineStr">
        <is>
          <t>Steel, Cold Drawn C1018</t>
        </is>
      </c>
      <c r="M261" s="4" t="inlineStr">
        <is>
          <t>Coating_Scotchkote134_interior_IncludeImpeller</t>
        </is>
      </c>
      <c r="N261" s="80" t="inlineStr">
        <is>
          <t>RTF</t>
        </is>
      </c>
      <c r="O261" s="4" t="n"/>
      <c r="P261" t="inlineStr">
        <is>
          <t>A102216</t>
        </is>
      </c>
      <c r="Q261" t="inlineStr">
        <is>
          <t>LT250</t>
        </is>
      </c>
    </row>
    <row r="262">
      <c r="B262">
        <f>IF(I262="Silicon Bronze, ASTM-B584, C87600", IF(M262="Coating_Standard", "Y", "N"), "N")</f>
        <v/>
      </c>
      <c r="C262">
        <f>"Price_BOM_L_Imp_"&amp;D262</f>
        <v/>
      </c>
      <c r="D262" t="n">
        <v>845</v>
      </c>
      <c r="E262">
        <f>IF(B262="Y", C262, "")</f>
        <v/>
      </c>
      <c r="F262" t="inlineStr">
        <is>
          <t>:15951-LC:15951-LCV:15951-LF:</t>
        </is>
      </c>
      <c r="G262" s="2" t="inlineStr">
        <is>
          <t>X3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Stainless Steel, AISI-303</t>
        </is>
      </c>
      <c r="L262" s="4" t="inlineStr">
        <is>
          <t>Steel, Cold Drawn C1018</t>
        </is>
      </c>
      <c r="M262" s="4" t="inlineStr">
        <is>
          <t>Coating_Scotchkote134_interior_IncludeImpeller</t>
        </is>
      </c>
      <c r="N262" s="80" t="inlineStr">
        <is>
          <t>RTF</t>
        </is>
      </c>
      <c r="O262" s="4" t="n"/>
      <c r="P262" t="inlineStr">
        <is>
          <t>A102217</t>
        </is>
      </c>
      <c r="Q262" t="inlineStr">
        <is>
          <t>LT250</t>
        </is>
      </c>
    </row>
    <row r="263">
      <c r="B263">
        <f>IF(I263="Silicon Bronze, ASTM-B584, C87600", IF(M263="Coating_Standard", "Y", "N"), "N")</f>
        <v/>
      </c>
      <c r="C263">
        <f>"Price_BOM_L_Imp_"&amp;D263</f>
        <v/>
      </c>
      <c r="D263" t="n">
        <v>846</v>
      </c>
      <c r="E263">
        <f>IF(B263="Y", C263, "")</f>
        <v/>
      </c>
      <c r="F263" t="inlineStr">
        <is>
          <t>:15951-LC:15951-LCV:15951-LF:</t>
        </is>
      </c>
      <c r="G263" s="2" t="inlineStr">
        <is>
          <t>X4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Stainless Steel, AISI-303</t>
        </is>
      </c>
      <c r="L263" s="4" t="inlineStr">
        <is>
          <t>Steel, Cold Drawn C1018</t>
        </is>
      </c>
      <c r="M263" s="4" t="inlineStr">
        <is>
          <t>Coating_Scotchkote134_interior_IncludeImpeller</t>
        </is>
      </c>
      <c r="N263" s="80" t="inlineStr">
        <is>
          <t>RTF</t>
        </is>
      </c>
      <c r="O263" s="4" t="n"/>
      <c r="P263" t="inlineStr">
        <is>
          <t>A102218</t>
        </is>
      </c>
      <c r="Q263" t="inlineStr">
        <is>
          <t>LT250</t>
        </is>
      </c>
    </row>
    <row r="264">
      <c r="B264">
        <f>IF(I264="Silicon Bronze, ASTM-B584, C87600", IF(M264="Coating_Standard", "Y", "N"), "N")</f>
        <v/>
      </c>
      <c r="C264">
        <f>"Price_BOM_L_Imp_"&amp;D264</f>
        <v/>
      </c>
      <c r="D264" t="n">
        <v>847</v>
      </c>
      <c r="E264">
        <f>IF(B264="Y", C264, "")</f>
        <v/>
      </c>
      <c r="F264" t="inlineStr">
        <is>
          <t>:15955-LC:15955-LCV:15955-LF:</t>
        </is>
      </c>
      <c r="G264" s="2" t="inlineStr">
        <is>
          <t>X3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Stainless Steel, AISI-303</t>
        </is>
      </c>
      <c r="L264" s="4" t="inlineStr">
        <is>
          <t>Steel, Cold Drawn C1018</t>
        </is>
      </c>
      <c r="M264" s="4" t="inlineStr">
        <is>
          <t>Coating_Scotchkote134_interior_IncludeImpeller</t>
        </is>
      </c>
      <c r="N264" s="80" t="inlineStr">
        <is>
          <t>RTF</t>
        </is>
      </c>
      <c r="O264" s="4" t="n"/>
      <c r="P264" t="inlineStr">
        <is>
          <t>A102219</t>
        </is>
      </c>
      <c r="Q264" t="inlineStr">
        <is>
          <t>LT250</t>
        </is>
      </c>
    </row>
    <row r="265">
      <c r="B265">
        <f>IF(I265="Silicon Bronze, ASTM-B584, C87600", IF(M265="Coating_Standard", "Y", "N"), "N")</f>
        <v/>
      </c>
      <c r="C265">
        <f>"Price_BOM_L_Imp_"&amp;D265</f>
        <v/>
      </c>
      <c r="D265" t="n">
        <v>848</v>
      </c>
      <c r="E265">
        <f>IF(B265="Y", C265, "")</f>
        <v/>
      </c>
      <c r="F265" t="inlineStr">
        <is>
          <t>:15955-LC:15955-LCV:15955-LF:</t>
        </is>
      </c>
      <c r="G265" s="2" t="inlineStr">
        <is>
          <t>X4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Coating_Scotchkote134_interior_IncludeImpeller</t>
        </is>
      </c>
      <c r="N265" s="80" t="inlineStr">
        <is>
          <t>RTF</t>
        </is>
      </c>
      <c r="O265" s="4" t="n"/>
      <c r="P265" t="inlineStr">
        <is>
          <t>A102220</t>
        </is>
      </c>
      <c r="Q265" t="inlineStr">
        <is>
          <t>LT250</t>
        </is>
      </c>
    </row>
    <row r="266">
      <c r="B266">
        <f>IF(I266="Silicon Bronze, ASTM-B584, C87600", IF(M266="Coating_Standard", "Y", "N"), "N")</f>
        <v/>
      </c>
      <c r="C266">
        <f>"Price_BOM_L_Imp_"&amp;D266</f>
        <v/>
      </c>
      <c r="D266" t="n">
        <v>849</v>
      </c>
      <c r="E266">
        <f>IF(B266="Y", C266, "")</f>
        <v/>
      </c>
      <c r="F266" t="inlineStr">
        <is>
          <t>:15959-LC:15959-LCV:15959-LF: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Coating_Scotchkote134_interior_IncludeImpeller</t>
        </is>
      </c>
      <c r="N266" s="80" t="inlineStr">
        <is>
          <t>RTF</t>
        </is>
      </c>
      <c r="O266" s="4" t="n"/>
      <c r="P266" t="inlineStr">
        <is>
          <t>A102221</t>
        </is>
      </c>
      <c r="Q266" t="inlineStr">
        <is>
          <t>LT250</t>
        </is>
      </c>
    </row>
    <row r="267">
      <c r="B267">
        <f>IF(I267="Silicon Bronze, ASTM-B584, C87600", IF(M267="Coating_Standard", "Y", "N"), "N")</f>
        <v/>
      </c>
      <c r="C267">
        <f>"Price_BOM_L_Imp_"&amp;D267</f>
        <v/>
      </c>
      <c r="D267" t="n">
        <v>850</v>
      </c>
      <c r="E267">
        <f>IF(B267="Y", C267, "")</f>
        <v/>
      </c>
      <c r="F267" t="inlineStr">
        <is>
          <t>:15959-LC:15959-LCV:15959-LF:</t>
        </is>
      </c>
      <c r="G267" s="2" t="inlineStr">
        <is>
          <t>X4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Coating_Scotchkote134_interior_IncludeImpeller</t>
        </is>
      </c>
      <c r="N267" s="80" t="inlineStr">
        <is>
          <t>RTF</t>
        </is>
      </c>
      <c r="O267" s="4" t="n"/>
      <c r="P267" t="inlineStr">
        <is>
          <t>A102222</t>
        </is>
      </c>
      <c r="Q267" t="inlineStr">
        <is>
          <t>LT250</t>
        </is>
      </c>
    </row>
    <row r="268">
      <c r="B268">
        <f>IF(I268="Silicon Bronze, ASTM-B584, C87600", IF(M268="Coating_Standard", "Y", "N"), "N")</f>
        <v/>
      </c>
      <c r="C268">
        <f>"Price_BOM_L_Imp_"&amp;D268</f>
        <v/>
      </c>
      <c r="D268" t="n">
        <v>851</v>
      </c>
      <c r="E268">
        <f>IF(B268="Y", C268, "")</f>
        <v/>
      </c>
      <c r="F268" t="inlineStr">
        <is>
          <t>:20501-LC:20501-LCV:</t>
        </is>
      </c>
      <c r="G268" s="2" t="inlineStr">
        <is>
          <t>X0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None</t>
        </is>
      </c>
      <c r="L268" s="4" t="inlineStr">
        <is>
          <t>None</t>
        </is>
      </c>
      <c r="M268" s="4" t="inlineStr">
        <is>
          <t>Coating_Scotchkote134_interior_IncludeImpeller</t>
        </is>
      </c>
      <c r="N268" s="80" t="inlineStr">
        <is>
          <t>RTF</t>
        </is>
      </c>
      <c r="O268" s="4" t="n"/>
      <c r="P268" t="inlineStr">
        <is>
          <t>A102223</t>
        </is>
      </c>
      <c r="Q268" t="inlineStr">
        <is>
          <t>LT250</t>
        </is>
      </c>
    </row>
    <row r="269">
      <c r="B269">
        <f>IF(I269="Silicon Bronze, ASTM-B584, C87600", IF(M269="Coating_Standard", "Y", "N"), "N")</f>
        <v/>
      </c>
      <c r="C269">
        <f>"Price_BOM_L_Imp_"&amp;D269</f>
        <v/>
      </c>
      <c r="D269" t="n">
        <v>852</v>
      </c>
      <c r="E269">
        <f>IF(B269="Y", C269, "")</f>
        <v/>
      </c>
      <c r="F269" t="inlineStr">
        <is>
          <t>:20709-LC:20709-LCV:20709-LF:</t>
        </is>
      </c>
      <c r="G269" s="2" t="inlineStr">
        <is>
          <t>X3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Coating_Scotchkote134_interior_IncludeImpeller</t>
        </is>
      </c>
      <c r="N269" s="80" t="inlineStr">
        <is>
          <t>RTF</t>
        </is>
      </c>
      <c r="O269" s="4" t="n"/>
      <c r="P269" t="inlineStr">
        <is>
          <t>A102224</t>
        </is>
      </c>
      <c r="Q269" t="inlineStr">
        <is>
          <t>LT250</t>
        </is>
      </c>
    </row>
    <row r="270">
      <c r="B270">
        <f>IF(I270="Silicon Bronze, ASTM-B584, C87600", IF(M270="Coating_Standard", "Y", "N"), "N")</f>
        <v/>
      </c>
      <c r="C270">
        <f>"Price_BOM_L_Imp_"&amp;D270</f>
        <v/>
      </c>
      <c r="D270" t="n">
        <v>853</v>
      </c>
      <c r="E270">
        <f>IF(B270="Y", C270, "")</f>
        <v/>
      </c>
      <c r="F270" t="inlineStr">
        <is>
          <t>:20709-LC:20709-LCV:20709-LF:</t>
        </is>
      </c>
      <c r="G270" s="2" t="inlineStr">
        <is>
          <t>X4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Coating_Scotchkote134_interior_IncludeImpeller</t>
        </is>
      </c>
      <c r="N270" s="80" t="inlineStr">
        <is>
          <t>RTF</t>
        </is>
      </c>
      <c r="O270" s="4" t="n"/>
      <c r="P270" t="inlineStr">
        <is>
          <t>A102225</t>
        </is>
      </c>
      <c r="Q270" t="inlineStr">
        <is>
          <t>LT250</t>
        </is>
      </c>
    </row>
    <row r="271">
      <c r="B271">
        <f>IF(I271="Silicon Bronze, ASTM-B584, C87600", IF(M271="Coating_Standard", "Y", "N"), "N")</f>
        <v/>
      </c>
      <c r="C271">
        <f>"Price_BOM_L_Imp_"&amp;D271</f>
        <v/>
      </c>
      <c r="D271" t="n">
        <v>854</v>
      </c>
      <c r="E271">
        <f>IF(B271="Y", C271, "")</f>
        <v/>
      </c>
      <c r="F271" t="inlineStr">
        <is>
          <t>:20953-LC:20953-LCV:20953-LF:</t>
        </is>
      </c>
      <c r="G271" s="2" t="inlineStr">
        <is>
          <t>X3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Coating_Scotchkote134_interior_IncludeImpeller</t>
        </is>
      </c>
      <c r="N271" s="80" t="inlineStr">
        <is>
          <t>RTF</t>
        </is>
      </c>
      <c r="O271" s="4" t="n"/>
      <c r="P271" t="inlineStr">
        <is>
          <t>A102226</t>
        </is>
      </c>
      <c r="Q271" t="inlineStr">
        <is>
          <t>LT250</t>
        </is>
      </c>
    </row>
    <row r="272">
      <c r="B272">
        <f>IF(I272="Silicon Bronze, ASTM-B584, C87600", IF(M272="Coating_Standard", "Y", "N"), "N")</f>
        <v/>
      </c>
      <c r="C272">
        <f>"Price_BOM_L_Imp_"&amp;D272</f>
        <v/>
      </c>
      <c r="D272" t="n">
        <v>855</v>
      </c>
      <c r="E272">
        <f>IF(B272="Y", C272, "")</f>
        <v/>
      </c>
      <c r="F272" t="inlineStr">
        <is>
          <t>:20953-LC:20953-LCV:20953-LF:</t>
        </is>
      </c>
      <c r="G272" s="2" t="inlineStr">
        <is>
          <t>X4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Stainless Steel, AISI-303</t>
        </is>
      </c>
      <c r="L272" s="4" t="inlineStr">
        <is>
          <t>Steel, Cold Drawn C1018</t>
        </is>
      </c>
      <c r="M272" s="4" t="inlineStr">
        <is>
          <t>Coating_Scotchkote134_interior_IncludeImpeller</t>
        </is>
      </c>
      <c r="N272" s="80" t="inlineStr">
        <is>
          <t>RTF</t>
        </is>
      </c>
      <c r="O272" s="4" t="n"/>
      <c r="P272" t="inlineStr">
        <is>
          <t>A102227</t>
        </is>
      </c>
      <c r="Q272" t="inlineStr">
        <is>
          <t>LT250</t>
        </is>
      </c>
    </row>
    <row r="273">
      <c r="B273">
        <f>IF(I273="Silicon Bronze, ASTM-B584, C87600", IF(M273="Coating_Standard", "Y", "N"), "N")</f>
        <v/>
      </c>
      <c r="C273">
        <f>"Price_BOM_L_Imp_"&amp;D273</f>
        <v/>
      </c>
      <c r="D273" t="n">
        <v>856</v>
      </c>
      <c r="E273">
        <f>IF(B273="Y", C273, "")</f>
        <v/>
      </c>
      <c r="F273" t="inlineStr">
        <is>
          <t>:20121-LC:20121-LCV:20121-LF: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Coating_Scotchkote134_interior_IncludeImpeller</t>
        </is>
      </c>
      <c r="N273" s="80" t="inlineStr">
        <is>
          <t>RTF</t>
        </is>
      </c>
      <c r="O273" s="4" t="n"/>
      <c r="P273" t="inlineStr">
        <is>
          <t>A102228</t>
        </is>
      </c>
      <c r="Q273" t="inlineStr">
        <is>
          <t>LT250</t>
        </is>
      </c>
    </row>
    <row r="274">
      <c r="B274">
        <f>IF(I274="Silicon Bronze, ASTM-B584, C87600", IF(M274="Coating_Standard", "Y", "N"), "N")</f>
        <v/>
      </c>
      <c r="C274">
        <f>"Price_BOM_L_Imp_"&amp;D274</f>
        <v/>
      </c>
      <c r="D274" t="n">
        <v>857</v>
      </c>
      <c r="E274">
        <f>IF(B274="Y", C274, "")</f>
        <v/>
      </c>
      <c r="F274" t="inlineStr">
        <is>
          <t>:20121-LC:20121-LCV:20121-LF:</t>
        </is>
      </c>
      <c r="G274" s="2" t="inlineStr">
        <is>
          <t>XA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Coating_Scotchkote134_interior_IncludeImpeller</t>
        </is>
      </c>
      <c r="N274" s="80" t="inlineStr">
        <is>
          <t>RTF</t>
        </is>
      </c>
      <c r="O274" s="4" t="n"/>
      <c r="P274" t="inlineStr">
        <is>
          <t>A102229</t>
        </is>
      </c>
      <c r="Q274" t="inlineStr">
        <is>
          <t>LT250</t>
        </is>
      </c>
    </row>
    <row r="275">
      <c r="B275">
        <f>IF(I275="Silicon Bronze, ASTM-B584, C87600", IF(M275="Coating_Standard", "Y", "N"), "N")</f>
        <v/>
      </c>
      <c r="C275">
        <f>"Price_BOM_L_Imp_"&amp;D275</f>
        <v/>
      </c>
      <c r="D275" t="n">
        <v>858</v>
      </c>
      <c r="E275">
        <f>IF(B275="Y", C275, "")</f>
        <v/>
      </c>
      <c r="F275" t="inlineStr">
        <is>
          <t>:25707-LC:25707-LCV:25707-LF: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Coating_Scotchkote134_interior_IncludeImpeller</t>
        </is>
      </c>
      <c r="N275" s="80" t="inlineStr">
        <is>
          <t>RTF</t>
        </is>
      </c>
      <c r="O275" s="4" t="n"/>
      <c r="P275" t="inlineStr">
        <is>
          <t>A102230</t>
        </is>
      </c>
      <c r="Q275" t="inlineStr">
        <is>
          <t>LT250</t>
        </is>
      </c>
    </row>
    <row r="276">
      <c r="B276">
        <f>IF(I276="Silicon Bronze, ASTM-B584, C87600", IF(M276="Coating_Standard", "Y", "N"), "N")</f>
        <v/>
      </c>
      <c r="C276">
        <f>"Price_BOM_L_Imp_"&amp;D276</f>
        <v/>
      </c>
      <c r="D276" t="n">
        <v>859</v>
      </c>
      <c r="E276">
        <f>IF(B276="Y", C276, "")</f>
        <v/>
      </c>
      <c r="F276" t="inlineStr">
        <is>
          <t>:25707-LC:25707-LCV:25707-LF: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Coating_Scotchkote134_interior_IncludeImpeller</t>
        </is>
      </c>
      <c r="N276" s="80" t="inlineStr">
        <is>
          <t>RTF</t>
        </is>
      </c>
      <c r="O276" s="4" t="n"/>
      <c r="P276" t="inlineStr">
        <is>
          <t>A102231</t>
        </is>
      </c>
      <c r="Q276" t="inlineStr">
        <is>
          <t>LT250</t>
        </is>
      </c>
    </row>
    <row r="277">
      <c r="B277">
        <f>IF(I277="Silicon Bronze, ASTM-B584, C87600", IF(M277="Coating_Standard", "Y", "N"), "N")</f>
        <v/>
      </c>
      <c r="C277">
        <f>"Price_BOM_L_Imp_"&amp;D277</f>
        <v/>
      </c>
      <c r="D277" t="n">
        <v>860</v>
      </c>
      <c r="E277">
        <f>IF(B277="Y", C277, "")</f>
        <v/>
      </c>
      <c r="F277" t="inlineStr">
        <is>
          <t>:25957-LC:25957-LCV:25957-LF: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Coating_Scotchkote134_interior_IncludeImpeller</t>
        </is>
      </c>
      <c r="N277" s="80" t="inlineStr">
        <is>
          <t>RTF</t>
        </is>
      </c>
      <c r="O277" s="4" t="n"/>
      <c r="P277" t="inlineStr">
        <is>
          <t>A102232</t>
        </is>
      </c>
      <c r="Q277" t="inlineStr">
        <is>
          <t>LT250</t>
        </is>
      </c>
    </row>
    <row r="278">
      <c r="B278">
        <f>IF(I278="Silicon Bronze, ASTM-B584, C87600", IF(M278="Coating_Standard", "Y", "N"), "N")</f>
        <v/>
      </c>
      <c r="C278">
        <f>"Price_BOM_L_Imp_"&amp;D278</f>
        <v/>
      </c>
      <c r="D278" t="n">
        <v>861</v>
      </c>
      <c r="E278">
        <f>IF(B278="Y", C278, "")</f>
        <v/>
      </c>
      <c r="F278" t="inlineStr">
        <is>
          <t>:25957-LC:25957-LCV:25957-LF:</t>
        </is>
      </c>
      <c r="G278" s="2" t="inlineStr">
        <is>
          <t>X4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Coating_Scotchkote134_interior_IncludeImpeller</t>
        </is>
      </c>
      <c r="N278" s="80" t="inlineStr">
        <is>
          <t>RTF</t>
        </is>
      </c>
      <c r="O278" s="4" t="n"/>
      <c r="P278" t="inlineStr">
        <is>
          <t>A102233</t>
        </is>
      </c>
      <c r="Q278" t="inlineStr">
        <is>
          <t>LT250</t>
        </is>
      </c>
    </row>
    <row r="279">
      <c r="B279">
        <f>IF(I279="Silicon Bronze, ASTM-B584, C87600", IF(M279="Coating_Standard", "Y", "N"), "N")</f>
        <v/>
      </c>
      <c r="C279">
        <f>"Price_BOM_L_Imp_"&amp;D279</f>
        <v/>
      </c>
      <c r="D279" t="n">
        <v>862</v>
      </c>
      <c r="E279">
        <f>IF(B279="Y", C279, "")</f>
        <v/>
      </c>
      <c r="F279" t="inlineStr">
        <is>
          <t>:25123-LC:25123-LCV:25123-LF:</t>
        </is>
      </c>
      <c r="G279" s="2" t="inlineStr">
        <is>
          <t>X3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Coating_Scotchkote134_interior_IncludeImpeller</t>
        </is>
      </c>
      <c r="N279" s="80" t="inlineStr">
        <is>
          <t>RTF</t>
        </is>
      </c>
      <c r="O279" s="4" t="n"/>
      <c r="P279" t="inlineStr">
        <is>
          <t>A102234</t>
        </is>
      </c>
      <c r="Q279" t="inlineStr">
        <is>
          <t>LT250</t>
        </is>
      </c>
    </row>
    <row r="280">
      <c r="B280">
        <f>IF(I280="Silicon Bronze, ASTM-B584, C87600", IF(M280="Coating_Standard", "Y", "N"), "N")</f>
        <v/>
      </c>
      <c r="C280">
        <f>"Price_BOM_L_Imp_"&amp;D280</f>
        <v/>
      </c>
      <c r="D280" t="n">
        <v>863</v>
      </c>
      <c r="E280">
        <f>IF(B280="Y", C280, "")</f>
        <v/>
      </c>
      <c r="F280" t="inlineStr">
        <is>
          <t>:25123-LC:25123-LCV:25123-LF:</t>
        </is>
      </c>
      <c r="G280" s="2" t="inlineStr">
        <is>
          <t>XA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Coating_Scotchkote134_interior_IncludeImpeller</t>
        </is>
      </c>
      <c r="N280" s="80" t="inlineStr">
        <is>
          <t>RTF</t>
        </is>
      </c>
      <c r="O280" s="4" t="n"/>
      <c r="P280" t="inlineStr">
        <is>
          <t>A102235</t>
        </is>
      </c>
      <c r="Q280" t="inlineStr">
        <is>
          <t>LT250</t>
        </is>
      </c>
    </row>
    <row r="281">
      <c r="B281">
        <f>IF(I281="Silicon Bronze, ASTM-B584, C87600", IF(M281="Coating_Standard", "Y", "N"), "N")</f>
        <v/>
      </c>
      <c r="C281">
        <f>"Price_BOM_L_Imp_"&amp;D281</f>
        <v/>
      </c>
      <c r="D281" t="n">
        <v>864</v>
      </c>
      <c r="E281">
        <f>IF(B281="Y", C281, "")</f>
        <v/>
      </c>
      <c r="F281" t="inlineStr">
        <is>
          <t>:30501-LC:30501-LCV:</t>
        </is>
      </c>
      <c r="G281" s="2" t="inlineStr">
        <is>
          <t>X3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Coating_Scotchkote134_interior_IncludeImpeller</t>
        </is>
      </c>
      <c r="N281" s="80" t="inlineStr">
        <is>
          <t>RTF</t>
        </is>
      </c>
      <c r="O281" s="4" t="n"/>
      <c r="P281" t="inlineStr">
        <is>
          <t>A102236</t>
        </is>
      </c>
      <c r="Q281" t="inlineStr">
        <is>
          <t>LT250</t>
        </is>
      </c>
    </row>
    <row r="282">
      <c r="B282">
        <f>IF(I282="Silicon Bronze, ASTM-B584, C87600", IF(M282="Coating_Standard", "Y", "N"), "N")</f>
        <v/>
      </c>
      <c r="C282">
        <f>"Price_BOM_L_Imp_"&amp;D282</f>
        <v/>
      </c>
      <c r="D282" t="n">
        <v>865</v>
      </c>
      <c r="E282">
        <f>IF(B282="Y", C282, "")</f>
        <v/>
      </c>
      <c r="F282" t="inlineStr">
        <is>
          <t>:30707-LC:30707-LCV:30707-LF: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Coating_Scotchkote134_interior_IncludeImpeller</t>
        </is>
      </c>
      <c r="N282" s="80" t="inlineStr">
        <is>
          <t>RTF</t>
        </is>
      </c>
      <c r="O282" s="4" t="n"/>
      <c r="P282" t="inlineStr">
        <is>
          <t>A102237</t>
        </is>
      </c>
      <c r="Q282" t="inlineStr">
        <is>
          <t>LT250</t>
        </is>
      </c>
    </row>
    <row r="283">
      <c r="B283">
        <f>IF(I283="Silicon Bronze, ASTM-B584, C87600", IF(M283="Coating_Standard", "Y", "N"), "N")</f>
        <v/>
      </c>
      <c r="C283">
        <f>"Price_BOM_L_Imp_"&amp;D283</f>
        <v/>
      </c>
      <c r="D283" t="n">
        <v>866</v>
      </c>
      <c r="E283">
        <f>IF(B283="Y", C283, "")</f>
        <v/>
      </c>
      <c r="F283" t="inlineStr">
        <is>
          <t>:30707-LC:30707-LCV:30707-LF:</t>
        </is>
      </c>
      <c r="G283" s="2" t="inlineStr">
        <is>
          <t>X4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Coating_Scotchkote134_interior_IncludeImpeller</t>
        </is>
      </c>
      <c r="N283" s="80" t="inlineStr">
        <is>
          <t>RTF</t>
        </is>
      </c>
      <c r="O283" s="4" t="n"/>
      <c r="P283" t="inlineStr">
        <is>
          <t>A102238</t>
        </is>
      </c>
      <c r="Q283" t="inlineStr">
        <is>
          <t>LT250</t>
        </is>
      </c>
    </row>
    <row r="284">
      <c r="B284">
        <f>IF(I284="Silicon Bronze, ASTM-B584, C87600", IF(M284="Coating_Standard", "Y", "N"), "N")</f>
        <v/>
      </c>
      <c r="C284">
        <f>"Price_BOM_L_Imp_"&amp;D284</f>
        <v/>
      </c>
      <c r="D284" t="n">
        <v>867</v>
      </c>
      <c r="E284">
        <f>IF(B284="Y", C284, "")</f>
        <v/>
      </c>
      <c r="F284" t="inlineStr">
        <is>
          <t>:30957-LC:30957-LCV:30957-LF: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Coating_Scotchkote134_interior_IncludeImpeller</t>
        </is>
      </c>
      <c r="N284" s="80" t="inlineStr">
        <is>
          <t>RTF</t>
        </is>
      </c>
      <c r="O284" s="4" t="n"/>
      <c r="P284" t="inlineStr">
        <is>
          <t>A102239</t>
        </is>
      </c>
      <c r="Q284" t="inlineStr">
        <is>
          <t>LT250</t>
        </is>
      </c>
    </row>
    <row r="285">
      <c r="B285">
        <f>IF(I285="Silicon Bronze, ASTM-B584, C87600", IF(M285="Coating_Standard", "Y", "N"), "N")</f>
        <v/>
      </c>
      <c r="C285">
        <f>"Price_BOM_L_Imp_"&amp;D285</f>
        <v/>
      </c>
      <c r="D285" t="n">
        <v>868</v>
      </c>
      <c r="E285">
        <f>IF(B285="Y", C285, "")</f>
        <v/>
      </c>
      <c r="F285" t="inlineStr">
        <is>
          <t>:30957-LC:30957-LCV:30957-LF:</t>
        </is>
      </c>
      <c r="G285" s="2" t="inlineStr">
        <is>
          <t>XA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Coating_Scotchkote134_interior_IncludeImpeller</t>
        </is>
      </c>
      <c r="N285" s="80" t="inlineStr">
        <is>
          <t>RTF</t>
        </is>
      </c>
      <c r="O285" s="4" t="n"/>
      <c r="P285" t="inlineStr">
        <is>
          <t>A102240</t>
        </is>
      </c>
      <c r="Q285" t="inlineStr">
        <is>
          <t>LT250</t>
        </is>
      </c>
    </row>
    <row r="286">
      <c r="B286">
        <f>IF(I286="Silicon Bronze, ASTM-B584, C87600", IF(M286="Coating_Standard", "Y", "N"), "N")</f>
        <v/>
      </c>
      <c r="C286">
        <f>"Price_BOM_L_Imp_"&amp;D286</f>
        <v/>
      </c>
      <c r="D286" t="n">
        <v>869</v>
      </c>
      <c r="E286">
        <f>IF(B286="Y", C286, "")</f>
        <v/>
      </c>
      <c r="F286" t="inlineStr">
        <is>
          <t>:30121-LC:30121-LCV:30121-LF:</t>
        </is>
      </c>
      <c r="G286" s="2" t="inlineStr">
        <is>
          <t>XA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Coating_Scotchkote134_interior_IncludeImpeller</t>
        </is>
      </c>
      <c r="N286" s="80" t="inlineStr">
        <is>
          <t>RTF</t>
        </is>
      </c>
      <c r="O286" s="4" t="n"/>
      <c r="P286" t="inlineStr">
        <is>
          <t>A102241</t>
        </is>
      </c>
      <c r="Q286" t="inlineStr">
        <is>
          <t>LT250</t>
        </is>
      </c>
    </row>
    <row r="287">
      <c r="B287">
        <f>IF(I287="Silicon Bronze, ASTM-B584, C87600", IF(M287="Coating_Standard", "Y", "N"), "N")</f>
        <v/>
      </c>
      <c r="C287">
        <f>"Price_BOM_L_Imp_"&amp;D287</f>
        <v/>
      </c>
      <c r="D287" t="n">
        <v>870</v>
      </c>
      <c r="E287">
        <f>IF(B287="Y", C287, "")</f>
        <v/>
      </c>
      <c r="F287" t="inlineStr">
        <is>
          <t>:30127-LC:30127-LCV:30127-LF:</t>
        </is>
      </c>
      <c r="G287" s="2" t="inlineStr">
        <is>
          <t>XA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Coating_Scotchkote134_interior_IncludeImpeller</t>
        </is>
      </c>
      <c r="N287" s="80" t="inlineStr">
        <is>
          <t>RTF</t>
        </is>
      </c>
      <c r="O287" s="4" t="n"/>
      <c r="P287" t="inlineStr">
        <is>
          <t>A102242</t>
        </is>
      </c>
      <c r="Q287" t="inlineStr">
        <is>
          <t>LT250</t>
        </is>
      </c>
    </row>
    <row r="288">
      <c r="B288">
        <f>IF(I288="Silicon Bronze, ASTM-B584, C87600", IF(M288="Coating_Standard", "Y", "N"), "N")</f>
        <v/>
      </c>
      <c r="C288">
        <f>"Price_BOM_L_Imp_"&amp;D288</f>
        <v/>
      </c>
      <c r="D288" t="n">
        <v>871</v>
      </c>
      <c r="E288">
        <f>IF(B288="Y", C288, "")</f>
        <v/>
      </c>
      <c r="F288" t="inlineStr">
        <is>
          <t>:30157-LC:30157-LCV:30157-LF:</t>
        </is>
      </c>
      <c r="G288" s="2" t="inlineStr">
        <is>
          <t>XA</t>
        </is>
      </c>
      <c r="H288" t="inlineStr">
        <is>
          <t>ImpMatl_NiAl-Bronze_ASTM-B148_C95400</t>
        </is>
      </c>
      <c r="I288" s="4" t="inlineStr">
        <is>
          <t>Nickel Aluminum Bronze ASTM B148 UNS C95400</t>
        </is>
      </c>
      <c r="J288" s="4" t="inlineStr">
        <is>
          <t>B22</t>
        </is>
      </c>
      <c r="K288" s="4" t="inlineStr">
        <is>
          <t>Stainless Steel, AISI-303</t>
        </is>
      </c>
      <c r="L288" s="4" t="inlineStr">
        <is>
          <t>Steel, Cold Drawn C1018</t>
        </is>
      </c>
      <c r="M288" s="4" t="inlineStr">
        <is>
          <t>Coating_Scotchkote134_interior_IncludeImpeller</t>
        </is>
      </c>
      <c r="N288" s="80" t="inlineStr">
        <is>
          <t>RTF</t>
        </is>
      </c>
      <c r="O288" s="4" t="n"/>
      <c r="P288" t="inlineStr">
        <is>
          <t>A102243</t>
        </is>
      </c>
      <c r="Q288" t="inlineStr">
        <is>
          <t>LT250</t>
        </is>
      </c>
    </row>
    <row r="289">
      <c r="B289">
        <f>IF(I289="Silicon Bronze, ASTM-B584, C87600", IF(M289="Coating_Standard", "Y", "N"), "N")</f>
        <v/>
      </c>
      <c r="C289">
        <f>"Price_BOM_L_Imp_"&amp;D289</f>
        <v/>
      </c>
      <c r="D289" t="n">
        <v>872</v>
      </c>
      <c r="E289">
        <f>IF(B289="Y", C289, "")</f>
        <v/>
      </c>
      <c r="F289" t="inlineStr">
        <is>
          <t>:40707-LC:40707-LCV:40707-LF:</t>
        </is>
      </c>
      <c r="G289" s="2" t="inlineStr">
        <is>
          <t>X3</t>
        </is>
      </c>
      <c r="H289" t="inlineStr">
        <is>
          <t>ImpMatl_NiAl-Bronze_ASTM-B148_C95400</t>
        </is>
      </c>
      <c r="I289" s="4" t="inlineStr">
        <is>
          <t>Nickel Aluminum Bronze ASTM B148 UNS C95400</t>
        </is>
      </c>
      <c r="J289" s="4" t="inlineStr">
        <is>
          <t>B22</t>
        </is>
      </c>
      <c r="K289" s="4" t="inlineStr">
        <is>
          <t>Stainless Steel, AISI-303</t>
        </is>
      </c>
      <c r="L289" s="4" t="inlineStr">
        <is>
          <t>Steel, Cold Drawn C1018</t>
        </is>
      </c>
      <c r="M289" s="4" t="inlineStr">
        <is>
          <t>Coating_Scotchkote134_interior_IncludeImpeller</t>
        </is>
      </c>
      <c r="N289" s="80" t="inlineStr">
        <is>
          <t>RTF</t>
        </is>
      </c>
      <c r="O289" s="4" t="n"/>
      <c r="P289" t="inlineStr">
        <is>
          <t>A102244</t>
        </is>
      </c>
      <c r="Q289" t="inlineStr">
        <is>
          <t>LT250</t>
        </is>
      </c>
    </row>
    <row r="290">
      <c r="B290">
        <f>IF(I290="Silicon Bronze, ASTM-B584, C87600", IF(M290="Coating_Standard", "Y", "N"), "N")</f>
        <v/>
      </c>
      <c r="C290">
        <f>"Price_BOM_L_Imp_"&amp;D290</f>
        <v/>
      </c>
      <c r="D290" t="n">
        <v>873</v>
      </c>
      <c r="E290">
        <f>IF(B290="Y", C290, "")</f>
        <v/>
      </c>
      <c r="F290" t="inlineStr">
        <is>
          <t>:40707-LC:40707-LCV:40707-LF:</t>
        </is>
      </c>
      <c r="G290" s="2" t="inlineStr">
        <is>
          <t>X4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Coating_Scotchkote134_interior_IncludeImpeller</t>
        </is>
      </c>
      <c r="N290" s="80" t="inlineStr">
        <is>
          <t>RTF</t>
        </is>
      </c>
      <c r="O290" s="4" t="n"/>
      <c r="P290" t="inlineStr">
        <is>
          <t>A102245</t>
        </is>
      </c>
      <c r="Q290" t="inlineStr">
        <is>
          <t>LT250</t>
        </is>
      </c>
    </row>
    <row r="291">
      <c r="B291">
        <f>IF(I291="Silicon Bronze, ASTM-B584, C87600", IF(M291="Coating_Standard", "Y", "N"), "N")</f>
        <v/>
      </c>
      <c r="C291">
        <f>"Price_BOM_L_Imp_"&amp;D291</f>
        <v/>
      </c>
      <c r="D291" t="n">
        <v>874</v>
      </c>
      <c r="E291">
        <f>IF(B291="Y", C291, "")</f>
        <v/>
      </c>
      <c r="F291" t="inlineStr">
        <is>
          <t>:40957-LC:40957-LCV:40957-LF:</t>
        </is>
      </c>
      <c r="G291" s="2" t="inlineStr">
        <is>
          <t>X3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Coating_Scotchkote134_interior_IncludeImpeller</t>
        </is>
      </c>
      <c r="N291" s="80" t="inlineStr">
        <is>
          <t>RTF</t>
        </is>
      </c>
      <c r="O291" s="4" t="n"/>
      <c r="P291" t="inlineStr">
        <is>
          <t>A102246</t>
        </is>
      </c>
      <c r="Q291" t="inlineStr">
        <is>
          <t>LT250</t>
        </is>
      </c>
    </row>
    <row r="292">
      <c r="B292">
        <f>IF(I292="Silicon Bronze, ASTM-B584, C87600", IF(M292="Coating_Standard", "Y", "N"), "N")</f>
        <v/>
      </c>
      <c r="C292">
        <f>"Price_BOM_L_Imp_"&amp;D292</f>
        <v/>
      </c>
      <c r="D292" t="n">
        <v>875</v>
      </c>
      <c r="E292">
        <f>IF(B292="Y", C292, "")</f>
        <v/>
      </c>
      <c r="F292" t="inlineStr">
        <is>
          <t>:40957-LC:40957-LCV:40957-LF:</t>
        </is>
      </c>
      <c r="G292" s="2" t="inlineStr">
        <is>
          <t>X4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Coating_Scotchkote134_interior_IncludeImpeller</t>
        </is>
      </c>
      <c r="N292" s="80" t="inlineStr">
        <is>
          <t>RTF</t>
        </is>
      </c>
      <c r="O292" s="4" t="n"/>
      <c r="P292" t="inlineStr">
        <is>
          <t>A102247</t>
        </is>
      </c>
      <c r="Q292" t="inlineStr">
        <is>
          <t>LT250</t>
        </is>
      </c>
    </row>
    <row r="293">
      <c r="B293">
        <f>IF(I293="Silicon Bronze, ASTM-B584, C87600", IF(M293="Coating_Standard", "Y", "N"), "N")</f>
        <v/>
      </c>
      <c r="C293">
        <f>"Price_BOM_L_Imp_"&amp;D293</f>
        <v/>
      </c>
      <c r="D293" t="n">
        <v>876</v>
      </c>
      <c r="E293">
        <f>IF(B293="Y", C293, "")</f>
        <v/>
      </c>
      <c r="F293" t="inlineStr">
        <is>
          <t>:40959-LC:40959-LCV:40959-LF: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Coating_Scotchkote134_interior_IncludeImpeller</t>
        </is>
      </c>
      <c r="N293" s="80" t="inlineStr">
        <is>
          <t>RTF</t>
        </is>
      </c>
      <c r="O293" s="4" t="n"/>
      <c r="P293" t="inlineStr">
        <is>
          <t>A102248</t>
        </is>
      </c>
      <c r="Q293" t="inlineStr">
        <is>
          <t>LT250</t>
        </is>
      </c>
    </row>
    <row r="294">
      <c r="B294">
        <f>IF(I294="Silicon Bronze, ASTM-B584, C87600", IF(M294="Coating_Standard", "Y", "N"), "N")</f>
        <v/>
      </c>
      <c r="C294">
        <f>"Price_BOM_L_Imp_"&amp;D294</f>
        <v/>
      </c>
      <c r="D294" t="n">
        <v>877</v>
      </c>
      <c r="E294">
        <f>IF(B294="Y", C294, "")</f>
        <v/>
      </c>
      <c r="F294" t="inlineStr">
        <is>
          <t>:40129-LC:40129-LCV:40129-LF:</t>
        </is>
      </c>
      <c r="G294" s="2" t="inlineStr">
        <is>
          <t>XA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Coating_Scotchkote134_interior_IncludeImpeller</t>
        </is>
      </c>
      <c r="N294" s="80" t="inlineStr">
        <is>
          <t>RTF</t>
        </is>
      </c>
      <c r="O294" s="4" t="n"/>
      <c r="P294" t="inlineStr">
        <is>
          <t>A102249</t>
        </is>
      </c>
      <c r="Q294" t="inlineStr">
        <is>
          <t>LT250</t>
        </is>
      </c>
    </row>
    <row r="295">
      <c r="B295">
        <f>IF(I295="Silicon Bronze, ASTM-B584, C87600", IF(M295="Coating_Standard", "Y", "N"), "N")</f>
        <v/>
      </c>
      <c r="C295">
        <f>"Price_BOM_L_Imp_"&amp;D295</f>
        <v/>
      </c>
      <c r="D295" t="n">
        <v>878</v>
      </c>
      <c r="E295">
        <f>IF(B295="Y", C295, "")</f>
        <v/>
      </c>
      <c r="F295" t="inlineStr">
        <is>
          <t>:4012A-LC:4012A-LCV:4012A-LF:</t>
        </is>
      </c>
      <c r="G295" s="2" t="inlineStr">
        <is>
          <t>XA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Coating_Scotchkote134_interior_IncludeImpeller</t>
        </is>
      </c>
      <c r="N295" s="80" t="inlineStr">
        <is>
          <t>RTF</t>
        </is>
      </c>
      <c r="O295" s="4" t="n"/>
      <c r="P295" t="inlineStr">
        <is>
          <t>A102250</t>
        </is>
      </c>
      <c r="Q295" t="inlineStr">
        <is>
          <t>LT250</t>
        </is>
      </c>
    </row>
    <row r="296">
      <c r="B296">
        <f>IF(I296="Silicon Bronze, ASTM-B584, C87600", IF(M296="Coating_Standard", "Y", "N"), "N")</f>
        <v/>
      </c>
      <c r="C296">
        <f>"Price_BOM_L_Imp_"&amp;D296</f>
        <v/>
      </c>
      <c r="D296" t="n">
        <v>879</v>
      </c>
      <c r="E296">
        <f>IF(B296="Y", C296, "")</f>
        <v/>
      </c>
      <c r="F296" t="inlineStr">
        <is>
          <t>:40157-LC:40157-LCV:40157-LF:</t>
        </is>
      </c>
      <c r="G296" s="2" t="inlineStr">
        <is>
          <t>XA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Coating_Scotchkote134_interior_IncludeImpeller</t>
        </is>
      </c>
      <c r="N296" s="80" t="inlineStr">
        <is>
          <t>RTF</t>
        </is>
      </c>
      <c r="O296" s="4" t="n"/>
      <c r="P296" t="inlineStr">
        <is>
          <t>A102251</t>
        </is>
      </c>
      <c r="Q296" t="inlineStr">
        <is>
          <t>LT250</t>
        </is>
      </c>
    </row>
    <row r="297">
      <c r="B297">
        <f>IF(I297="Silicon Bronze, ASTM-B584, C87600", IF(M297="Coating_Standard", "Y", "N"), "N")</f>
        <v/>
      </c>
      <c r="C297">
        <f>"Price_BOM_L_Imp_"&amp;D297</f>
        <v/>
      </c>
      <c r="D297" t="n">
        <v>880</v>
      </c>
      <c r="E297">
        <f>IF(B297="Y", C297, "")</f>
        <v/>
      </c>
      <c r="F297" t="inlineStr">
        <is>
          <t>:40157-LC:40157-LCV:40157-LF:</t>
        </is>
      </c>
      <c r="G297" s="2" t="inlineStr">
        <is>
          <t>X5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Anodized Steel</t>
        </is>
      </c>
      <c r="L297" s="4" t="inlineStr">
        <is>
          <t>Steel, Cold Drawn C1018</t>
        </is>
      </c>
      <c r="M297" s="4" t="inlineStr">
        <is>
          <t>Coating_Scotchkote134_interior_IncludeImpeller</t>
        </is>
      </c>
      <c r="N297" s="80" t="inlineStr">
        <is>
          <t>RTF</t>
        </is>
      </c>
      <c r="O297" s="4" t="n"/>
      <c r="P297" t="inlineStr">
        <is>
          <t>A102252</t>
        </is>
      </c>
      <c r="Q297" t="inlineStr">
        <is>
          <t>LT250</t>
        </is>
      </c>
    </row>
    <row r="298">
      <c r="B298">
        <f>IF(I298="Silicon Bronze, ASTM-B584, C87600", IF(M298="Coating_Standard", "Y", "N"), "N")</f>
        <v/>
      </c>
      <c r="C298">
        <f>"Price_BOM_L_Imp_"&amp;D298</f>
        <v/>
      </c>
      <c r="D298" t="n">
        <v>881</v>
      </c>
      <c r="E298">
        <f>IF(B298="Y", C298, "")</f>
        <v/>
      </c>
      <c r="F298" t="inlineStr">
        <is>
          <t>:50957-LC:50957-LCV:50957-LF:</t>
        </is>
      </c>
      <c r="G298" s="2" t="inlineStr">
        <is>
          <t>X4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Coating_Scotchkote134_interior_IncludeImpeller</t>
        </is>
      </c>
      <c r="N298" s="80" t="inlineStr">
        <is>
          <t>RTF</t>
        </is>
      </c>
      <c r="O298" s="4" t="n"/>
      <c r="P298" t="inlineStr">
        <is>
          <t>A102253</t>
        </is>
      </c>
      <c r="Q298" t="inlineStr">
        <is>
          <t>LT250</t>
        </is>
      </c>
    </row>
    <row r="299">
      <c r="B299">
        <f>IF(I299="Silicon Bronze, ASTM-B584, C87600", IF(M299="Coating_Standard", "Y", "N"), "N")</f>
        <v/>
      </c>
      <c r="C299">
        <f>"Price_BOM_L_Imp_"&amp;D299</f>
        <v/>
      </c>
      <c r="D299" t="n">
        <v>882</v>
      </c>
      <c r="E299">
        <f>IF(B299="Y", C299, "")</f>
        <v/>
      </c>
      <c r="F299" t="inlineStr">
        <is>
          <t>:50123-LC:50123-LCV:50123-LF:</t>
        </is>
      </c>
      <c r="G299" s="2" t="inlineStr">
        <is>
          <t>XA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Coating_Scotchkote134_interior_IncludeImpeller</t>
        </is>
      </c>
      <c r="N299" s="80" t="inlineStr">
        <is>
          <t>RTF</t>
        </is>
      </c>
      <c r="O299" s="4" t="n"/>
      <c r="P299" t="inlineStr">
        <is>
          <t>A102254</t>
        </is>
      </c>
      <c r="Q299" t="inlineStr">
        <is>
          <t>LT250</t>
        </is>
      </c>
    </row>
    <row r="300">
      <c r="B300">
        <f>IF(I300="Silicon Bronze, ASTM-B584, C87600", IF(M300="Coating_Standard", "Y", "N"), "N")</f>
        <v/>
      </c>
      <c r="C300">
        <f>"Price_BOM_L_Imp_"&amp;D300</f>
        <v/>
      </c>
      <c r="D300" t="n">
        <v>883</v>
      </c>
      <c r="E300">
        <f>IF(B300="Y", C300, "")</f>
        <v/>
      </c>
      <c r="F300" t="inlineStr">
        <is>
          <t>:50123-LC:50123-LCV:50123-LF:</t>
        </is>
      </c>
      <c r="G300" s="2" t="inlineStr">
        <is>
          <t>X5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Anodized Steel</t>
        </is>
      </c>
      <c r="L300" s="4" t="inlineStr">
        <is>
          <t>Steel, Cold Drawn C1018</t>
        </is>
      </c>
      <c r="M300" s="4" t="inlineStr">
        <is>
          <t>Coating_Scotchkote134_interior_IncludeImpeller</t>
        </is>
      </c>
      <c r="N300" s="80" t="inlineStr">
        <is>
          <t>RTF</t>
        </is>
      </c>
      <c r="O300" s="4" t="n"/>
      <c r="P300" t="inlineStr">
        <is>
          <t>A102255</t>
        </is>
      </c>
      <c r="Q300" t="inlineStr">
        <is>
          <t>LT250</t>
        </is>
      </c>
    </row>
    <row r="301">
      <c r="B301">
        <f>IF(I301="Silicon Bronze, ASTM-B584, C87600", IF(M301="Coating_Standard", "Y", "N"), "N")</f>
        <v/>
      </c>
      <c r="C301">
        <f>"Price_BOM_L_Imp_"&amp;D301</f>
        <v/>
      </c>
      <c r="D301" t="n">
        <v>884</v>
      </c>
      <c r="E301">
        <f>IF(B301="Y", C301, "")</f>
        <v/>
      </c>
      <c r="F301" t="inlineStr">
        <is>
          <t>:50157-LC:50157-LCV:50157-LF:</t>
        </is>
      </c>
      <c r="G301" s="2" t="inlineStr">
        <is>
          <t>X5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Anodized Steel</t>
        </is>
      </c>
      <c r="L301" s="4" t="inlineStr">
        <is>
          <t>Steel, Cold Drawn C1018</t>
        </is>
      </c>
      <c r="M301" s="4" t="inlineStr">
        <is>
          <t>Coating_Scotchkote134_interior_IncludeImpeller</t>
        </is>
      </c>
      <c r="N301" s="80" t="inlineStr">
        <is>
          <t>RTF</t>
        </is>
      </c>
      <c r="O301" s="4" t="n"/>
      <c r="P301" t="inlineStr">
        <is>
          <t>A102256</t>
        </is>
      </c>
      <c r="Q301" t="inlineStr">
        <is>
          <t>LT250</t>
        </is>
      </c>
    </row>
    <row r="302">
      <c r="B302">
        <f>IF(I302="Silicon Bronze, ASTM-B584, C87600", IF(M302="Coating_Standard", "Y", "N"), "N")</f>
        <v/>
      </c>
      <c r="C302">
        <f>"Price_BOM_L_Imp_"&amp;D302</f>
        <v/>
      </c>
      <c r="D302" t="n">
        <v>885</v>
      </c>
      <c r="E302">
        <f>IF(B302="Y", C302, "")</f>
        <v/>
      </c>
      <c r="F302" t="inlineStr">
        <is>
          <t>:60951-LC:60951-LCV:60951-LF:</t>
        </is>
      </c>
      <c r="G302" s="2" t="inlineStr">
        <is>
          <t>XA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Stainless Steel, AISI-303</t>
        </is>
      </c>
      <c r="L302" s="4" t="inlineStr">
        <is>
          <t>Steel, Cold Drawn C1018</t>
        </is>
      </c>
      <c r="M302" s="4" t="inlineStr">
        <is>
          <t>Coating_Scotchkote134_interior_IncludeImpeller</t>
        </is>
      </c>
      <c r="N302" s="80" t="inlineStr">
        <is>
          <t>RTF</t>
        </is>
      </c>
      <c r="O302" s="4" t="n"/>
      <c r="P302" t="inlineStr">
        <is>
          <t>A102257</t>
        </is>
      </c>
      <c r="Q302" t="inlineStr">
        <is>
          <t>LT250</t>
        </is>
      </c>
    </row>
    <row r="303">
      <c r="B303">
        <f>IF(I303="Silicon Bronze, ASTM-B584, C87600", IF(M303="Coating_Standard", "Y", "N"), "N")</f>
        <v/>
      </c>
      <c r="C303">
        <f>"Price_BOM_L_Imp_"&amp;D303</f>
        <v/>
      </c>
      <c r="D303" t="n">
        <v>886</v>
      </c>
      <c r="E303">
        <f>IF(B303="Y", C303, "")</f>
        <v/>
      </c>
      <c r="F303" t="inlineStr">
        <is>
          <t>:60123-LC:60123-LCV:60123-LF:</t>
        </is>
      </c>
      <c r="G303" s="2" t="inlineStr">
        <is>
          <t>XA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Coating_Scotchkote134_interior_IncludeImpeller</t>
        </is>
      </c>
      <c r="N303" s="80" t="inlineStr">
        <is>
          <t>RTF</t>
        </is>
      </c>
      <c r="O303" s="4" t="n"/>
      <c r="P303" t="inlineStr">
        <is>
          <t>A102258</t>
        </is>
      </c>
      <c r="Q303" t="inlineStr">
        <is>
          <t>LT250</t>
        </is>
      </c>
    </row>
    <row r="304">
      <c r="B304">
        <f>IF(I304="Silicon Bronze, ASTM-B584, C87600", IF(M304="Coating_Standard", "Y", "N"), "N")</f>
        <v/>
      </c>
      <c r="C304">
        <f>"Price_BOM_L_Imp_"&amp;D304</f>
        <v/>
      </c>
      <c r="D304" t="n">
        <v>887</v>
      </c>
      <c r="E304">
        <f>IF(B304="Y", C304, "")</f>
        <v/>
      </c>
      <c r="F304" t="inlineStr">
        <is>
          <t>:60123-LC:60123-LCV:60123-LF:</t>
        </is>
      </c>
      <c r="G304" s="2" t="inlineStr">
        <is>
          <t>X5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Coating_Scotchkote134_interior_IncludeImpeller</t>
        </is>
      </c>
      <c r="N304" s="80" t="inlineStr">
        <is>
          <t>RTF</t>
        </is>
      </c>
      <c r="O304" s="4" t="n"/>
      <c r="P304" t="inlineStr">
        <is>
          <t>A102259</t>
        </is>
      </c>
      <c r="Q304" t="inlineStr">
        <is>
          <t>LT250</t>
        </is>
      </c>
    </row>
    <row r="305">
      <c r="B305">
        <f>IF(I305="Silicon Bronze, ASTM-B584, C87600", IF(M305="Coating_Standard", "Y", "N"), "N")</f>
        <v/>
      </c>
      <c r="C305">
        <f>"Price_BOM_L_Imp_"&amp;D305</f>
        <v/>
      </c>
      <c r="D305" t="n">
        <v>888</v>
      </c>
      <c r="E305">
        <f>IF(B305="Y", C305, "")</f>
        <v/>
      </c>
      <c r="F305" t="inlineStr">
        <is>
          <t>:60157-LC:60157-LCV:60157-LF: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Coating_Scotchkote134_interior_IncludeImpeller</t>
        </is>
      </c>
      <c r="N305" s="80" t="inlineStr">
        <is>
          <t>RTF</t>
        </is>
      </c>
      <c r="O305" s="4" t="n"/>
      <c r="P305" t="inlineStr">
        <is>
          <t>A102260</t>
        </is>
      </c>
      <c r="Q305" t="inlineStr">
        <is>
          <t>LT250</t>
        </is>
      </c>
    </row>
    <row r="306">
      <c r="B306">
        <f>IF(I306="Silicon Bronze, ASTM-B584, C87600", IF(M306="Coating_Standard", "Y", "N"), "N")</f>
        <v/>
      </c>
      <c r="C306">
        <f>"Price_BOM_L_Imp_"&amp;D306</f>
        <v/>
      </c>
      <c r="D306" t="n">
        <v>889</v>
      </c>
      <c r="E306">
        <f>IF(B306="Y", C306, "")</f>
        <v/>
      </c>
      <c r="F306" t="inlineStr">
        <is>
          <t>:60157-LF:</t>
        </is>
      </c>
      <c r="G306" s="2" t="inlineStr">
        <is>
          <t>X6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Anodized Steel</t>
        </is>
      </c>
      <c r="L306" s="4" t="inlineStr">
        <is>
          <t>Steel, Cold Drawn C1018</t>
        </is>
      </c>
      <c r="M306" s="4" t="inlineStr">
        <is>
          <t>Coating_Scotchkote134_interior_IncludeImpeller</t>
        </is>
      </c>
      <c r="N306" s="80" t="inlineStr">
        <is>
          <t>RTF</t>
        </is>
      </c>
      <c r="O306" s="4" t="n"/>
      <c r="P306" t="inlineStr">
        <is>
          <t>A102261</t>
        </is>
      </c>
      <c r="Q306" t="inlineStr">
        <is>
          <t>LT250</t>
        </is>
      </c>
    </row>
    <row r="307">
      <c r="B307">
        <f>IF(I307="Silicon Bronze, ASTM-B584, C87600", IF(M307="Coating_Standard", "Y", "N"), "N")</f>
        <v/>
      </c>
      <c r="C307">
        <f>"Price_BOM_L_Imp_"&amp;D307</f>
        <v/>
      </c>
      <c r="D307" t="n">
        <v>890</v>
      </c>
      <c r="E307">
        <f>IF(B307="Y", C307, "")</f>
        <v/>
      </c>
      <c r="F307" t="inlineStr">
        <is>
          <t>:80123-LC:80123-LCV:80123-LF:</t>
        </is>
      </c>
      <c r="G307" s="2" t="inlineStr">
        <is>
          <t>X5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Anodized Steel</t>
        </is>
      </c>
      <c r="L307" s="4" t="inlineStr">
        <is>
          <t>Steel, Cold Drawn C1018</t>
        </is>
      </c>
      <c r="M307" s="4" t="inlineStr">
        <is>
          <t>Coating_Scotchkote134_interior_IncludeImpeller</t>
        </is>
      </c>
      <c r="N307" s="80" t="inlineStr">
        <is>
          <t>RTF</t>
        </is>
      </c>
      <c r="O307" s="4" t="n"/>
      <c r="P307" t="inlineStr">
        <is>
          <t>A102262</t>
        </is>
      </c>
      <c r="Q307" t="inlineStr">
        <is>
          <t>LT250</t>
        </is>
      </c>
    </row>
    <row r="308">
      <c r="B308">
        <f>IF(I308="Silicon Bronze, ASTM-B584, C87600", IF(M308="Coating_Standard", "Y", "N"), "N")</f>
        <v/>
      </c>
      <c r="C308">
        <f>"Price_BOM_L_Imp_"&amp;D308</f>
        <v/>
      </c>
      <c r="D308" t="n">
        <v>891</v>
      </c>
      <c r="E308">
        <f>IF(B308="Y", C308, "")</f>
        <v/>
      </c>
      <c r="F308" t="inlineStr">
        <is>
          <t>:80155-LC:80155-LCV:80155-LF:</t>
        </is>
      </c>
      <c r="G308" s="2" t="inlineStr">
        <is>
          <t>X5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Coating_Scotchkote134_interior_IncludeImpeller</t>
        </is>
      </c>
      <c r="N308" s="80" t="inlineStr">
        <is>
          <t>RTF</t>
        </is>
      </c>
      <c r="O308" s="4" t="n"/>
      <c r="P308" t="inlineStr">
        <is>
          <t>A102263</t>
        </is>
      </c>
      <c r="Q308" t="inlineStr">
        <is>
          <t>LT250</t>
        </is>
      </c>
    </row>
    <row r="309">
      <c r="B309">
        <f>IF(I309="Silicon Bronze, ASTM-B584, C87600", IF(M309="Coating_Standard", "Y", "N"), "N")</f>
        <v/>
      </c>
      <c r="C309">
        <f>"Price_BOM_L_Imp_"&amp;D309</f>
        <v/>
      </c>
      <c r="D309" t="n">
        <v>892</v>
      </c>
      <c r="E309">
        <f>IF(B309="Y", C309, "")</f>
        <v/>
      </c>
      <c r="F309" t="inlineStr">
        <is>
          <t>:80155-LF:</t>
        </is>
      </c>
      <c r="G309" s="2" t="inlineStr">
        <is>
          <t>X6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Coating_Scotchkote134_interior_IncludeImpeller</t>
        </is>
      </c>
      <c r="N309" s="80" t="inlineStr">
        <is>
          <t>RTF</t>
        </is>
      </c>
      <c r="O309" s="4" t="n"/>
      <c r="P309" t="inlineStr">
        <is>
          <t>A102264</t>
        </is>
      </c>
      <c r="Q309" t="inlineStr">
        <is>
          <t>LT250</t>
        </is>
      </c>
    </row>
    <row r="310">
      <c r="B310">
        <f>IF(I310="Silicon Bronze, ASTM-B584, C87600", IF(M310="Coating_Standard", "Y", "N"), "N")</f>
        <v/>
      </c>
      <c r="C310">
        <f>"Price_BOM_L_Imp_"&amp;D310</f>
        <v/>
      </c>
      <c r="D310" t="n">
        <v>893</v>
      </c>
      <c r="E310">
        <f>IF(B310="Y", C310, "")</f>
        <v/>
      </c>
      <c r="F310" t="inlineStr">
        <is>
          <t>:10153-LF:</t>
        </is>
      </c>
      <c r="G310" s="2" t="inlineStr">
        <is>
          <t>X8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Anodized Steel</t>
        </is>
      </c>
      <c r="L310" s="4" t="inlineStr">
        <is>
          <t>Steel, Cold Drawn C1018</t>
        </is>
      </c>
      <c r="M310" s="4" t="inlineStr">
        <is>
          <t>Coating_Scotchkote134_interior_IncludeImpeller</t>
        </is>
      </c>
      <c r="N310" s="80" t="inlineStr">
        <is>
          <t>RTF</t>
        </is>
      </c>
      <c r="O310" s="4" t="n"/>
      <c r="P310" t="inlineStr">
        <is>
          <t>A102265</t>
        </is>
      </c>
      <c r="Q310" t="inlineStr">
        <is>
          <t>LT250</t>
        </is>
      </c>
    </row>
    <row r="311">
      <c r="B311">
        <f>IF(I311="Silicon Bronze, ASTM-B584, C87600", IF(M311="Coating_Standard", "Y", "N"), "N")</f>
        <v/>
      </c>
      <c r="C311">
        <f>"Price_BOM_L_Imp_"&amp;D311</f>
        <v/>
      </c>
      <c r="D311" t="n">
        <v>894</v>
      </c>
      <c r="E311">
        <f>IF(B311="Y", C311, "")</f>
        <v/>
      </c>
      <c r="F311" t="inlineStr">
        <is>
          <t>:12709-LC:12709-LCV:</t>
        </is>
      </c>
      <c r="G311" s="2" t="inlineStr">
        <is>
          <t>X0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None</t>
        </is>
      </c>
      <c r="L311" s="4" t="inlineStr">
        <is>
          <t>None</t>
        </is>
      </c>
      <c r="M311" s="4" t="inlineStr">
        <is>
          <t>Coating_Scotchkote134_interior_IncludeImpeller</t>
        </is>
      </c>
      <c r="N311" s="80" t="inlineStr">
        <is>
          <t>RTF</t>
        </is>
      </c>
      <c r="O311" s="4" t="n"/>
      <c r="P311" t="inlineStr">
        <is>
          <t>A102266</t>
        </is>
      </c>
      <c r="Q311" t="inlineStr">
        <is>
          <t>LT250</t>
        </is>
      </c>
    </row>
    <row r="312">
      <c r="B312">
        <f>IF(I312="Silicon Bronze, ASTM-B584, C87600", IF(M312="Coating_Standard", "Y", "N"), "N")</f>
        <v/>
      </c>
      <c r="C312">
        <f>"Price_BOM_L_Imp_"&amp;D312</f>
        <v/>
      </c>
      <c r="D312" t="n">
        <v>895</v>
      </c>
      <c r="E312">
        <f>IF(B312="Y", C312, "")</f>
        <v/>
      </c>
      <c r="F312" t="inlineStr">
        <is>
          <t>:15705-LC:15705-LCV:</t>
        </is>
      </c>
      <c r="G312" s="2" t="inlineStr">
        <is>
          <t>X0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None</t>
        </is>
      </c>
      <c r="L312" s="4" t="inlineStr">
        <is>
          <t>None</t>
        </is>
      </c>
      <c r="M312" s="4" t="inlineStr">
        <is>
          <t>Coating_Scotchkote134_interior_IncludeImpeller</t>
        </is>
      </c>
      <c r="N312" s="80" t="inlineStr">
        <is>
          <t>RTF</t>
        </is>
      </c>
      <c r="O312" s="4" t="n"/>
      <c r="P312" t="inlineStr">
        <is>
          <t>A102267</t>
        </is>
      </c>
      <c r="Q312" t="inlineStr">
        <is>
          <t>LT250</t>
        </is>
      </c>
    </row>
    <row r="313">
      <c r="B313">
        <f>IF(I313="Silicon Bronze, ASTM-B584, C87600", IF(M313="Coating_Standard", "Y", "N"), "N")</f>
        <v/>
      </c>
      <c r="C313">
        <f>"Price_BOM_L_Imp_"&amp;D313</f>
        <v/>
      </c>
      <c r="D313" t="n">
        <v>896</v>
      </c>
      <c r="E313">
        <f>IF(B313="Y", C313, "")</f>
        <v/>
      </c>
      <c r="F313" t="inlineStr">
        <is>
          <t>:15507-LC:15507-LCV:</t>
        </is>
      </c>
      <c r="G313" s="2" t="inlineStr">
        <is>
          <t>X0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Coating_Scotchkote134_interior_IncludeImpeller</t>
        </is>
      </c>
      <c r="N313" s="80" t="inlineStr">
        <is>
          <t>RTF</t>
        </is>
      </c>
      <c r="O313" s="4" t="n"/>
      <c r="P313" t="inlineStr">
        <is>
          <t>A102268</t>
        </is>
      </c>
      <c r="Q313" t="inlineStr">
        <is>
          <t>LT250</t>
        </is>
      </c>
    </row>
    <row r="314">
      <c r="B314">
        <f>IF(I314="Silicon Bronze, ASTM-B584, C87600", IF(M314="Coating_Standard", "Y", "N"), "N")</f>
        <v/>
      </c>
      <c r="C314">
        <f>"Price_BOM_L_Imp_"&amp;D314</f>
        <v/>
      </c>
      <c r="D314" t="n">
        <v>897</v>
      </c>
      <c r="E314">
        <f>IF(B314="Y", C314, "")</f>
        <v/>
      </c>
      <c r="F314" t="inlineStr">
        <is>
          <t>:15509-LC:15509-LCV:</t>
        </is>
      </c>
      <c r="G314" s="2" t="inlineStr">
        <is>
          <t>X3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Stainless Steel, AISI-303</t>
        </is>
      </c>
      <c r="L314" s="4" t="inlineStr">
        <is>
          <t>Steel, Cold Drawn C1018</t>
        </is>
      </c>
      <c r="M314" s="4" t="inlineStr">
        <is>
          <t>Coating_Scotchkote134_interior_IncludeImpeller</t>
        </is>
      </c>
      <c r="N314" s="80" t="inlineStr">
        <is>
          <t>RTF</t>
        </is>
      </c>
      <c r="O314" s="4" t="n"/>
      <c r="P314" t="inlineStr">
        <is>
          <t>A102269</t>
        </is>
      </c>
      <c r="Q314" t="inlineStr">
        <is>
          <t>LT250</t>
        </is>
      </c>
    </row>
    <row r="315">
      <c r="B315">
        <f>IF(I315="Silicon Bronze, ASTM-B584, C87600", IF(M315="Coating_Standard", "Y", "N"), "N")</f>
        <v/>
      </c>
      <c r="C315">
        <f>"Price_BOM_L_Imp_"&amp;D315</f>
        <v/>
      </c>
      <c r="D315" t="n">
        <v>898</v>
      </c>
      <c r="E315">
        <f>IF(B315="Y", C315, "")</f>
        <v/>
      </c>
      <c r="F315" t="inlineStr">
        <is>
          <t>:15507-LC:15507-LCV: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Coating_Scotchkote134_interior_IncludeImpeller</t>
        </is>
      </c>
      <c r="N315" s="80" t="inlineStr">
        <is>
          <t>RTF</t>
        </is>
      </c>
      <c r="O315" s="4" t="n"/>
      <c r="P315" t="inlineStr">
        <is>
          <t>A102270</t>
        </is>
      </c>
      <c r="Q315" t="inlineStr">
        <is>
          <t>LT250</t>
        </is>
      </c>
    </row>
    <row r="316">
      <c r="B316">
        <f>IF(I316="Silicon Bronze, ASTM-B584, C87600", IF(M316="Coating_Standard", "Y", "N"), "N")</f>
        <v/>
      </c>
      <c r="C316">
        <f>"Price_BOM_L_Imp_"&amp;D316</f>
        <v/>
      </c>
      <c r="D316" t="n">
        <v>899</v>
      </c>
      <c r="E316">
        <f>IF(B316="Y", C316, "")</f>
        <v/>
      </c>
      <c r="F316" t="inlineStr">
        <is>
          <t>:20501-LC:20501-LCV:</t>
        </is>
      </c>
      <c r="G316" s="2" t="inlineStr">
        <is>
          <t>X3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Coating_Scotchkote134_interior_IncludeImpeller</t>
        </is>
      </c>
      <c r="N316" s="80" t="inlineStr">
        <is>
          <t>RTF</t>
        </is>
      </c>
      <c r="O316" s="4" t="n"/>
      <c r="P316" t="inlineStr">
        <is>
          <t>A102271</t>
        </is>
      </c>
      <c r="Q316" t="inlineStr">
        <is>
          <t>LT250</t>
        </is>
      </c>
    </row>
    <row r="317">
      <c r="B317">
        <f>IF(I317="Silicon Bronze, ASTM-B584, C87600", IF(M317="Coating_Standard", "Y", "N"), "N")</f>
        <v/>
      </c>
      <c r="C317">
        <f>"Price_BOM_L_Imp_"&amp;D317</f>
        <v/>
      </c>
      <c r="D317" t="n">
        <v>948</v>
      </c>
      <c r="E317">
        <f>IF(B317="Y", C317, "")</f>
        <v/>
      </c>
      <c r="F317" t="inlineStr">
        <is>
          <t>:10707-LC:10707-LCV:</t>
        </is>
      </c>
      <c r="G317" s="2" t="inlineStr">
        <is>
          <t>X0</t>
        </is>
      </c>
      <c r="H317" s="2" t="inlineStr">
        <is>
          <t>ImpMatl_SS_AISI-304</t>
        </is>
      </c>
      <c r="I317" s="4" t="inlineStr">
        <is>
          <t>Stainless Steel, AISI-304</t>
        </is>
      </c>
      <c r="J317" s="4" t="inlineStr">
        <is>
          <t>H304</t>
        </is>
      </c>
      <c r="K317" s="4" t="inlineStr">
        <is>
          <t>None</t>
        </is>
      </c>
      <c r="L317" s="4" t="inlineStr">
        <is>
          <t>None</t>
        </is>
      </c>
      <c r="M317" s="4" t="inlineStr">
        <is>
          <t>Coating_Scotchkote134_interior_IncludeImpeller</t>
        </is>
      </c>
      <c r="N317" s="80" t="inlineStr">
        <is>
          <t>RTF</t>
        </is>
      </c>
      <c r="O317" s="4" t="n"/>
      <c r="P317" s="4" t="inlineStr">
        <is>
          <t>A102324</t>
        </is>
      </c>
      <c r="Q317" t="inlineStr">
        <is>
          <t>LT250</t>
        </is>
      </c>
      <c r="R317" s="4" t="n"/>
    </row>
    <row r="318">
      <c r="B318">
        <f>IF(I318="Silicon Bronze, ASTM-B584, C87600", IF(M318="Coating_Standard", "Y", "N"), "N")</f>
        <v/>
      </c>
      <c r="C318">
        <f>"Price_BOM_L_Imp_"&amp;D318</f>
        <v/>
      </c>
      <c r="D318" t="n">
        <v>949</v>
      </c>
      <c r="E318">
        <f>IF(B318="Y", C318, "")</f>
        <v/>
      </c>
      <c r="F318" t="inlineStr">
        <is>
          <t>:10707-LC:10707-LCV:10707-LF:</t>
        </is>
      </c>
      <c r="G318" s="2" t="inlineStr">
        <is>
          <t>X3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Stainless Steel, AISI-303</t>
        </is>
      </c>
      <c r="L318" s="4" t="inlineStr">
        <is>
          <t>Stainless Steel, AISI 316</t>
        </is>
      </c>
      <c r="M318" s="4" t="inlineStr">
        <is>
          <t>Coating_Scotchkote134_interior_IncludeImpeller</t>
        </is>
      </c>
      <c r="N318" s="80" t="inlineStr">
        <is>
          <t>RTF</t>
        </is>
      </c>
      <c r="O318" s="4" t="n"/>
      <c r="P318" s="4" t="inlineStr">
        <is>
          <t>A102326</t>
        </is>
      </c>
      <c r="Q318" t="inlineStr">
        <is>
          <t>LT250</t>
        </is>
      </c>
      <c r="R318" s="4" t="n"/>
    </row>
    <row r="319">
      <c r="B319">
        <f>IF(I319="Silicon Bronze, ASTM-B584, C87600", IF(M319="Coating_Standard", "Y", "N"), "N")</f>
        <v/>
      </c>
      <c r="C319">
        <f>"Price_BOM_L_Imp_"&amp;D319</f>
        <v/>
      </c>
      <c r="D319" t="n">
        <v>950</v>
      </c>
      <c r="E319">
        <f>IF(B319="Y", C319, "")</f>
        <v/>
      </c>
      <c r="F319" t="inlineStr">
        <is>
          <t>:12501-LC:12501-LCV:</t>
        </is>
      </c>
      <c r="G319" s="2" t="inlineStr">
        <is>
          <t>X0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None</t>
        </is>
      </c>
      <c r="L319" s="4" t="inlineStr">
        <is>
          <t>None</t>
        </is>
      </c>
      <c r="M319" s="4" t="inlineStr">
        <is>
          <t>Coating_Scotchkote134_interior_IncludeImpeller</t>
        </is>
      </c>
      <c r="N319" s="80" t="inlineStr">
        <is>
          <t>RTF</t>
        </is>
      </c>
      <c r="O319" s="4" t="n"/>
      <c r="P319" s="4" t="inlineStr">
        <is>
          <t>A102328</t>
        </is>
      </c>
      <c r="Q319" t="inlineStr">
        <is>
          <t>LT250</t>
        </is>
      </c>
      <c r="R319" s="4" t="n"/>
    </row>
    <row r="320">
      <c r="B320">
        <f>IF(I320="Silicon Bronze, ASTM-B584, C87600", IF(M320="Coating_Standard", "Y", "N"), "N")</f>
        <v/>
      </c>
      <c r="C320">
        <f>"Price_BOM_L_Imp_"&amp;D320</f>
        <v/>
      </c>
      <c r="D320" t="n">
        <v>951</v>
      </c>
      <c r="E320">
        <f>IF(B320="Y", C320, "")</f>
        <v/>
      </c>
      <c r="F320" t="inlineStr">
        <is>
          <t>:12507-LC:12507-LCV: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Coating_Scotchkote134_interior_IncludeImpeller</t>
        </is>
      </c>
      <c r="N320" s="80" t="inlineStr">
        <is>
          <t>RTF</t>
        </is>
      </c>
      <c r="O320" s="4" t="n"/>
      <c r="P320" s="4" t="inlineStr">
        <is>
          <t>A102330</t>
        </is>
      </c>
      <c r="Q320" t="inlineStr">
        <is>
          <t>LT250</t>
        </is>
      </c>
      <c r="R320" s="4" t="n"/>
    </row>
    <row r="321">
      <c r="B321">
        <f>IF(I321="Silicon Bronze, ASTM-B584, C87600", IF(M321="Coating_Standard", "Y", "N"), "N")</f>
        <v/>
      </c>
      <c r="C321">
        <f>"Price_BOM_L_Imp_"&amp;D321</f>
        <v/>
      </c>
      <c r="D321" t="n">
        <v>952</v>
      </c>
      <c r="E321">
        <f>IF(B321="Y", C321, "")</f>
        <v/>
      </c>
      <c r="F321" t="inlineStr">
        <is>
          <t>:15509-LC:15509-LCV:</t>
        </is>
      </c>
      <c r="G321" s="2" t="inlineStr">
        <is>
          <t>X0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None</t>
        </is>
      </c>
      <c r="L321" s="4" t="inlineStr">
        <is>
          <t>None</t>
        </is>
      </c>
      <c r="M321" s="4" t="inlineStr">
        <is>
          <t>Coating_Scotchkote134_interior_IncludeImpeller</t>
        </is>
      </c>
      <c r="N321" s="80" t="inlineStr">
        <is>
          <t>RTF</t>
        </is>
      </c>
      <c r="O321" s="4" t="n"/>
      <c r="P321" s="4" t="inlineStr">
        <is>
          <t>A102333</t>
        </is>
      </c>
      <c r="Q321" t="inlineStr">
        <is>
          <t>LT250</t>
        </is>
      </c>
      <c r="R321" s="4" t="n"/>
    </row>
    <row r="322">
      <c r="B322">
        <f>IF(I322="Silicon Bronze, ASTM-B584, C87600", IF(M322="Coating_Standard", "Y", "N"), "N")</f>
        <v/>
      </c>
      <c r="C322">
        <f>"Price_BOM_L_Imp_"&amp;D322</f>
        <v/>
      </c>
      <c r="D322" t="n">
        <v>953</v>
      </c>
      <c r="E322">
        <f>IF(B322="Y", C322, "")</f>
        <v/>
      </c>
      <c r="F322" t="inlineStr">
        <is>
          <t>:15705-LC:15705-LCV:15705-LF:</t>
        </is>
      </c>
      <c r="G322" s="2" t="inlineStr">
        <is>
          <t>X3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Stainless Steel, AISI-303</t>
        </is>
      </c>
      <c r="L322" s="4" t="inlineStr">
        <is>
          <t>Stainless Steel, AISI 316</t>
        </is>
      </c>
      <c r="M322" s="4" t="inlineStr">
        <is>
          <t>Coating_Scotchkote134_interior_IncludeImpeller</t>
        </is>
      </c>
      <c r="N322" s="80" t="inlineStr">
        <is>
          <t>RTF</t>
        </is>
      </c>
      <c r="O322" s="4" t="n"/>
      <c r="P322" s="4" t="inlineStr">
        <is>
          <t>A102335</t>
        </is>
      </c>
      <c r="Q322" t="inlineStr">
        <is>
          <t>LT250</t>
        </is>
      </c>
      <c r="R322" s="4" t="n"/>
    </row>
    <row r="323">
      <c r="B323">
        <f>IF(I323="Silicon Bronze, ASTM-B584, C87600", IF(M323="Coating_Standard", "Y", "N"), "N")</f>
        <v/>
      </c>
      <c r="C323">
        <f>"Price_BOM_L_Imp_"&amp;D323</f>
        <v/>
      </c>
      <c r="D323" t="n">
        <v>954</v>
      </c>
      <c r="E323">
        <f>IF(B323="Y", C323, "")</f>
        <v/>
      </c>
      <c r="F323" t="inlineStr">
        <is>
          <t>:15951-LC:15951-LCV:15951-LF:</t>
        </is>
      </c>
      <c r="G323" s="2" t="inlineStr">
        <is>
          <t>X3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Stainless Steel, AISI-303</t>
        </is>
      </c>
      <c r="L323" s="4" t="inlineStr">
        <is>
          <t>Stainless Steel, AISI 316</t>
        </is>
      </c>
      <c r="M323" s="4" t="inlineStr">
        <is>
          <t>Coating_Scotchkote134_interior_IncludeImpeller</t>
        </is>
      </c>
      <c r="N323" s="80" t="inlineStr">
        <is>
          <t>RTF</t>
        </is>
      </c>
      <c r="O323" s="4" t="n"/>
      <c r="P323" s="4" t="inlineStr">
        <is>
          <t>A102337</t>
        </is>
      </c>
      <c r="Q323" t="inlineStr">
        <is>
          <t>LT250</t>
        </is>
      </c>
      <c r="R323" s="4" t="n"/>
    </row>
    <row r="324">
      <c r="B324">
        <f>IF(I324="Silicon Bronze, ASTM-B584, C87600", IF(M324="Coating_Standard", "Y", "N"), "N")</f>
        <v/>
      </c>
      <c r="C324">
        <f>"Price_BOM_L_Imp_"&amp;D324</f>
        <v/>
      </c>
      <c r="D324" t="n">
        <v>955</v>
      </c>
      <c r="E324">
        <f>IF(B324="Y", C324, "")</f>
        <v/>
      </c>
      <c r="F324" t="inlineStr">
        <is>
          <t>:15951-LC:15951-LCV:15951-LF:</t>
        </is>
      </c>
      <c r="G324" s="2" t="inlineStr">
        <is>
          <t>X4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Stainless Steel, AISI-303</t>
        </is>
      </c>
      <c r="L324" s="4" t="inlineStr">
        <is>
          <t>Stainless Steel, AISI 316</t>
        </is>
      </c>
      <c r="M324" s="4" t="inlineStr">
        <is>
          <t>Coating_Scotchkote134_interior_IncludeImpeller</t>
        </is>
      </c>
      <c r="N324" s="80" t="inlineStr">
        <is>
          <t>RTF</t>
        </is>
      </c>
      <c r="O324" s="4" t="n"/>
      <c r="P324" s="4" t="inlineStr">
        <is>
          <t>A102339</t>
        </is>
      </c>
      <c r="Q324" t="inlineStr">
        <is>
          <t>LT250</t>
        </is>
      </c>
      <c r="R324" s="4" t="n"/>
    </row>
    <row r="325">
      <c r="B325">
        <f>IF(I325="Silicon Bronze, ASTM-B584, C87600", IF(M325="Coating_Standard", "Y", "N"), "N")</f>
        <v/>
      </c>
      <c r="C325">
        <f>"Price_BOM_L_Imp_"&amp;D325</f>
        <v/>
      </c>
      <c r="D325" t="n">
        <v>956</v>
      </c>
      <c r="E325">
        <f>IF(B325="Y", C325, "")</f>
        <v/>
      </c>
      <c r="F325" t="inlineStr">
        <is>
          <t>:15955-LC:15955-LCV:15955-LF: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Coating_Scotchkote134_interior_IncludeImpeller</t>
        </is>
      </c>
      <c r="N325" s="80" t="inlineStr">
        <is>
          <t>RTF</t>
        </is>
      </c>
      <c r="O325" s="4" t="n"/>
      <c r="P325" s="4" t="inlineStr">
        <is>
          <t>A102341</t>
        </is>
      </c>
      <c r="Q325" t="inlineStr">
        <is>
          <t>LT250</t>
        </is>
      </c>
      <c r="R325" s="4" t="n"/>
    </row>
    <row r="326">
      <c r="B326">
        <f>IF(I326="Silicon Bronze, ASTM-B584, C87600", IF(M326="Coating_Standard", "Y", "N"), "N")</f>
        <v/>
      </c>
      <c r="C326">
        <f>"Price_BOM_L_Imp_"&amp;D326</f>
        <v/>
      </c>
      <c r="D326" t="n">
        <v>957</v>
      </c>
      <c r="E326">
        <f>IF(B326="Y", C326, "")</f>
        <v/>
      </c>
      <c r="F326" t="inlineStr">
        <is>
          <t>:15955-LC:15955-LCV:15955-LF:</t>
        </is>
      </c>
      <c r="G326" s="2" t="inlineStr">
        <is>
          <t>X4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Coating_Scotchkote134_interior_IncludeImpeller</t>
        </is>
      </c>
      <c r="N326" s="80" t="inlineStr">
        <is>
          <t>RTF</t>
        </is>
      </c>
      <c r="O326" s="4" t="n"/>
      <c r="P326" s="4" t="inlineStr">
        <is>
          <t>A102343</t>
        </is>
      </c>
      <c r="Q326" t="inlineStr">
        <is>
          <t>LT250</t>
        </is>
      </c>
      <c r="R326" s="4" t="n"/>
    </row>
    <row r="327">
      <c r="B327">
        <f>IF(I327="Silicon Bronze, ASTM-B584, C87600", IF(M327="Coating_Standard", "Y", "N"), "N")</f>
        <v/>
      </c>
      <c r="C327">
        <f>"Price_BOM_L_Imp_"&amp;D327</f>
        <v/>
      </c>
      <c r="D327" t="n">
        <v>958</v>
      </c>
      <c r="E327">
        <f>IF(B327="Y", C327, "")</f>
        <v/>
      </c>
      <c r="F327" t="inlineStr">
        <is>
          <t>:15959-LC:15959-LCV:15959-LF:</t>
        </is>
      </c>
      <c r="G327" s="2" t="inlineStr">
        <is>
          <t>X3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Coating_Scotchkote134_interior_IncludeImpeller</t>
        </is>
      </c>
      <c r="N327" s="80" t="inlineStr">
        <is>
          <t>RTF</t>
        </is>
      </c>
      <c r="O327" s="4" t="n"/>
      <c r="P327" s="4" t="inlineStr">
        <is>
          <t>A102345</t>
        </is>
      </c>
      <c r="Q327" t="inlineStr">
        <is>
          <t>LT250</t>
        </is>
      </c>
      <c r="R327" s="4" t="n"/>
    </row>
    <row r="328">
      <c r="B328">
        <f>IF(I328="Silicon Bronze, ASTM-B584, C87600", IF(M328="Coating_Standard", "Y", "N"), "N")</f>
        <v/>
      </c>
      <c r="C328">
        <f>"Price_BOM_L_Imp_"&amp;D328</f>
        <v/>
      </c>
      <c r="D328" t="n">
        <v>959</v>
      </c>
      <c r="E328">
        <f>IF(B328="Y", C328, "")</f>
        <v/>
      </c>
      <c r="F328" t="inlineStr">
        <is>
          <t>:15959-LC:15959-LCV:15959-LF:</t>
        </is>
      </c>
      <c r="G328" s="2" t="inlineStr">
        <is>
          <t>X4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Coating_Scotchkote134_interior_IncludeImpeller</t>
        </is>
      </c>
      <c r="N328" s="80" t="inlineStr">
        <is>
          <t>RTF</t>
        </is>
      </c>
      <c r="O328" s="4" t="n"/>
      <c r="P328" s="4" t="inlineStr">
        <is>
          <t>A102347</t>
        </is>
      </c>
      <c r="Q328" t="inlineStr">
        <is>
          <t>LT250</t>
        </is>
      </c>
      <c r="R328" s="4" t="n"/>
    </row>
    <row r="329">
      <c r="B329">
        <f>IF(I329="Silicon Bronze, ASTM-B584, C87600", IF(M329="Coating_Standard", "Y", "N"), "N")</f>
        <v/>
      </c>
      <c r="C329">
        <f>"Price_BOM_L_Imp_"&amp;D329</f>
        <v/>
      </c>
      <c r="D329" t="n">
        <v>960</v>
      </c>
      <c r="E329">
        <f>IF(B329="Y", C329, "")</f>
        <v/>
      </c>
      <c r="F329" t="inlineStr">
        <is>
          <t>:20501-LC:20501-LCV:</t>
        </is>
      </c>
      <c r="G329" s="2" t="inlineStr">
        <is>
          <t>X0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None</t>
        </is>
      </c>
      <c r="L329" s="4" t="inlineStr">
        <is>
          <t>None</t>
        </is>
      </c>
      <c r="M329" s="4" t="inlineStr">
        <is>
          <t>Coating_Scotchkote134_interior_IncludeImpeller</t>
        </is>
      </c>
      <c r="N329" s="80" t="inlineStr">
        <is>
          <t>RTF</t>
        </is>
      </c>
      <c r="O329" s="4" t="n"/>
      <c r="P329" s="4" t="inlineStr">
        <is>
          <t>A102349</t>
        </is>
      </c>
      <c r="Q329" t="inlineStr">
        <is>
          <t>LT250</t>
        </is>
      </c>
      <c r="R329" s="4" t="n"/>
    </row>
    <row r="330">
      <c r="B330">
        <f>IF(I330="Silicon Bronze, ASTM-B584, C87600", IF(M330="Coating_Standard", "Y", "N"), "N")</f>
        <v/>
      </c>
      <c r="C330">
        <f>"Price_BOM_L_Imp_"&amp;D330</f>
        <v/>
      </c>
      <c r="D330" t="n">
        <v>961</v>
      </c>
      <c r="E330">
        <f>IF(B330="Y", C330, "")</f>
        <v/>
      </c>
      <c r="F330" t="inlineStr">
        <is>
          <t>:20709-LC:20709-LCV:20709-LF: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Coating_Scotchkote134_interior_IncludeImpeller</t>
        </is>
      </c>
      <c r="N330" s="80" t="inlineStr">
        <is>
          <t>RTF</t>
        </is>
      </c>
      <c r="O330" s="4" t="n"/>
      <c r="P330" s="4" t="inlineStr">
        <is>
          <t>A102351</t>
        </is>
      </c>
      <c r="Q330" t="inlineStr">
        <is>
          <t>LT250</t>
        </is>
      </c>
      <c r="R330" s="4" t="n"/>
    </row>
    <row r="331">
      <c r="B331">
        <f>IF(I331="Silicon Bronze, ASTM-B584, C87600", IF(M331="Coating_Standard", "Y", "N"), "N")</f>
        <v/>
      </c>
      <c r="C331">
        <f>"Price_BOM_L_Imp_"&amp;D331</f>
        <v/>
      </c>
      <c r="D331" t="n">
        <v>962</v>
      </c>
      <c r="E331">
        <f>IF(B331="Y", C331, "")</f>
        <v/>
      </c>
      <c r="F331" t="inlineStr">
        <is>
          <t>:20709-LC:20709-LCV:20709-LF: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Coating_Scotchkote134_interior_IncludeImpeller</t>
        </is>
      </c>
      <c r="N331" s="80" t="inlineStr">
        <is>
          <t>RTF</t>
        </is>
      </c>
      <c r="O331" s="4" t="n"/>
      <c r="P331" s="4" t="inlineStr">
        <is>
          <t>A102353</t>
        </is>
      </c>
      <c r="Q331" t="inlineStr">
        <is>
          <t>LT250</t>
        </is>
      </c>
      <c r="R331" s="4" t="n"/>
    </row>
    <row r="332">
      <c r="B332">
        <f>IF(I332="Silicon Bronze, ASTM-B584, C87600", IF(M332="Coating_Standard", "Y", "N"), "N")</f>
        <v/>
      </c>
      <c r="C332">
        <f>"Price_BOM_L_Imp_"&amp;D332</f>
        <v/>
      </c>
      <c r="D332" t="n">
        <v>963</v>
      </c>
      <c r="E332">
        <f>IF(B332="Y", C332, "")</f>
        <v/>
      </c>
      <c r="F332" t="inlineStr">
        <is>
          <t>:20953-LC:20953-LCV:20953-LF:</t>
        </is>
      </c>
      <c r="G332" s="2" t="inlineStr">
        <is>
          <t>X3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Stainless Steel, AISI-303</t>
        </is>
      </c>
      <c r="L332" s="4" t="inlineStr">
        <is>
          <t>Stainless Steel, AISI 316</t>
        </is>
      </c>
      <c r="M332" s="4" t="inlineStr">
        <is>
          <t>Coating_Scotchkote134_interior_IncludeImpeller</t>
        </is>
      </c>
      <c r="N332" s="80" t="inlineStr">
        <is>
          <t>RTF</t>
        </is>
      </c>
      <c r="O332" s="4" t="n"/>
      <c r="P332" s="4" t="inlineStr">
        <is>
          <t>A102355</t>
        </is>
      </c>
      <c r="Q332" t="inlineStr">
        <is>
          <t>LT250</t>
        </is>
      </c>
      <c r="R332" s="4" t="n"/>
    </row>
    <row r="333">
      <c r="B333">
        <f>IF(I333="Silicon Bronze, ASTM-B584, C87600", IF(M333="Coating_Standard", "Y", "N"), "N")</f>
        <v/>
      </c>
      <c r="C333">
        <f>"Price_BOM_L_Imp_"&amp;D333</f>
        <v/>
      </c>
      <c r="D333" t="n">
        <v>964</v>
      </c>
      <c r="E333">
        <f>IF(B333="Y", C333, "")</f>
        <v/>
      </c>
      <c r="F333" t="inlineStr">
        <is>
          <t>:20953-LC:20953-LCV:20953-LF:</t>
        </is>
      </c>
      <c r="G333" s="2" t="inlineStr">
        <is>
          <t>X4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Coating_Scotchkote134_interior_IncludeImpeller</t>
        </is>
      </c>
      <c r="N333" s="80" t="inlineStr">
        <is>
          <t>RTF</t>
        </is>
      </c>
      <c r="O333" s="4" t="n"/>
      <c r="P333" s="4" t="inlineStr">
        <is>
          <t>A102357</t>
        </is>
      </c>
      <c r="Q333" t="inlineStr">
        <is>
          <t>LT250</t>
        </is>
      </c>
      <c r="R333" s="4" t="n"/>
    </row>
    <row r="334">
      <c r="B334">
        <f>IF(I334="Silicon Bronze, ASTM-B584, C87600", IF(M334="Coating_Standard", "Y", "N"), "N")</f>
        <v/>
      </c>
      <c r="C334">
        <f>"Price_BOM_L_Imp_"&amp;D334</f>
        <v/>
      </c>
      <c r="D334" t="n">
        <v>965</v>
      </c>
      <c r="E334">
        <f>IF(B334="Y", C334, "")</f>
        <v/>
      </c>
      <c r="F334" t="inlineStr">
        <is>
          <t>:20121-LC:20121-LCV:20121-LF:</t>
        </is>
      </c>
      <c r="G334" s="2" t="inlineStr">
        <is>
          <t>X3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Coating_Scotchkote134_interior_IncludeImpeller</t>
        </is>
      </c>
      <c r="N334" s="80" t="inlineStr">
        <is>
          <t>RTF</t>
        </is>
      </c>
      <c r="O334" s="4" t="n"/>
      <c r="P334" s="4" t="inlineStr">
        <is>
          <t>A102359</t>
        </is>
      </c>
      <c r="Q334" t="inlineStr">
        <is>
          <t>LT250</t>
        </is>
      </c>
      <c r="R334" s="4" t="n"/>
    </row>
    <row r="335">
      <c r="B335">
        <f>IF(I335="Silicon Bronze, ASTM-B584, C87600", IF(M335="Coating_Standard", "Y", "N"), "N")</f>
        <v/>
      </c>
      <c r="C335">
        <f>"Price_BOM_L_Imp_"&amp;D335</f>
        <v/>
      </c>
      <c r="D335" t="n">
        <v>966</v>
      </c>
      <c r="E335">
        <f>IF(B335="Y", C335, "")</f>
        <v/>
      </c>
      <c r="F335" t="inlineStr">
        <is>
          <t>:20121-LC:20121-LCV:20121-LF:</t>
        </is>
      </c>
      <c r="G335" s="2" t="inlineStr">
        <is>
          <t>XA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Coating_Scotchkote134_interior_IncludeImpeller</t>
        </is>
      </c>
      <c r="N335" s="80" t="inlineStr">
        <is>
          <t>RTF</t>
        </is>
      </c>
      <c r="O335" s="4" t="n"/>
      <c r="P335" s="4" t="inlineStr">
        <is>
          <t>A102361</t>
        </is>
      </c>
      <c r="Q335" t="inlineStr">
        <is>
          <t>LT250</t>
        </is>
      </c>
      <c r="R335" s="4" t="n"/>
    </row>
    <row r="336">
      <c r="B336">
        <f>IF(I336="Silicon Bronze, ASTM-B584, C87600", IF(M336="Coating_Standard", "Y", "N"), "N")</f>
        <v/>
      </c>
      <c r="C336">
        <f>"Price_BOM_L_Imp_"&amp;D336</f>
        <v/>
      </c>
      <c r="D336" t="n">
        <v>967</v>
      </c>
      <c r="E336">
        <f>IF(B336="Y", C336, "")</f>
        <v/>
      </c>
      <c r="F336" t="inlineStr">
        <is>
          <t>:25707-LC:25707-LCV:25707-LF:</t>
        </is>
      </c>
      <c r="G336" s="2" t="inlineStr">
        <is>
          <t>X3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Coating_Scotchkote134_interior_IncludeImpeller</t>
        </is>
      </c>
      <c r="N336" s="80" t="inlineStr">
        <is>
          <t>RTF</t>
        </is>
      </c>
      <c r="O336" s="4" t="n"/>
      <c r="P336" s="4" t="inlineStr">
        <is>
          <t>A102363</t>
        </is>
      </c>
      <c r="Q336" t="inlineStr">
        <is>
          <t>LT250</t>
        </is>
      </c>
      <c r="R336" s="4" t="n"/>
    </row>
    <row r="337">
      <c r="B337">
        <f>IF(I337="Silicon Bronze, ASTM-B584, C87600", IF(M337="Coating_Standard", "Y", "N"), "N")</f>
        <v/>
      </c>
      <c r="C337">
        <f>"Price_BOM_L_Imp_"&amp;D337</f>
        <v/>
      </c>
      <c r="D337" t="n">
        <v>968</v>
      </c>
      <c r="E337">
        <f>IF(B337="Y", C337, "")</f>
        <v/>
      </c>
      <c r="F337" t="inlineStr">
        <is>
          <t>:25707-LC:25707-LCV:25707-LF:</t>
        </is>
      </c>
      <c r="G337" s="2" t="inlineStr">
        <is>
          <t>X4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Coating_Scotchkote134_interior_IncludeImpeller</t>
        </is>
      </c>
      <c r="N337" s="80" t="inlineStr">
        <is>
          <t>RTF</t>
        </is>
      </c>
      <c r="O337" s="4" t="n"/>
      <c r="P337" s="4" t="inlineStr">
        <is>
          <t>A102365</t>
        </is>
      </c>
      <c r="Q337" t="inlineStr">
        <is>
          <t>LT250</t>
        </is>
      </c>
      <c r="R337" s="4" t="n"/>
    </row>
    <row r="338">
      <c r="B338">
        <f>IF(I338="Silicon Bronze, ASTM-B584, C87600", IF(M338="Coating_Standard", "Y", "N"), "N")</f>
        <v/>
      </c>
      <c r="C338">
        <f>"Price_BOM_L_Imp_"&amp;D338</f>
        <v/>
      </c>
      <c r="D338" t="n">
        <v>969</v>
      </c>
      <c r="E338">
        <f>IF(B338="Y", C338, "")</f>
        <v/>
      </c>
      <c r="F338" t="inlineStr">
        <is>
          <t>:25957-LC:25957-LCV:25957-LF:</t>
        </is>
      </c>
      <c r="G338" s="2" t="inlineStr">
        <is>
          <t>X3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Coating_Scotchkote134_interior_IncludeImpeller</t>
        </is>
      </c>
      <c r="N338" s="80" t="inlineStr">
        <is>
          <t>RTF</t>
        </is>
      </c>
      <c r="O338" s="4" t="n"/>
      <c r="P338" s="4" t="inlineStr">
        <is>
          <t>A102367</t>
        </is>
      </c>
      <c r="Q338" t="inlineStr">
        <is>
          <t>LT250</t>
        </is>
      </c>
      <c r="R338" s="4" t="n"/>
    </row>
    <row r="339">
      <c r="B339">
        <f>IF(I339="Silicon Bronze, ASTM-B584, C87600", IF(M339="Coating_Standard", "Y", "N"), "N")</f>
        <v/>
      </c>
      <c r="C339">
        <f>"Price_BOM_L_Imp_"&amp;D339</f>
        <v/>
      </c>
      <c r="D339" t="n">
        <v>970</v>
      </c>
      <c r="E339">
        <f>IF(B339="Y", C339, "")</f>
        <v/>
      </c>
      <c r="F339" t="inlineStr">
        <is>
          <t>:25957-LC:25957-LCV:25957-LF:</t>
        </is>
      </c>
      <c r="G339" s="2" t="inlineStr">
        <is>
          <t>X4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Coating_Scotchkote134_interior_IncludeImpeller</t>
        </is>
      </c>
      <c r="N339" s="80" t="inlineStr">
        <is>
          <t>RTF</t>
        </is>
      </c>
      <c r="O339" s="4" t="n"/>
      <c r="P339" s="4" t="inlineStr">
        <is>
          <t>A102369</t>
        </is>
      </c>
      <c r="Q339" t="inlineStr">
        <is>
          <t>LT250</t>
        </is>
      </c>
      <c r="R339" s="4" t="n"/>
    </row>
    <row r="340">
      <c r="B340">
        <f>IF(I340="Silicon Bronze, ASTM-B584, C87600", IF(M340="Coating_Standard", "Y", "N"), "N")</f>
        <v/>
      </c>
      <c r="C340">
        <f>"Price_BOM_L_Imp_"&amp;D340</f>
        <v/>
      </c>
      <c r="D340" t="n">
        <v>971</v>
      </c>
      <c r="E340">
        <f>IF(B340="Y", C340, "")</f>
        <v/>
      </c>
      <c r="F340" t="inlineStr">
        <is>
          <t>:25123-LC:25123-LCV:25123-LF:</t>
        </is>
      </c>
      <c r="G340" s="2" t="inlineStr">
        <is>
          <t>X3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Coating_Scotchkote134_interior_IncludeImpeller</t>
        </is>
      </c>
      <c r="N340" s="80" t="inlineStr">
        <is>
          <t>RTF</t>
        </is>
      </c>
      <c r="O340" s="4" t="n"/>
      <c r="P340" s="4" t="inlineStr">
        <is>
          <t>A102371</t>
        </is>
      </c>
      <c r="Q340" t="inlineStr">
        <is>
          <t>LT250</t>
        </is>
      </c>
      <c r="R340" s="4" t="n"/>
    </row>
    <row r="341">
      <c r="B341">
        <f>IF(I341="Silicon Bronze, ASTM-B584, C87600", IF(M341="Coating_Standard", "Y", "N"), "N")</f>
        <v/>
      </c>
      <c r="C341">
        <f>"Price_BOM_L_Imp_"&amp;D341</f>
        <v/>
      </c>
      <c r="D341" t="n">
        <v>972</v>
      </c>
      <c r="E341">
        <f>IF(B341="Y", C341, "")</f>
        <v/>
      </c>
      <c r="F341" t="inlineStr">
        <is>
          <t>:25123-LC:25123-LCV:25123-LF:</t>
        </is>
      </c>
      <c r="G341" s="2" t="inlineStr">
        <is>
          <t>XA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Coating_Scotchkote134_interior_IncludeImpeller</t>
        </is>
      </c>
      <c r="N341" s="80" t="inlineStr">
        <is>
          <t>RTF</t>
        </is>
      </c>
      <c r="O341" s="4" t="n"/>
      <c r="P341" s="4" t="inlineStr">
        <is>
          <t>A102373</t>
        </is>
      </c>
      <c r="Q341" t="inlineStr">
        <is>
          <t>LT250</t>
        </is>
      </c>
      <c r="R341" s="4" t="n"/>
    </row>
    <row r="342">
      <c r="B342">
        <f>IF(I342="Silicon Bronze, ASTM-B584, C87600", IF(M342="Coating_Standard", "Y", "N"), "N")</f>
        <v/>
      </c>
      <c r="C342">
        <f>"Price_BOM_L_Imp_"&amp;D342</f>
        <v/>
      </c>
      <c r="D342" t="n">
        <v>973</v>
      </c>
      <c r="E342">
        <f>IF(B342="Y", C342, "")</f>
        <v/>
      </c>
      <c r="F342" t="inlineStr">
        <is>
          <t>:30501-LC:30501-LCV:</t>
        </is>
      </c>
      <c r="G342" s="2" t="inlineStr">
        <is>
          <t>X3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Coating_Scotchkote134_interior_IncludeImpeller</t>
        </is>
      </c>
      <c r="N342" s="80" t="inlineStr">
        <is>
          <t>RTF</t>
        </is>
      </c>
      <c r="O342" s="4" t="n"/>
      <c r="P342" s="4" t="inlineStr">
        <is>
          <t>A102375</t>
        </is>
      </c>
      <c r="Q342" t="inlineStr">
        <is>
          <t>LT250</t>
        </is>
      </c>
      <c r="R342" s="4" t="n"/>
    </row>
    <row r="343">
      <c r="B343">
        <f>IF(I343="Silicon Bronze, ASTM-B584, C87600", IF(M343="Coating_Standard", "Y", "N"), "N")</f>
        <v/>
      </c>
      <c r="C343">
        <f>"Price_BOM_L_Imp_"&amp;D343</f>
        <v/>
      </c>
      <c r="D343" t="n">
        <v>974</v>
      </c>
      <c r="E343">
        <f>IF(B343="Y", C343, "")</f>
        <v/>
      </c>
      <c r="F343" t="inlineStr">
        <is>
          <t>:30707-LC:30707-LCV:30707-LF: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Coating_Scotchkote134_interior_IncludeImpeller</t>
        </is>
      </c>
      <c r="N343" s="80" t="inlineStr">
        <is>
          <t>RTF</t>
        </is>
      </c>
      <c r="O343" s="4" t="n"/>
      <c r="P343" s="4" t="inlineStr">
        <is>
          <t>A102377</t>
        </is>
      </c>
      <c r="Q343" t="inlineStr">
        <is>
          <t>LT250</t>
        </is>
      </c>
      <c r="R343" s="4" t="n"/>
    </row>
    <row r="344">
      <c r="B344">
        <f>IF(I344="Silicon Bronze, ASTM-B584, C87600", IF(M344="Coating_Standard", "Y", "N"), "N")</f>
        <v/>
      </c>
      <c r="C344">
        <f>"Price_BOM_L_Imp_"&amp;D344</f>
        <v/>
      </c>
      <c r="D344" t="n">
        <v>975</v>
      </c>
      <c r="E344">
        <f>IF(B344="Y", C344, "")</f>
        <v/>
      </c>
      <c r="F344" t="inlineStr">
        <is>
          <t>:30707-LC:30707-LCV:30707-LF:</t>
        </is>
      </c>
      <c r="G344" s="2" t="inlineStr">
        <is>
          <t>X4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Coating_Scotchkote134_interior_IncludeImpeller</t>
        </is>
      </c>
      <c r="N344" s="80" t="inlineStr">
        <is>
          <t>RTF</t>
        </is>
      </c>
      <c r="O344" s="4" t="n"/>
      <c r="P344" s="4" t="inlineStr">
        <is>
          <t>A102379</t>
        </is>
      </c>
      <c r="Q344" t="inlineStr">
        <is>
          <t>LT250</t>
        </is>
      </c>
      <c r="R344" s="4" t="n"/>
    </row>
    <row r="345">
      <c r="B345">
        <f>IF(I345="Silicon Bronze, ASTM-B584, C87600", IF(M345="Coating_Standard", "Y", "N"), "N")</f>
        <v/>
      </c>
      <c r="C345">
        <f>"Price_BOM_L_Imp_"&amp;D345</f>
        <v/>
      </c>
      <c r="D345" t="n">
        <v>976</v>
      </c>
      <c r="E345">
        <f>IF(B345="Y", C345, "")</f>
        <v/>
      </c>
      <c r="F345" t="inlineStr">
        <is>
          <t>:30957-LC:30957-LCV:30957-LF:</t>
        </is>
      </c>
      <c r="G345" s="2" t="inlineStr">
        <is>
          <t>X3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Coating_Scotchkote134_interior_IncludeImpeller</t>
        </is>
      </c>
      <c r="N345" s="80" t="inlineStr">
        <is>
          <t>RTF</t>
        </is>
      </c>
      <c r="O345" s="4" t="n"/>
      <c r="P345" s="4" t="inlineStr">
        <is>
          <t>A102381</t>
        </is>
      </c>
      <c r="Q345" t="inlineStr">
        <is>
          <t>LT250</t>
        </is>
      </c>
      <c r="R345" s="4" t="n"/>
    </row>
    <row r="346">
      <c r="B346">
        <f>IF(I346="Silicon Bronze, ASTM-B584, C87600", IF(M346="Coating_Standard", "Y", "N"), "N")</f>
        <v/>
      </c>
      <c r="C346">
        <f>"Price_BOM_L_Imp_"&amp;D346</f>
        <v/>
      </c>
      <c r="D346" t="n">
        <v>977</v>
      </c>
      <c r="E346">
        <f>IF(B346="Y", C346, "")</f>
        <v/>
      </c>
      <c r="F346" t="inlineStr">
        <is>
          <t>:30957-LC:30957-LCV:30957-LF:</t>
        </is>
      </c>
      <c r="G346" s="2" t="inlineStr">
        <is>
          <t>XA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Coating_Scotchkote134_interior_IncludeImpeller</t>
        </is>
      </c>
      <c r="N346" s="80" t="inlineStr">
        <is>
          <t>RTF</t>
        </is>
      </c>
      <c r="O346" s="4" t="n"/>
      <c r="P346" s="4" t="inlineStr">
        <is>
          <t>A102383</t>
        </is>
      </c>
      <c r="Q346" t="inlineStr">
        <is>
          <t>LT250</t>
        </is>
      </c>
      <c r="R346" s="4" t="n"/>
    </row>
    <row r="347">
      <c r="B347">
        <f>IF(I347="Silicon Bronze, ASTM-B584, C87600", IF(M347="Coating_Standard", "Y", "N"), "N")</f>
        <v/>
      </c>
      <c r="C347">
        <f>"Price_BOM_L_Imp_"&amp;D347</f>
        <v/>
      </c>
      <c r="D347" t="n">
        <v>978</v>
      </c>
      <c r="E347">
        <f>IF(B347="Y", C347, "")</f>
        <v/>
      </c>
      <c r="F347" t="inlineStr">
        <is>
          <t>:30121-LC:30121-LCV:30121-LF:</t>
        </is>
      </c>
      <c r="G347" s="2" t="inlineStr">
        <is>
          <t>XA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Coating_Scotchkote134_interior_IncludeImpeller</t>
        </is>
      </c>
      <c r="N347" s="80" t="inlineStr">
        <is>
          <t>RTF</t>
        </is>
      </c>
      <c r="O347" s="4" t="n"/>
      <c r="P347" s="4" t="inlineStr">
        <is>
          <t>A102385</t>
        </is>
      </c>
      <c r="Q347" t="inlineStr">
        <is>
          <t>LT250</t>
        </is>
      </c>
      <c r="R347" s="4" t="n"/>
    </row>
    <row r="348">
      <c r="B348">
        <f>IF(I348="Silicon Bronze, ASTM-B584, C87600", IF(M348="Coating_Standard", "Y", "N"), "N")</f>
        <v/>
      </c>
      <c r="C348">
        <f>"Price_BOM_L_Imp_"&amp;D348</f>
        <v/>
      </c>
      <c r="D348" t="n">
        <v>979</v>
      </c>
      <c r="E348">
        <f>IF(B348="Y", C348, "")</f>
        <v/>
      </c>
      <c r="F348" t="inlineStr">
        <is>
          <t>:30127-LC:30127-LCV:30127-LF:</t>
        </is>
      </c>
      <c r="G348" s="2" t="inlineStr">
        <is>
          <t>XA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Coating_Scotchkote134_interior_IncludeImpeller</t>
        </is>
      </c>
      <c r="N348" s="80" t="inlineStr">
        <is>
          <t>RTF</t>
        </is>
      </c>
      <c r="O348" s="4" t="n"/>
      <c r="P348" s="4" t="inlineStr">
        <is>
          <t>A102387</t>
        </is>
      </c>
      <c r="Q348" t="inlineStr">
        <is>
          <t>LT250</t>
        </is>
      </c>
      <c r="R348" s="4" t="n"/>
    </row>
    <row r="349">
      <c r="B349">
        <f>IF(I349="Silicon Bronze, ASTM-B584, C87600", IF(M349="Coating_Standard", "Y", "N"), "N")</f>
        <v/>
      </c>
      <c r="C349">
        <f>"Price_BOM_L_Imp_"&amp;D349</f>
        <v/>
      </c>
      <c r="D349" t="n">
        <v>980</v>
      </c>
      <c r="E349">
        <f>IF(B349="Y", C349, "")</f>
        <v/>
      </c>
      <c r="F349" t="inlineStr">
        <is>
          <t>:30157-LC:30157-LCV:30157-LF:</t>
        </is>
      </c>
      <c r="G349" s="2" t="inlineStr">
        <is>
          <t>XA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Coating_Scotchkote134_interior_IncludeImpeller</t>
        </is>
      </c>
      <c r="N349" s="80" t="inlineStr">
        <is>
          <t>RTF</t>
        </is>
      </c>
      <c r="O349" s="4" t="n"/>
      <c r="P349" s="4" t="inlineStr">
        <is>
          <t>A102389</t>
        </is>
      </c>
      <c r="Q349" t="inlineStr">
        <is>
          <t>LT250</t>
        </is>
      </c>
      <c r="R349" s="4" t="n"/>
    </row>
    <row r="350">
      <c r="B350">
        <f>IF(I350="Silicon Bronze, ASTM-B584, C87600", IF(M350="Coating_Standard", "Y", "N"), "N")</f>
        <v/>
      </c>
      <c r="C350">
        <f>"Price_BOM_L_Imp_"&amp;D350</f>
        <v/>
      </c>
      <c r="D350" t="n">
        <v>981</v>
      </c>
      <c r="E350">
        <f>IF(B350="Y", C350, "")</f>
        <v/>
      </c>
      <c r="F350" t="inlineStr">
        <is>
          <t>:40707-LC:40707-LCV:40707-LF:</t>
        </is>
      </c>
      <c r="G350" s="2" t="inlineStr">
        <is>
          <t>X3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Coating_Scotchkote134_interior_IncludeImpeller</t>
        </is>
      </c>
      <c r="N350" s="80" t="inlineStr">
        <is>
          <t>RTF</t>
        </is>
      </c>
      <c r="O350" s="4" t="n"/>
      <c r="P350" s="4" t="inlineStr">
        <is>
          <t>A102391</t>
        </is>
      </c>
      <c r="Q350" t="inlineStr">
        <is>
          <t>LT250</t>
        </is>
      </c>
      <c r="R350" s="4" t="n"/>
    </row>
    <row r="351">
      <c r="B351">
        <f>IF(I351="Silicon Bronze, ASTM-B584, C87600", IF(M351="Coating_Standard", "Y", "N"), "N")</f>
        <v/>
      </c>
      <c r="C351">
        <f>"Price_BOM_L_Imp_"&amp;D351</f>
        <v/>
      </c>
      <c r="D351" t="n">
        <v>982</v>
      </c>
      <c r="E351">
        <f>IF(B351="Y", C351, "")</f>
        <v/>
      </c>
      <c r="F351" t="inlineStr">
        <is>
          <t>:40707-LC:40707-LCV:40707-LF:</t>
        </is>
      </c>
      <c r="G351" s="2" t="inlineStr">
        <is>
          <t>X4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Coating_Scotchkote134_interior_IncludeImpeller</t>
        </is>
      </c>
      <c r="N351" s="80" t="inlineStr">
        <is>
          <t>RTF</t>
        </is>
      </c>
      <c r="O351" s="4" t="n"/>
      <c r="P351" s="4" t="inlineStr">
        <is>
          <t>A102393</t>
        </is>
      </c>
      <c r="Q351" t="inlineStr">
        <is>
          <t>LT250</t>
        </is>
      </c>
      <c r="R351" s="4" t="n"/>
    </row>
    <row r="352">
      <c r="B352">
        <f>IF(I352="Silicon Bronze, ASTM-B584, C87600", IF(M352="Coating_Standard", "Y", "N"), "N")</f>
        <v/>
      </c>
      <c r="C352">
        <f>"Price_BOM_L_Imp_"&amp;D352</f>
        <v/>
      </c>
      <c r="D352" t="n">
        <v>983</v>
      </c>
      <c r="E352">
        <f>IF(B352="Y", C352, "")</f>
        <v/>
      </c>
      <c r="F352" t="inlineStr">
        <is>
          <t>:40957-LC:40957-LCV:40957-LF:</t>
        </is>
      </c>
      <c r="G352" s="2" t="inlineStr">
        <is>
          <t>X3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Coating_Scotchkote134_interior_IncludeImpeller</t>
        </is>
      </c>
      <c r="N352" s="80" t="inlineStr">
        <is>
          <t>RTF</t>
        </is>
      </c>
      <c r="O352" s="4" t="n"/>
      <c r="P352" s="4" t="inlineStr">
        <is>
          <t>A102395</t>
        </is>
      </c>
      <c r="Q352" t="inlineStr">
        <is>
          <t>LT250</t>
        </is>
      </c>
      <c r="R352" s="4" t="n"/>
    </row>
    <row r="353">
      <c r="B353">
        <f>IF(I353="Silicon Bronze, ASTM-B584, C87600", IF(M353="Coating_Standard", "Y", "N"), "N")</f>
        <v/>
      </c>
      <c r="C353">
        <f>"Price_BOM_L_Imp_"&amp;D353</f>
        <v/>
      </c>
      <c r="D353" t="n">
        <v>984</v>
      </c>
      <c r="E353">
        <f>IF(B353="Y", C353, "")</f>
        <v/>
      </c>
      <c r="F353" t="inlineStr">
        <is>
          <t>:40957-LC:40957-LCV:40957-LF:</t>
        </is>
      </c>
      <c r="G353" s="2" t="inlineStr">
        <is>
          <t>X4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Coating_Scotchkote134_interior_IncludeImpeller</t>
        </is>
      </c>
      <c r="N353" s="80" t="inlineStr">
        <is>
          <t>RTF</t>
        </is>
      </c>
      <c r="O353" s="4" t="n"/>
      <c r="P353" s="4" t="inlineStr">
        <is>
          <t>A102397</t>
        </is>
      </c>
      <c r="Q353" t="inlineStr">
        <is>
          <t>LT250</t>
        </is>
      </c>
      <c r="R353" s="4" t="n"/>
    </row>
    <row r="354">
      <c r="B354">
        <f>IF(I354="Silicon Bronze, ASTM-B584, C87600", IF(M354="Coating_Standard", "Y", "N"), "N")</f>
        <v/>
      </c>
      <c r="C354">
        <f>"Price_BOM_L_Imp_"&amp;D354</f>
        <v/>
      </c>
      <c r="D354" t="n">
        <v>985</v>
      </c>
      <c r="E354">
        <f>IF(B354="Y", C354, "")</f>
        <v/>
      </c>
      <c r="F354" t="inlineStr">
        <is>
          <t>:40959-LC:40959-LCV:40959-LF:</t>
        </is>
      </c>
      <c r="G354" s="2" t="inlineStr">
        <is>
          <t>XA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Coating_Scotchkote134_interior_IncludeImpeller</t>
        </is>
      </c>
      <c r="N354" s="80" t="inlineStr">
        <is>
          <t>RTF</t>
        </is>
      </c>
      <c r="O354" s="4" t="n"/>
      <c r="P354" s="4" t="inlineStr">
        <is>
          <t>A102399</t>
        </is>
      </c>
      <c r="Q354" t="inlineStr">
        <is>
          <t>LT250</t>
        </is>
      </c>
      <c r="R354" s="4" t="n"/>
    </row>
    <row r="355">
      <c r="B355">
        <f>IF(I355="Silicon Bronze, ASTM-B584, C87600", IF(M355="Coating_Standard", "Y", "N"), "N")</f>
        <v/>
      </c>
      <c r="C355">
        <f>"Price_BOM_L_Imp_"&amp;D355</f>
        <v/>
      </c>
      <c r="D355" t="n">
        <v>986</v>
      </c>
      <c r="E355">
        <f>IF(B355="Y", C355, "")</f>
        <v/>
      </c>
      <c r="F355" t="inlineStr">
        <is>
          <t>:40129-LC:40129-LCV:40129-LF:</t>
        </is>
      </c>
      <c r="G355" s="2" t="inlineStr">
        <is>
          <t>XA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Coating_Scotchkote134_interior_IncludeImpeller</t>
        </is>
      </c>
      <c r="N355" s="80" t="inlineStr">
        <is>
          <t>RTF</t>
        </is>
      </c>
      <c r="O355" s="4" t="n"/>
      <c r="P355" s="4" t="inlineStr">
        <is>
          <t>A102401</t>
        </is>
      </c>
      <c r="Q355" t="inlineStr">
        <is>
          <t>LT250</t>
        </is>
      </c>
      <c r="R355" s="4" t="n"/>
    </row>
    <row r="356">
      <c r="B356">
        <f>IF(I356="Silicon Bronze, ASTM-B584, C87600", IF(M356="Coating_Standard", "Y", "N"), "N")</f>
        <v/>
      </c>
      <c r="C356">
        <f>"Price_BOM_L_Imp_"&amp;D356</f>
        <v/>
      </c>
      <c r="D356" t="n">
        <v>987</v>
      </c>
      <c r="E356">
        <f>IF(B356="Y", C356, "")</f>
        <v/>
      </c>
      <c r="F356" t="inlineStr">
        <is>
          <t>:4012A-LC:4012A-LCV:4012A-LF:</t>
        </is>
      </c>
      <c r="G356" s="2" t="inlineStr">
        <is>
          <t>XA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Coating_Scotchkote134_interior_IncludeImpeller</t>
        </is>
      </c>
      <c r="N356" s="80" t="inlineStr">
        <is>
          <t>RTF</t>
        </is>
      </c>
      <c r="O356" s="4" t="n"/>
      <c r="P356" s="4" t="inlineStr">
        <is>
          <t>A102403</t>
        </is>
      </c>
      <c r="Q356" t="inlineStr">
        <is>
          <t>LT250</t>
        </is>
      </c>
      <c r="R356" s="4" t="n"/>
    </row>
    <row r="357">
      <c r="B357">
        <f>IF(I357="Silicon Bronze, ASTM-B584, C87600", IF(M357="Coating_Standard", "Y", "N"), "N")</f>
        <v/>
      </c>
      <c r="C357">
        <f>"Price_BOM_L_Imp_"&amp;D357</f>
        <v/>
      </c>
      <c r="D357" t="n">
        <v>988</v>
      </c>
      <c r="E357">
        <f>IF(B357="Y", C357, "")</f>
        <v/>
      </c>
      <c r="F357" t="inlineStr">
        <is>
          <t>:40157-LC:40157-LCV:40157-LF:</t>
        </is>
      </c>
      <c r="G357" s="2" t="inlineStr">
        <is>
          <t>XA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Coating_Scotchkote134_interior_IncludeImpeller</t>
        </is>
      </c>
      <c r="N357" s="80" t="inlineStr">
        <is>
          <t>RTF</t>
        </is>
      </c>
      <c r="O357" s="4" t="n"/>
      <c r="P357" s="4" t="inlineStr">
        <is>
          <t>A102405</t>
        </is>
      </c>
      <c r="Q357" t="inlineStr">
        <is>
          <t>LT250</t>
        </is>
      </c>
      <c r="R357" s="4" t="n"/>
    </row>
    <row r="358">
      <c r="B358">
        <f>IF(I358="Silicon Bronze, ASTM-B584, C87600", IF(M358="Coating_Standard", "Y", "N"), "N")</f>
        <v/>
      </c>
      <c r="C358">
        <f>"Price_BOM_L_Imp_"&amp;D358</f>
        <v/>
      </c>
      <c r="D358" t="n">
        <v>989</v>
      </c>
      <c r="E358">
        <f>IF(B358="Y", C358, "")</f>
        <v/>
      </c>
      <c r="F358" t="inlineStr">
        <is>
          <t>:40157-LC:40157-LCV:40157-LF:</t>
        </is>
      </c>
      <c r="G358" s="2" t="inlineStr">
        <is>
          <t>X5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Anodized Steel</t>
        </is>
      </c>
      <c r="L358" s="4" t="inlineStr">
        <is>
          <t>Stainless Steel, AISI 316</t>
        </is>
      </c>
      <c r="M358" s="4" t="inlineStr">
        <is>
          <t>Coating_Scotchkote134_interior_IncludeImpeller</t>
        </is>
      </c>
      <c r="N358" s="80" t="inlineStr">
        <is>
          <t>RTF</t>
        </is>
      </c>
      <c r="O358" s="4" t="n"/>
      <c r="P358" s="4" t="inlineStr">
        <is>
          <t>A102407</t>
        </is>
      </c>
      <c r="Q358" t="inlineStr">
        <is>
          <t>LT250</t>
        </is>
      </c>
      <c r="R358" s="4" t="n"/>
    </row>
    <row r="359">
      <c r="B359">
        <f>IF(I359="Silicon Bronze, ASTM-B584, C87600", IF(M359="Coating_Standard", "Y", "N"), "N")</f>
        <v/>
      </c>
      <c r="C359">
        <f>"Price_BOM_L_Imp_"&amp;D359</f>
        <v/>
      </c>
      <c r="D359" t="n">
        <v>990</v>
      </c>
      <c r="E359">
        <f>IF(B359="Y", C359, "")</f>
        <v/>
      </c>
      <c r="F359" t="inlineStr">
        <is>
          <t>:50957-LC:50957-LCV:50957-LF:</t>
        </is>
      </c>
      <c r="G359" s="2" t="inlineStr">
        <is>
          <t>X4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Coating_Scotchkote134_interior_IncludeImpeller</t>
        </is>
      </c>
      <c r="N359" s="80" t="inlineStr">
        <is>
          <t>RTF</t>
        </is>
      </c>
      <c r="O359" s="4" t="n"/>
      <c r="P359" s="4" t="inlineStr">
        <is>
          <t>A102409</t>
        </is>
      </c>
      <c r="Q359" t="inlineStr">
        <is>
          <t>LT250</t>
        </is>
      </c>
      <c r="R359" s="4" t="n"/>
    </row>
    <row r="360">
      <c r="B360">
        <f>IF(I360="Silicon Bronze, ASTM-B584, C87600", IF(M360="Coating_Standard", "Y", "N"), "N")</f>
        <v/>
      </c>
      <c r="C360">
        <f>"Price_BOM_L_Imp_"&amp;D360</f>
        <v/>
      </c>
      <c r="D360" t="n">
        <v>991</v>
      </c>
      <c r="E360">
        <f>IF(B360="Y", C360, "")</f>
        <v/>
      </c>
      <c r="F360" t="inlineStr">
        <is>
          <t>:50123-LC:50123-LCV:50123-LF:</t>
        </is>
      </c>
      <c r="G360" s="2" t="inlineStr">
        <is>
          <t>XA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Coating_Scotchkote134_interior_IncludeImpeller</t>
        </is>
      </c>
      <c r="N360" s="80" t="inlineStr">
        <is>
          <t>RTF</t>
        </is>
      </c>
      <c r="O360" s="4" t="n"/>
      <c r="P360" s="4" t="inlineStr">
        <is>
          <t>A102411</t>
        </is>
      </c>
      <c r="Q360" t="inlineStr">
        <is>
          <t>LT250</t>
        </is>
      </c>
      <c r="R360" s="4" t="n"/>
    </row>
    <row r="361">
      <c r="B361">
        <f>IF(I361="Silicon Bronze, ASTM-B584, C87600", IF(M361="Coating_Standard", "Y", "N"), "N")</f>
        <v/>
      </c>
      <c r="C361">
        <f>"Price_BOM_L_Imp_"&amp;D361</f>
        <v/>
      </c>
      <c r="D361" t="n">
        <v>992</v>
      </c>
      <c r="E361">
        <f>IF(B361="Y", C361, "")</f>
        <v/>
      </c>
      <c r="F361" t="inlineStr">
        <is>
          <t>:50123-LC:50123-LCV:50123-LF:</t>
        </is>
      </c>
      <c r="G361" s="2" t="inlineStr">
        <is>
          <t>X5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Anodized Steel</t>
        </is>
      </c>
      <c r="L361" s="4" t="inlineStr">
        <is>
          <t>Stainless Steel, AISI 316</t>
        </is>
      </c>
      <c r="M361" s="4" t="inlineStr">
        <is>
          <t>Coating_Scotchkote134_interior_IncludeImpeller</t>
        </is>
      </c>
      <c r="N361" s="80" t="inlineStr">
        <is>
          <t>RTF</t>
        </is>
      </c>
      <c r="O361" s="4" t="n"/>
      <c r="P361" s="4" t="inlineStr">
        <is>
          <t>A102413</t>
        </is>
      </c>
      <c r="Q361" t="inlineStr">
        <is>
          <t>LT250</t>
        </is>
      </c>
      <c r="R361" s="4" t="n"/>
    </row>
    <row r="362">
      <c r="B362">
        <f>IF(I362="Silicon Bronze, ASTM-B584, C87600", IF(M362="Coating_Standard", "Y", "N"), "N")</f>
        <v/>
      </c>
      <c r="C362">
        <f>"Price_BOM_L_Imp_"&amp;D362</f>
        <v/>
      </c>
      <c r="D362" t="n">
        <v>993</v>
      </c>
      <c r="E362">
        <f>IF(B362="Y", C362, "")</f>
        <v/>
      </c>
      <c r="F362" t="inlineStr">
        <is>
          <t>:50157-LC:50157-LCV:50157-LF: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Coating_Scotchkote134_interior_IncludeImpeller</t>
        </is>
      </c>
      <c r="N362" s="80" t="inlineStr">
        <is>
          <t>RTF</t>
        </is>
      </c>
      <c r="O362" s="4" t="n"/>
      <c r="P362" s="4" t="inlineStr">
        <is>
          <t>A102415</t>
        </is>
      </c>
      <c r="Q362" t="inlineStr">
        <is>
          <t>LT250</t>
        </is>
      </c>
      <c r="R362" s="4" t="n"/>
    </row>
    <row r="363">
      <c r="B363">
        <f>IF(I363="Silicon Bronze, ASTM-B584, C87600", IF(M363="Coating_Standard", "Y", "N"), "N")</f>
        <v/>
      </c>
      <c r="C363">
        <f>"Price_BOM_L_Imp_"&amp;D363</f>
        <v/>
      </c>
      <c r="D363" t="n">
        <v>994</v>
      </c>
      <c r="E363">
        <f>IF(B363="Y", C363, "")</f>
        <v/>
      </c>
      <c r="F363" t="inlineStr">
        <is>
          <t>:60951-LC:60951-LCV:60951-LF:</t>
        </is>
      </c>
      <c r="G363" s="2" t="inlineStr">
        <is>
          <t>XA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Coating_Scotchkote134_interior_IncludeImpeller</t>
        </is>
      </c>
      <c r="N363" s="80" t="inlineStr">
        <is>
          <t>RTF</t>
        </is>
      </c>
      <c r="O363" s="4" t="n"/>
      <c r="P363" s="4" t="inlineStr">
        <is>
          <t>A102417</t>
        </is>
      </c>
      <c r="Q363" t="inlineStr">
        <is>
          <t>LT250</t>
        </is>
      </c>
      <c r="R363" s="4" t="n"/>
    </row>
    <row r="364">
      <c r="B364">
        <f>IF(I364="Silicon Bronze, ASTM-B584, C87600", IF(M364="Coating_Standard", "Y", "N"), "N")</f>
        <v/>
      </c>
      <c r="C364">
        <f>"Price_BOM_L_Imp_"&amp;D364</f>
        <v/>
      </c>
      <c r="D364" t="n">
        <v>995</v>
      </c>
      <c r="E364">
        <f>IF(B364="Y", C364, "")</f>
        <v/>
      </c>
      <c r="F364" t="inlineStr">
        <is>
          <t>:60123-LC:60123-LCV:60123-LF: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Coating_Scotchkote134_interior_IncludeImpeller</t>
        </is>
      </c>
      <c r="N364" s="80" t="inlineStr">
        <is>
          <t>RTF</t>
        </is>
      </c>
      <c r="O364" s="4" t="n"/>
      <c r="P364" s="4" t="inlineStr">
        <is>
          <t>A102419</t>
        </is>
      </c>
      <c r="Q364" t="inlineStr">
        <is>
          <t>LT250</t>
        </is>
      </c>
      <c r="R364" s="4" t="n"/>
    </row>
    <row r="365">
      <c r="B365">
        <f>IF(I365="Silicon Bronze, ASTM-B584, C87600", IF(M365="Coating_Standard", "Y", "N"), "N")</f>
        <v/>
      </c>
      <c r="C365">
        <f>"Price_BOM_L_Imp_"&amp;D365</f>
        <v/>
      </c>
      <c r="D365" t="n">
        <v>996</v>
      </c>
      <c r="E365">
        <f>IF(B365="Y", C365, "")</f>
        <v/>
      </c>
      <c r="F365" t="inlineStr">
        <is>
          <t>:60123-LC:60123-LCV:60123-LF: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Coating_Scotchkote134_interior_IncludeImpeller</t>
        </is>
      </c>
      <c r="N365" s="80" t="inlineStr">
        <is>
          <t>RTF</t>
        </is>
      </c>
      <c r="O365" s="4" t="n"/>
      <c r="P365" s="4" t="inlineStr">
        <is>
          <t>A102421</t>
        </is>
      </c>
      <c r="Q365" t="inlineStr">
        <is>
          <t>LT250</t>
        </is>
      </c>
      <c r="R365" s="4" t="n"/>
    </row>
    <row r="366">
      <c r="B366">
        <f>IF(I366="Silicon Bronze, ASTM-B584, C87600", IF(M366="Coating_Standard", "Y", "N"), "N")</f>
        <v/>
      </c>
      <c r="C366">
        <f>"Price_BOM_L_Imp_"&amp;D366</f>
        <v/>
      </c>
      <c r="D366" t="n">
        <v>997</v>
      </c>
      <c r="E366">
        <f>IF(B366="Y", C366, "")</f>
        <v/>
      </c>
      <c r="F366" t="inlineStr">
        <is>
          <t>:60157-LC:60157-LCV:60157-LF: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Coating_Scotchkote134_interior_IncludeImpeller</t>
        </is>
      </c>
      <c r="N366" s="80" t="inlineStr">
        <is>
          <t>RTF</t>
        </is>
      </c>
      <c r="O366" s="4" t="n"/>
      <c r="P366" s="4" t="inlineStr">
        <is>
          <t>A102423</t>
        </is>
      </c>
      <c r="Q366" t="inlineStr">
        <is>
          <t>LT250</t>
        </is>
      </c>
      <c r="R366" s="4" t="n"/>
    </row>
    <row r="367">
      <c r="B367">
        <f>IF(I367="Silicon Bronze, ASTM-B584, C87600", IF(M367="Coating_Standard", "Y", "N"), "N")</f>
        <v/>
      </c>
      <c r="C367">
        <f>"Price_BOM_L_Imp_"&amp;D367</f>
        <v/>
      </c>
      <c r="D367" t="n">
        <v>998</v>
      </c>
      <c r="E367">
        <f>IF(B367="Y", C367, "")</f>
        <v/>
      </c>
      <c r="F367" t="inlineStr">
        <is>
          <t>:60157-LF:</t>
        </is>
      </c>
      <c r="G367" s="2" t="inlineStr">
        <is>
          <t>X6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Anodized Steel</t>
        </is>
      </c>
      <c r="L367" s="4" t="inlineStr">
        <is>
          <t>Stainless Steel, AISI 316</t>
        </is>
      </c>
      <c r="M367" s="4" t="inlineStr">
        <is>
          <t>Coating_Scotchkote134_interior_IncludeImpeller</t>
        </is>
      </c>
      <c r="N367" s="80" t="inlineStr">
        <is>
          <t>RTF</t>
        </is>
      </c>
      <c r="O367" s="4" t="n"/>
      <c r="P367" s="4" t="inlineStr">
        <is>
          <t>A102425</t>
        </is>
      </c>
      <c r="Q367" t="inlineStr">
        <is>
          <t>LT250</t>
        </is>
      </c>
      <c r="R367" s="4" t="n"/>
    </row>
    <row r="368">
      <c r="B368">
        <f>IF(I368="Silicon Bronze, ASTM-B584, C87600", IF(M368="Coating_Standard", "Y", "N"), "N")</f>
        <v/>
      </c>
      <c r="C368">
        <f>"Price_BOM_L_Imp_"&amp;D368</f>
        <v/>
      </c>
      <c r="D368" t="n">
        <v>999</v>
      </c>
      <c r="E368">
        <f>IF(B368="Y", C368, "")</f>
        <v/>
      </c>
      <c r="F368" t="inlineStr">
        <is>
          <t>:80123-LC:80123-LCV:80123-LF:</t>
        </is>
      </c>
      <c r="G368" s="2" t="inlineStr">
        <is>
          <t>X5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Anodized Steel</t>
        </is>
      </c>
      <c r="L368" s="4" t="inlineStr">
        <is>
          <t>Stainless Steel, AISI 316</t>
        </is>
      </c>
      <c r="M368" s="4" t="inlineStr">
        <is>
          <t>Coating_Scotchkote134_interior_IncludeImpeller</t>
        </is>
      </c>
      <c r="N368" s="80" t="inlineStr">
        <is>
          <t>RTF</t>
        </is>
      </c>
      <c r="O368" s="4" t="n"/>
      <c r="P368" s="4" t="inlineStr">
        <is>
          <t>A102427</t>
        </is>
      </c>
      <c r="Q368" t="inlineStr">
        <is>
          <t>LT250</t>
        </is>
      </c>
      <c r="R368" s="4" t="n"/>
    </row>
    <row r="369">
      <c r="B369">
        <f>IF(I369="Silicon Bronze, ASTM-B584, C87600", IF(M369="Coating_Standard", "Y", "N"), "N")</f>
        <v/>
      </c>
      <c r="C369">
        <f>"Price_BOM_L_Imp_"&amp;D369</f>
        <v/>
      </c>
      <c r="D369" t="n">
        <v>1000</v>
      </c>
      <c r="E369">
        <f>IF(B369="Y", C369, "")</f>
        <v/>
      </c>
      <c r="F369" t="inlineStr">
        <is>
          <t>:80155-LC:80155-LCV:80155-LF: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Coating_Scotchkote134_interior_IncludeImpeller</t>
        </is>
      </c>
      <c r="N369" s="80" t="inlineStr">
        <is>
          <t>RTF</t>
        </is>
      </c>
      <c r="O369" s="4" t="n"/>
      <c r="P369" s="4" t="inlineStr">
        <is>
          <t>A102429</t>
        </is>
      </c>
      <c r="Q369" t="inlineStr">
        <is>
          <t>LT250</t>
        </is>
      </c>
      <c r="R369" s="4" t="n"/>
    </row>
    <row r="370">
      <c r="B370">
        <f>IF(I370="Silicon Bronze, ASTM-B584, C87600", IF(M370="Coating_Standard", "Y", "N"), "N")</f>
        <v/>
      </c>
      <c r="C370">
        <f>"Price_BOM_L_Imp_"&amp;D370</f>
        <v/>
      </c>
      <c r="D370" t="n">
        <v>1001</v>
      </c>
      <c r="E370">
        <f>IF(B370="Y", C370, "")</f>
        <v/>
      </c>
      <c r="F370" t="inlineStr">
        <is>
          <t>:80155-LF:</t>
        </is>
      </c>
      <c r="G370" s="2" t="inlineStr">
        <is>
          <t>X6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Coating_Scotchkote134_interior_IncludeImpeller</t>
        </is>
      </c>
      <c r="N370" s="80" t="inlineStr">
        <is>
          <t>RTF</t>
        </is>
      </c>
      <c r="O370" s="4" t="n"/>
      <c r="P370" s="4" t="inlineStr">
        <is>
          <t>A102431</t>
        </is>
      </c>
      <c r="Q370" t="inlineStr">
        <is>
          <t>LT250</t>
        </is>
      </c>
      <c r="R370" s="4" t="n"/>
    </row>
    <row r="371">
      <c r="B371">
        <f>IF(I371="Silicon Bronze, ASTM-B584, C87600", IF(M371="Coating_Standard", "Y", "N"), "N")</f>
        <v/>
      </c>
      <c r="C371">
        <f>"Price_BOM_L_Imp_"&amp;D371</f>
        <v/>
      </c>
      <c r="D371" t="n">
        <v>1002</v>
      </c>
      <c r="E371">
        <f>IF(B371="Y", C371, "")</f>
        <v/>
      </c>
      <c r="F371" t="inlineStr">
        <is>
          <t>:10153-LF:</t>
        </is>
      </c>
      <c r="G371" s="2" t="inlineStr">
        <is>
          <t>X8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Coating_Scotchkote134_interior_IncludeImpeller</t>
        </is>
      </c>
      <c r="N371" s="80" t="inlineStr">
        <is>
          <t>RTF</t>
        </is>
      </c>
      <c r="O371" s="4" t="n"/>
      <c r="P371" s="4" t="inlineStr">
        <is>
          <t>A102433</t>
        </is>
      </c>
      <c r="Q371" t="inlineStr">
        <is>
          <t>LT250</t>
        </is>
      </c>
      <c r="R371" s="4" t="n"/>
    </row>
    <row r="372">
      <c r="B372">
        <f>IF(I372="Silicon Bronze, ASTM-B584, C87600", IF(M372="Coating_Standard", "Y", "N"), "N")</f>
        <v/>
      </c>
      <c r="C372">
        <f>"Price_BOM_L_Imp_"&amp;D372</f>
        <v/>
      </c>
      <c r="D372" t="n">
        <v>1003</v>
      </c>
      <c r="E372">
        <f>IF(B372="Y", C372, "")</f>
        <v/>
      </c>
      <c r="F372" t="inlineStr">
        <is>
          <t>:12709-LC:12709-LCV:</t>
        </is>
      </c>
      <c r="G372" s="2" t="inlineStr">
        <is>
          <t>X0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None</t>
        </is>
      </c>
      <c r="L372" s="4" t="inlineStr">
        <is>
          <t>None</t>
        </is>
      </c>
      <c r="M372" s="4" t="inlineStr">
        <is>
          <t>Coating_Scotchkote134_interior_IncludeImpeller</t>
        </is>
      </c>
      <c r="N372" s="80" t="inlineStr">
        <is>
          <t>RTF</t>
        </is>
      </c>
      <c r="O372" s="4" t="n"/>
      <c r="P372" s="4" t="inlineStr">
        <is>
          <t>A102436</t>
        </is>
      </c>
      <c r="Q372" t="inlineStr">
        <is>
          <t>LT250</t>
        </is>
      </c>
      <c r="R372" s="4" t="n"/>
    </row>
    <row r="373">
      <c r="B373">
        <f>IF(I373="Silicon Bronze, ASTM-B584, C87600", IF(M373="Coating_Standard", "Y", "N"), "N")</f>
        <v/>
      </c>
      <c r="C373">
        <f>"Price_BOM_L_Imp_"&amp;D373</f>
        <v/>
      </c>
      <c r="D373" t="n">
        <v>1004</v>
      </c>
      <c r="E373">
        <f>IF(B373="Y", C373, "")</f>
        <v/>
      </c>
      <c r="F373" t="inlineStr">
        <is>
          <t>:15705-LC:15705-LCV:</t>
        </is>
      </c>
      <c r="G373" s="2" t="inlineStr">
        <is>
          <t>X0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None</t>
        </is>
      </c>
      <c r="L373" s="4" t="inlineStr">
        <is>
          <t>None</t>
        </is>
      </c>
      <c r="M373" s="4" t="inlineStr">
        <is>
          <t>Coating_Scotchkote134_interior_IncludeImpeller</t>
        </is>
      </c>
      <c r="N373" s="80" t="inlineStr">
        <is>
          <t>RTF</t>
        </is>
      </c>
      <c r="O373" s="4" t="n"/>
      <c r="P373" s="4" t="inlineStr">
        <is>
          <t>A102438</t>
        </is>
      </c>
      <c r="Q373" t="inlineStr">
        <is>
          <t>LT250</t>
        </is>
      </c>
      <c r="R373" s="4" t="n"/>
    </row>
    <row r="374">
      <c r="B374">
        <f>IF(I374="Silicon Bronze, ASTM-B584, C87600", IF(M374="Coating_Standard", "Y", "N"), "N")</f>
        <v/>
      </c>
      <c r="C374">
        <f>"Price_BOM_L_Imp_"&amp;D374</f>
        <v/>
      </c>
      <c r="D374" t="n">
        <v>1005</v>
      </c>
      <c r="E374">
        <f>IF(B374="Y", C374, "")</f>
        <v/>
      </c>
      <c r="F374" t="inlineStr">
        <is>
          <t>:15507-LC:15507-LCV:</t>
        </is>
      </c>
      <c r="G374" s="2" t="inlineStr">
        <is>
          <t>X0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None</t>
        </is>
      </c>
      <c r="L374" s="4" t="inlineStr">
        <is>
          <t>None</t>
        </is>
      </c>
      <c r="M374" s="4" t="inlineStr">
        <is>
          <t>Coating_Scotchkote134_interior_IncludeImpeller</t>
        </is>
      </c>
      <c r="N374" s="80" t="inlineStr">
        <is>
          <t>RTF</t>
        </is>
      </c>
      <c r="O374" s="4" t="n"/>
      <c r="P374" s="4" t="inlineStr">
        <is>
          <t>A102440</t>
        </is>
      </c>
      <c r="Q374" t="inlineStr">
        <is>
          <t>LT250</t>
        </is>
      </c>
      <c r="R374" s="4" t="n"/>
    </row>
    <row r="375">
      <c r="B375">
        <f>IF(I375="Silicon Bronze, ASTM-B584, C87600", IF(M375="Coating_Standard", "Y", "N"), "N")</f>
        <v/>
      </c>
      <c r="C375">
        <f>"Price_BOM_L_Imp_"&amp;D375</f>
        <v/>
      </c>
      <c r="D375" t="n">
        <v>1006</v>
      </c>
      <c r="E375">
        <f>IF(B375="Y", C375, "")</f>
        <v/>
      </c>
      <c r="F375" t="inlineStr">
        <is>
          <t>:15509-LC:15509-LCV:</t>
        </is>
      </c>
      <c r="G375" s="2" t="inlineStr">
        <is>
          <t>X3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Stainless Steel, AISI-303</t>
        </is>
      </c>
      <c r="L375" s="4" t="inlineStr">
        <is>
          <t>Stainless Steel, AISI 316</t>
        </is>
      </c>
      <c r="M375" s="4" t="inlineStr">
        <is>
          <t>Coating_Scotchkote134_interior_IncludeImpeller</t>
        </is>
      </c>
      <c r="N375" s="80" t="inlineStr">
        <is>
          <t>RTF</t>
        </is>
      </c>
      <c r="O375" s="4" t="n"/>
      <c r="P375" s="4" t="inlineStr">
        <is>
          <t>A102442</t>
        </is>
      </c>
      <c r="Q375" t="inlineStr">
        <is>
          <t>LT250</t>
        </is>
      </c>
      <c r="R375" s="4" t="n"/>
    </row>
    <row r="376">
      <c r="B376">
        <f>IF(I376="Silicon Bronze, ASTM-B584, C87600", IF(M376="Coating_Standard", "Y", "N"), "N")</f>
        <v/>
      </c>
      <c r="C376">
        <f>"Price_BOM_L_Imp_"&amp;D376</f>
        <v/>
      </c>
      <c r="D376" t="n">
        <v>1007</v>
      </c>
      <c r="E376">
        <f>IF(B376="Y", C376, "")</f>
        <v/>
      </c>
      <c r="F376" t="inlineStr">
        <is>
          <t>:15507-LC:15507-LCV:</t>
        </is>
      </c>
      <c r="G376" s="2" t="inlineStr">
        <is>
          <t>X3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Stainless Steel, AISI-303</t>
        </is>
      </c>
      <c r="L376" s="4" t="inlineStr">
        <is>
          <t>Stainless Steel, AISI 316</t>
        </is>
      </c>
      <c r="M376" s="4" t="inlineStr">
        <is>
          <t>Coating_Scotchkote134_interior_IncludeImpeller</t>
        </is>
      </c>
      <c r="N376" s="80" t="inlineStr">
        <is>
          <t>RTF</t>
        </is>
      </c>
      <c r="O376" s="4" t="n"/>
      <c r="P376" s="4" t="inlineStr">
        <is>
          <t>A102444</t>
        </is>
      </c>
      <c r="Q376" t="inlineStr">
        <is>
          <t>LT250</t>
        </is>
      </c>
      <c r="R376" s="4" t="n"/>
    </row>
    <row r="377">
      <c r="B377">
        <f>IF(I377="Silicon Bronze, ASTM-B584, C87600", IF(M377="Coating_Standard", "Y", "N"), "N")</f>
        <v/>
      </c>
      <c r="C377">
        <f>"Price_BOM_L_Imp_"&amp;D377</f>
        <v/>
      </c>
      <c r="D377" t="n">
        <v>1008</v>
      </c>
      <c r="E377">
        <f>IF(B377="Y", C377, "")</f>
        <v/>
      </c>
      <c r="F377" t="inlineStr">
        <is>
          <t>:20501-LC:20501-LCV:</t>
        </is>
      </c>
      <c r="G377" s="2" t="inlineStr">
        <is>
          <t>X3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Stainless Steel, AISI-303</t>
        </is>
      </c>
      <c r="L377" s="4" t="inlineStr">
        <is>
          <t>Stainless Steel, AISI 316</t>
        </is>
      </c>
      <c r="M377" s="4" t="inlineStr">
        <is>
          <t>Coating_Scotchkote134_interior_IncludeImpeller</t>
        </is>
      </c>
      <c r="N377" s="80" t="inlineStr">
        <is>
          <t>RTF</t>
        </is>
      </c>
      <c r="O377" s="4" t="n"/>
      <c r="P377" s="4" t="inlineStr">
        <is>
          <t>A102446</t>
        </is>
      </c>
      <c r="Q377" t="inlineStr">
        <is>
          <t>LT250</t>
        </is>
      </c>
      <c r="R377" s="4" t="n"/>
    </row>
    <row r="378">
      <c r="B378">
        <f>IF(I378="Silicon Bronze, ASTM-B584, C87600", IF(M378="Coating_Standard", "Y", "N"), "N")</f>
        <v/>
      </c>
      <c r="C378">
        <f>"Price_BOM_L_Imp_"&amp;D378</f>
        <v/>
      </c>
      <c r="D378" t="n">
        <v>1132</v>
      </c>
      <c r="E378">
        <f>IF(B378="Y", C378, "")</f>
        <v/>
      </c>
      <c r="F378" t="inlineStr">
        <is>
          <t>:10707-LC:10707-LCV:</t>
        </is>
      </c>
      <c r="G378" s="2" t="inlineStr">
        <is>
          <t>X0</t>
        </is>
      </c>
      <c r="H378" t="inlineStr">
        <is>
          <t>ImpMatl_NiAl-Bronze_ASTM-B148_C95400</t>
        </is>
      </c>
      <c r="I378" s="4" t="inlineStr">
        <is>
          <t>Nickel Aluminum Bronze ASTM B148 UNS C95400</t>
        </is>
      </c>
      <c r="J378" s="4" t="inlineStr">
        <is>
          <t>B22</t>
        </is>
      </c>
      <c r="K378" s="4" t="inlineStr">
        <is>
          <t>None</t>
        </is>
      </c>
      <c r="L378" s="4" t="inlineStr">
        <is>
          <t>None</t>
        </is>
      </c>
      <c r="M378" s="4" t="inlineStr">
        <is>
          <t>Coating_Scotchkote134_interior</t>
        </is>
      </c>
      <c r="N378" s="80" t="n">
        <v>97775273</v>
      </c>
      <c r="O378" s="1" t="n"/>
      <c r="P378" t="inlineStr">
        <is>
          <t>A102210</t>
        </is>
      </c>
      <c r="Q378" t="inlineStr">
        <is>
          <t>LT250</t>
        </is>
      </c>
    </row>
    <row r="379">
      <c r="B379">
        <f>IF(I379="Silicon Bronze, ASTM-B584, C87600", IF(M379="Coating_Standard", "Y", "N"), "N")</f>
        <v/>
      </c>
      <c r="C379">
        <f>"Price_BOM_L_Imp_"&amp;D379</f>
        <v/>
      </c>
      <c r="D379" t="n">
        <v>1133</v>
      </c>
      <c r="E379">
        <f>IF(B379="Y", C379, "")</f>
        <v/>
      </c>
      <c r="F379" t="inlineStr">
        <is>
          <t>:10707-LC:10707-LCV:10707-LF:</t>
        </is>
      </c>
      <c r="G379" s="2" t="inlineStr">
        <is>
          <t>X3</t>
        </is>
      </c>
      <c r="H379" t="inlineStr">
        <is>
          <t>ImpMatl_NiAl-Bronze_ASTM-B148_C95400</t>
        </is>
      </c>
      <c r="I379" s="4" t="inlineStr">
        <is>
          <t>Nickel Aluminum Bronze ASTM B148 UNS C95400</t>
        </is>
      </c>
      <c r="J379" s="4" t="inlineStr">
        <is>
          <t>B22</t>
        </is>
      </c>
      <c r="K379" s="4" t="inlineStr">
        <is>
          <t>Stainless Steel, AISI-303</t>
        </is>
      </c>
      <c r="L379" s="4" t="inlineStr">
        <is>
          <t>Steel, Cold Drawn C1018</t>
        </is>
      </c>
      <c r="M379" s="4" t="inlineStr">
        <is>
          <t>Coating_Scotchkote134_interior</t>
        </is>
      </c>
      <c r="N379" s="80" t="n">
        <v>97775274</v>
      </c>
      <c r="O379" s="1" t="n"/>
      <c r="P379" t="inlineStr">
        <is>
          <t>A102211</t>
        </is>
      </c>
      <c r="Q379" t="inlineStr">
        <is>
          <t>LT250</t>
        </is>
      </c>
    </row>
    <row r="380">
      <c r="B380">
        <f>IF(I380="Silicon Bronze, ASTM-B584, C87600", IF(M380="Coating_Standard", "Y", "N"), "N")</f>
        <v/>
      </c>
      <c r="C380">
        <f>"Price_BOM_L_Imp_"&amp;D380</f>
        <v/>
      </c>
      <c r="D380" t="n">
        <v>1134</v>
      </c>
      <c r="E380">
        <f>IF(B380="Y", C380, "")</f>
        <v/>
      </c>
      <c r="F380" t="inlineStr">
        <is>
          <t>:12501-LC:12501-LCV:</t>
        </is>
      </c>
      <c r="G380" s="2" t="inlineStr">
        <is>
          <t>X0</t>
        </is>
      </c>
      <c r="H380" t="inlineStr">
        <is>
          <t>ImpMatl_NiAl-Bronze_ASTM-B148_C95400</t>
        </is>
      </c>
      <c r="I380" s="4" t="inlineStr">
        <is>
          <t>Nickel Aluminum Bronze ASTM B148 UNS C95400</t>
        </is>
      </c>
      <c r="J380" s="4" t="inlineStr">
        <is>
          <t>B22</t>
        </is>
      </c>
      <c r="K380" s="4" t="inlineStr">
        <is>
          <t>None</t>
        </is>
      </c>
      <c r="L380" s="4" t="inlineStr">
        <is>
          <t>None</t>
        </is>
      </c>
      <c r="M380" s="4" t="inlineStr">
        <is>
          <t>Coating_Scotchkote134_interior</t>
        </is>
      </c>
      <c r="N380" s="80" t="inlineStr">
        <is>
          <t>RTF</t>
        </is>
      </c>
      <c r="O380" s="1" t="n"/>
      <c r="P380" t="inlineStr">
        <is>
          <t>A102212</t>
        </is>
      </c>
      <c r="Q380" t="inlineStr">
        <is>
          <t>LT250</t>
        </is>
      </c>
    </row>
    <row r="381">
      <c r="B381">
        <f>IF(I381="Silicon Bronze, ASTM-B584, C87600", IF(M381="Coating_Standard", "Y", "N"), "N")</f>
        <v/>
      </c>
      <c r="C381">
        <f>"Price_BOM_L_Imp_"&amp;D381</f>
        <v/>
      </c>
      <c r="D381" t="n">
        <v>1135</v>
      </c>
      <c r="E381">
        <f>IF(B381="Y", C381, "")</f>
        <v/>
      </c>
      <c r="F381" t="inlineStr">
        <is>
          <t>:12507-LC:12507-LCV:</t>
        </is>
      </c>
      <c r="G381" s="2" t="inlineStr">
        <is>
          <t>X0</t>
        </is>
      </c>
      <c r="H381" t="inlineStr">
        <is>
          <t>ImpMatl_NiAl-Bronze_ASTM-B148_C95400</t>
        </is>
      </c>
      <c r="I381" s="4" t="inlineStr">
        <is>
          <t>Nickel Aluminum Bronze ASTM B148 UNS C95400</t>
        </is>
      </c>
      <c r="J381" s="4" t="inlineStr">
        <is>
          <t>B22</t>
        </is>
      </c>
      <c r="K381" s="4" t="inlineStr">
        <is>
          <t>None</t>
        </is>
      </c>
      <c r="L381" s="4" t="inlineStr">
        <is>
          <t>None</t>
        </is>
      </c>
      <c r="M381" s="4" t="inlineStr">
        <is>
          <t>Coating_Scotchkote134_interior</t>
        </is>
      </c>
      <c r="N381" s="80" t="inlineStr">
        <is>
          <t>RTF</t>
        </is>
      </c>
      <c r="O381" s="1" t="n"/>
      <c r="P381" t="inlineStr">
        <is>
          <t>A102213</t>
        </is>
      </c>
      <c r="Q381" t="inlineStr">
        <is>
          <t>LT250</t>
        </is>
      </c>
    </row>
    <row r="382">
      <c r="B382">
        <f>IF(I382="Silicon Bronze, ASTM-B584, C87600", IF(M382="Coating_Standard", "Y", "N"), "N")</f>
        <v/>
      </c>
      <c r="C382">
        <f>"Price_BOM_L_Imp_"&amp;D382</f>
        <v/>
      </c>
      <c r="D382" t="n">
        <v>1136</v>
      </c>
      <c r="E382">
        <f>IF(B382="Y", C382, "")</f>
        <v/>
      </c>
      <c r="F382" t="inlineStr">
        <is>
          <t>:12709-LC:12709-LCV:12709-LF:</t>
        </is>
      </c>
      <c r="G382" s="2" t="inlineStr">
        <is>
          <t>X3</t>
        </is>
      </c>
      <c r="H382" t="inlineStr">
        <is>
          <t>ImpMatl_NiAl-Bronze_ASTM-B148_C95400</t>
        </is>
      </c>
      <c r="I382" s="4" t="inlineStr">
        <is>
          <t>Nickel Aluminum Bronze ASTM B148 UNS C95400</t>
        </is>
      </c>
      <c r="J382" s="4" t="inlineStr">
        <is>
          <t>B22</t>
        </is>
      </c>
      <c r="K382" s="4" t="inlineStr">
        <is>
          <t>Stainless Steel, AISI-303</t>
        </is>
      </c>
      <c r="L382" s="4" t="inlineStr">
        <is>
          <t>Steel, Cold Drawn C1018</t>
        </is>
      </c>
      <c r="M382" s="4" t="inlineStr">
        <is>
          <t>Coating_Scotchkote134_interior</t>
        </is>
      </c>
      <c r="N382" s="80" t="n">
        <v>97775277</v>
      </c>
      <c r="O382" s="1" t="n"/>
      <c r="P382" t="inlineStr">
        <is>
          <t>A102214</t>
        </is>
      </c>
      <c r="Q382" t="inlineStr">
        <is>
          <t>LT250</t>
        </is>
      </c>
    </row>
    <row r="383">
      <c r="B383">
        <f>IF(I383="Silicon Bronze, ASTM-B584, C87600", IF(M383="Coating_Standard", "Y", "N"), "N")</f>
        <v/>
      </c>
      <c r="C383">
        <f>"Price_BOM_L_Imp_"&amp;D383</f>
        <v/>
      </c>
      <c r="D383" t="n">
        <v>1137</v>
      </c>
      <c r="E383">
        <f>IF(B383="Y", C383, "")</f>
        <v/>
      </c>
      <c r="F383" t="inlineStr">
        <is>
          <t>:15509-LC:15509-LCV:</t>
        </is>
      </c>
      <c r="G383" s="2" t="inlineStr">
        <is>
          <t>X0</t>
        </is>
      </c>
      <c r="H383" t="inlineStr">
        <is>
          <t>ImpMatl_NiAl-Bronze_ASTM-B148_C95400</t>
        </is>
      </c>
      <c r="I383" s="4" t="inlineStr">
        <is>
          <t>Nickel Aluminum Bronze ASTM B148 UNS C95400</t>
        </is>
      </c>
      <c r="J383" s="4" t="inlineStr">
        <is>
          <t>B22</t>
        </is>
      </c>
      <c r="K383" s="4" t="inlineStr">
        <is>
          <t>None</t>
        </is>
      </c>
      <c r="L383" s="4" t="inlineStr">
        <is>
          <t>None</t>
        </is>
      </c>
      <c r="M383" s="4" t="inlineStr">
        <is>
          <t>Coating_Scotchkote134_interior</t>
        </is>
      </c>
      <c r="N383" s="80" t="inlineStr">
        <is>
          <t>RTF</t>
        </is>
      </c>
      <c r="O383" s="1" t="n"/>
      <c r="P383" t="inlineStr">
        <is>
          <t>A102215</t>
        </is>
      </c>
      <c r="Q383" t="inlineStr">
        <is>
          <t>LT250</t>
        </is>
      </c>
    </row>
    <row r="384">
      <c r="B384">
        <f>IF(I384="Silicon Bronze, ASTM-B584, C87600", IF(M384="Coating_Standard", "Y", "N"), "N")</f>
        <v/>
      </c>
      <c r="C384">
        <f>"Price_BOM_L_Imp_"&amp;D384</f>
        <v/>
      </c>
      <c r="D384" t="n">
        <v>1138</v>
      </c>
      <c r="E384">
        <f>IF(B384="Y", C384, "")</f>
        <v/>
      </c>
      <c r="F384" t="inlineStr">
        <is>
          <t>:15705-LC:15705-LCV:15705-LF:</t>
        </is>
      </c>
      <c r="G384" s="2" t="inlineStr">
        <is>
          <t>X3</t>
        </is>
      </c>
      <c r="H384" t="inlineStr">
        <is>
          <t>ImpMatl_NiAl-Bronze_ASTM-B148_C95400</t>
        </is>
      </c>
      <c r="I384" s="4" t="inlineStr">
        <is>
          <t>Nickel Aluminum Bronze ASTM B148 UNS C95400</t>
        </is>
      </c>
      <c r="J384" s="4" t="inlineStr">
        <is>
          <t>B22</t>
        </is>
      </c>
      <c r="K384" s="4" t="inlineStr">
        <is>
          <t>Stainless Steel, AISI-303</t>
        </is>
      </c>
      <c r="L384" s="4" t="inlineStr">
        <is>
          <t>Steel, Cold Drawn C1018</t>
        </is>
      </c>
      <c r="M384" s="4" t="inlineStr">
        <is>
          <t>Coating_Scotchkote134_interior</t>
        </is>
      </c>
      <c r="N384" s="80" t="n">
        <v>97775279</v>
      </c>
      <c r="O384" s="1" t="n"/>
      <c r="P384" t="inlineStr">
        <is>
          <t>A102216</t>
        </is>
      </c>
      <c r="Q384" t="inlineStr">
        <is>
          <t>LT250</t>
        </is>
      </c>
    </row>
    <row r="385">
      <c r="B385">
        <f>IF(I385="Silicon Bronze, ASTM-B584, C87600", IF(M385="Coating_Standard", "Y", "N"), "N")</f>
        <v/>
      </c>
      <c r="C385">
        <f>"Price_BOM_L_Imp_"&amp;D385</f>
        <v/>
      </c>
      <c r="D385" t="n">
        <v>1139</v>
      </c>
      <c r="E385">
        <f>IF(B385="Y", C385, "")</f>
        <v/>
      </c>
      <c r="F385" t="inlineStr">
        <is>
          <t>:15951-LC:15951-LCV:15951-LF:</t>
        </is>
      </c>
      <c r="G385" s="2" t="inlineStr">
        <is>
          <t>X3</t>
        </is>
      </c>
      <c r="H385" t="inlineStr">
        <is>
          <t>ImpMatl_NiAl-Bronze_ASTM-B148_C95400</t>
        </is>
      </c>
      <c r="I385" s="4" t="inlineStr">
        <is>
          <t>Nickel Aluminum Bronze ASTM B148 UNS C95400</t>
        </is>
      </c>
      <c r="J385" s="4" t="inlineStr">
        <is>
          <t>B22</t>
        </is>
      </c>
      <c r="K385" s="4" t="inlineStr">
        <is>
          <t>Stainless Steel, AISI-303</t>
        </is>
      </c>
      <c r="L385" s="4" t="inlineStr">
        <is>
          <t>Steel, Cold Drawn C1018</t>
        </is>
      </c>
      <c r="M385" s="4" t="inlineStr">
        <is>
          <t>Coating_Scotchkote134_interior</t>
        </is>
      </c>
      <c r="N385" s="80" t="n">
        <v>97775280</v>
      </c>
      <c r="O385" s="1" t="n"/>
      <c r="P385" t="inlineStr">
        <is>
          <t>A102217</t>
        </is>
      </c>
      <c r="Q385" t="inlineStr">
        <is>
          <t>LT250</t>
        </is>
      </c>
    </row>
    <row r="386">
      <c r="B386">
        <f>IF(I386="Silicon Bronze, ASTM-B584, C87600", IF(M386="Coating_Standard", "Y", "N"), "N")</f>
        <v/>
      </c>
      <c r="C386">
        <f>"Price_BOM_L_Imp_"&amp;D386</f>
        <v/>
      </c>
      <c r="D386" t="n">
        <v>1140</v>
      </c>
      <c r="E386">
        <f>IF(B386="Y", C386, "")</f>
        <v/>
      </c>
      <c r="F386" t="inlineStr">
        <is>
          <t>:15951-LC:15951-LCV:15951-LF:</t>
        </is>
      </c>
      <c r="G386" s="2" t="inlineStr">
        <is>
          <t>X4</t>
        </is>
      </c>
      <c r="H386" t="inlineStr">
        <is>
          <t>ImpMatl_NiAl-Bronze_ASTM-B148_C95400</t>
        </is>
      </c>
      <c r="I386" s="4" t="inlineStr">
        <is>
          <t>Nickel Aluminum Bronze ASTM B148 UNS C95400</t>
        </is>
      </c>
      <c r="J386" s="4" t="inlineStr">
        <is>
          <t>B22</t>
        </is>
      </c>
      <c r="K386" s="4" t="inlineStr">
        <is>
          <t>Stainless Steel, AISI-303</t>
        </is>
      </c>
      <c r="L386" s="4" t="inlineStr">
        <is>
          <t>Steel, Cold Drawn C1018</t>
        </is>
      </c>
      <c r="M386" s="4" t="inlineStr">
        <is>
          <t>Coating_Scotchkote134_interior</t>
        </is>
      </c>
      <c r="N386" s="80" t="n">
        <v>97775291</v>
      </c>
      <c r="O386" s="1" t="n"/>
      <c r="P386" t="inlineStr">
        <is>
          <t>A102218</t>
        </is>
      </c>
      <c r="Q386" t="inlineStr">
        <is>
          <t>LT250</t>
        </is>
      </c>
    </row>
    <row r="387">
      <c r="B387">
        <f>IF(I387="Silicon Bronze, ASTM-B584, C87600", IF(M387="Coating_Standard", "Y", "N"), "N")</f>
        <v/>
      </c>
      <c r="C387">
        <f>"Price_BOM_L_Imp_"&amp;D387</f>
        <v/>
      </c>
      <c r="D387" t="n">
        <v>1141</v>
      </c>
      <c r="E387">
        <f>IF(B387="Y", C387, "")</f>
        <v/>
      </c>
      <c r="F387" t="inlineStr">
        <is>
          <t>:15955-LC:15955-LCV:15955-LF:</t>
        </is>
      </c>
      <c r="G387" s="2" t="inlineStr">
        <is>
          <t>X3</t>
        </is>
      </c>
      <c r="H387" t="inlineStr">
        <is>
          <t>ImpMatl_NiAl-Bronze_ASTM-B148_C95400</t>
        </is>
      </c>
      <c r="I387" s="4" t="inlineStr">
        <is>
          <t>Nickel Aluminum Bronze ASTM B148 UNS C95400</t>
        </is>
      </c>
      <c r="J387" s="4" t="inlineStr">
        <is>
          <t>B22</t>
        </is>
      </c>
      <c r="K387" s="4" t="inlineStr">
        <is>
          <t>Stainless Steel, AISI-303</t>
        </is>
      </c>
      <c r="L387" s="4" t="inlineStr">
        <is>
          <t>Steel, Cold Drawn C1018</t>
        </is>
      </c>
      <c r="M387" s="4" t="inlineStr">
        <is>
          <t>Coating_Scotchkote134_interior</t>
        </is>
      </c>
      <c r="N387" s="80" t="n">
        <v>97775292</v>
      </c>
      <c r="O387" s="1" t="n"/>
      <c r="P387" t="inlineStr">
        <is>
          <t>A102219</t>
        </is>
      </c>
      <c r="Q387" t="inlineStr">
        <is>
          <t>LT250</t>
        </is>
      </c>
    </row>
    <row r="388">
      <c r="B388">
        <f>IF(I388="Silicon Bronze, ASTM-B584, C87600", IF(M388="Coating_Standard", "Y", "N"), "N")</f>
        <v/>
      </c>
      <c r="C388">
        <f>"Price_BOM_L_Imp_"&amp;D388</f>
        <v/>
      </c>
      <c r="D388" t="n">
        <v>1142</v>
      </c>
      <c r="E388">
        <f>IF(B388="Y", C388, "")</f>
        <v/>
      </c>
      <c r="F388" t="inlineStr">
        <is>
          <t>:15955-LC:15955-LCV:15955-LF:</t>
        </is>
      </c>
      <c r="G388" s="2" t="inlineStr">
        <is>
          <t>X4</t>
        </is>
      </c>
      <c r="H388" t="inlineStr">
        <is>
          <t>ImpMatl_NiAl-Bronze_ASTM-B148_C95400</t>
        </is>
      </c>
      <c r="I388" s="4" t="inlineStr">
        <is>
          <t>Nickel Aluminum Bronze ASTM B148 UNS C95400</t>
        </is>
      </c>
      <c r="J388" s="4" t="inlineStr">
        <is>
          <t>B22</t>
        </is>
      </c>
      <c r="K388" s="4" t="inlineStr">
        <is>
          <t>Stainless Steel, AISI-303</t>
        </is>
      </c>
      <c r="L388" s="4" t="inlineStr">
        <is>
          <t>Steel, Cold Drawn C1018</t>
        </is>
      </c>
      <c r="M388" s="4" t="inlineStr">
        <is>
          <t>Coating_Scotchkote134_interior</t>
        </is>
      </c>
      <c r="N388" s="80" t="n">
        <v>97775293</v>
      </c>
      <c r="O388" s="1" t="n"/>
      <c r="P388" t="inlineStr">
        <is>
          <t>A102220</t>
        </is>
      </c>
      <c r="Q388" t="inlineStr">
        <is>
          <t>LT250</t>
        </is>
      </c>
    </row>
    <row r="389">
      <c r="B389">
        <f>IF(I389="Silicon Bronze, ASTM-B584, C87600", IF(M389="Coating_Standard", "Y", "N"), "N")</f>
        <v/>
      </c>
      <c r="C389">
        <f>"Price_BOM_L_Imp_"&amp;D389</f>
        <v/>
      </c>
      <c r="D389" t="n">
        <v>1143</v>
      </c>
      <c r="E389">
        <f>IF(B389="Y", C389, "")</f>
        <v/>
      </c>
      <c r="F389" t="inlineStr">
        <is>
          <t>:15959-LC:15959-LCV:15959-LF:</t>
        </is>
      </c>
      <c r="G389" s="2" t="inlineStr">
        <is>
          <t>X3</t>
        </is>
      </c>
      <c r="H389" t="inlineStr">
        <is>
          <t>ImpMatl_NiAl-Bronze_ASTM-B148_C95400</t>
        </is>
      </c>
      <c r="I389" s="4" t="inlineStr">
        <is>
          <t>Nickel Aluminum Bronze ASTM B148 UNS C95400</t>
        </is>
      </c>
      <c r="J389" s="4" t="inlineStr">
        <is>
          <t>B22</t>
        </is>
      </c>
      <c r="K389" s="4" t="inlineStr">
        <is>
          <t>Stainless Steel, AISI-303</t>
        </is>
      </c>
      <c r="L389" s="4" t="inlineStr">
        <is>
          <t>Steel, Cold Drawn C1018</t>
        </is>
      </c>
      <c r="M389" s="4" t="inlineStr">
        <is>
          <t>Coating_Scotchkote134_interior</t>
        </is>
      </c>
      <c r="N389" s="80" t="n">
        <v>97777979</v>
      </c>
      <c r="O389" s="1" t="n"/>
      <c r="P389" t="inlineStr">
        <is>
          <t>A102221</t>
        </is>
      </c>
      <c r="Q389" t="inlineStr">
        <is>
          <t>LT250</t>
        </is>
      </c>
    </row>
    <row r="390">
      <c r="B390">
        <f>IF(I390="Silicon Bronze, ASTM-B584, C87600", IF(M390="Coating_Standard", "Y", "N"), "N")</f>
        <v/>
      </c>
      <c r="C390">
        <f>"Price_BOM_L_Imp_"&amp;D390</f>
        <v/>
      </c>
      <c r="D390" t="n">
        <v>1144</v>
      </c>
      <c r="E390">
        <f>IF(B390="Y", C390, "")</f>
        <v/>
      </c>
      <c r="F390" t="inlineStr">
        <is>
          <t>:15959-LC:15959-LCV:15959-LF:</t>
        </is>
      </c>
      <c r="G390" s="2" t="inlineStr">
        <is>
          <t>X4</t>
        </is>
      </c>
      <c r="H390" t="inlineStr">
        <is>
          <t>ImpMatl_NiAl-Bronze_ASTM-B148_C95400</t>
        </is>
      </c>
      <c r="I390" s="4" t="inlineStr">
        <is>
          <t>Nickel Aluminum Bronze ASTM B148 UNS C95400</t>
        </is>
      </c>
      <c r="J390" s="4" t="inlineStr">
        <is>
          <t>B22</t>
        </is>
      </c>
      <c r="K390" s="4" t="inlineStr">
        <is>
          <t>Stainless Steel, AISI-303</t>
        </is>
      </c>
      <c r="L390" s="4" t="inlineStr">
        <is>
          <t>Steel, Cold Drawn C1018</t>
        </is>
      </c>
      <c r="M390" s="4" t="inlineStr">
        <is>
          <t>Coating_Scotchkote134_interior</t>
        </is>
      </c>
      <c r="N390" s="80" t="n">
        <v>97777980</v>
      </c>
      <c r="O390" s="1" t="n"/>
      <c r="P390" t="inlineStr">
        <is>
          <t>A102222</t>
        </is>
      </c>
      <c r="Q390" t="inlineStr">
        <is>
          <t>LT250</t>
        </is>
      </c>
    </row>
    <row r="391">
      <c r="B391">
        <f>IF(I391="Silicon Bronze, ASTM-B584, C87600", IF(M391="Coating_Standard", "Y", "N"), "N")</f>
        <v/>
      </c>
      <c r="C391">
        <f>"Price_BOM_L_Imp_"&amp;D391</f>
        <v/>
      </c>
      <c r="D391" t="n">
        <v>1145</v>
      </c>
      <c r="E391">
        <f>IF(B391="Y", C391, "")</f>
        <v/>
      </c>
      <c r="F391" t="inlineStr">
        <is>
          <t>:20501-LC:20501-LCV:</t>
        </is>
      </c>
      <c r="G391" s="2" t="inlineStr">
        <is>
          <t>X0</t>
        </is>
      </c>
      <c r="H391" t="inlineStr">
        <is>
          <t>ImpMatl_NiAl-Bronze_ASTM-B148_C95400</t>
        </is>
      </c>
      <c r="I391" s="4" t="inlineStr">
        <is>
          <t>Nickel Aluminum Bronze ASTM B148 UNS C95400</t>
        </is>
      </c>
      <c r="J391" s="4" t="inlineStr">
        <is>
          <t>B22</t>
        </is>
      </c>
      <c r="K391" s="4" t="inlineStr">
        <is>
          <t>None</t>
        </is>
      </c>
      <c r="L391" s="4" t="inlineStr">
        <is>
          <t>None</t>
        </is>
      </c>
      <c r="M391" s="4" t="inlineStr">
        <is>
          <t>Coating_Scotchkote134_interior</t>
        </is>
      </c>
      <c r="N391" s="80" t="inlineStr">
        <is>
          <t>RTF</t>
        </is>
      </c>
      <c r="O391" s="1" t="n"/>
      <c r="P391" t="inlineStr">
        <is>
          <t>A102223</t>
        </is>
      </c>
      <c r="Q391" t="inlineStr">
        <is>
          <t>LT250</t>
        </is>
      </c>
    </row>
    <row r="392">
      <c r="B392">
        <f>IF(I392="Silicon Bronze, ASTM-B584, C87600", IF(M392="Coating_Standard", "Y", "N"), "N")</f>
        <v/>
      </c>
      <c r="C392">
        <f>"Price_BOM_L_Imp_"&amp;D392</f>
        <v/>
      </c>
      <c r="D392" t="n">
        <v>1146</v>
      </c>
      <c r="E392">
        <f>IF(B392="Y", C392, "")</f>
        <v/>
      </c>
      <c r="F392" t="inlineStr">
        <is>
          <t>:20709-LC:20709-LCV:20709-LF:</t>
        </is>
      </c>
      <c r="G392" s="2" t="inlineStr">
        <is>
          <t>X3</t>
        </is>
      </c>
      <c r="H392" t="inlineStr">
        <is>
          <t>ImpMatl_NiAl-Bronze_ASTM-B148_C95400</t>
        </is>
      </c>
      <c r="I392" s="4" t="inlineStr">
        <is>
          <t>Nickel Aluminum Bronze ASTM B148 UNS C95400</t>
        </is>
      </c>
      <c r="J392" s="4" t="inlineStr">
        <is>
          <t>B22</t>
        </is>
      </c>
      <c r="K392" s="4" t="inlineStr">
        <is>
          <t>Stainless Steel, AISI-303</t>
        </is>
      </c>
      <c r="L392" s="4" t="inlineStr">
        <is>
          <t>Steel, Cold Drawn C1018</t>
        </is>
      </c>
      <c r="M392" s="4" t="inlineStr">
        <is>
          <t>Coating_Scotchkote134_interior</t>
        </is>
      </c>
      <c r="N392" s="80" t="n">
        <v>97778013</v>
      </c>
      <c r="O392" s="1" t="n"/>
      <c r="P392" t="inlineStr">
        <is>
          <t>A102224</t>
        </is>
      </c>
      <c r="Q392" t="inlineStr">
        <is>
          <t>LT250</t>
        </is>
      </c>
    </row>
    <row r="393">
      <c r="B393">
        <f>IF(I393="Silicon Bronze, ASTM-B584, C87600", IF(M393="Coating_Standard", "Y", "N"), "N")</f>
        <v/>
      </c>
      <c r="C393">
        <f>"Price_BOM_L_Imp_"&amp;D393</f>
        <v/>
      </c>
      <c r="D393" t="n">
        <v>1147</v>
      </c>
      <c r="E393">
        <f>IF(B393="Y", C393, "")</f>
        <v/>
      </c>
      <c r="F393" t="inlineStr">
        <is>
          <t>:20709-LC:20709-LCV:20709-LF:</t>
        </is>
      </c>
      <c r="G393" s="2" t="inlineStr">
        <is>
          <t>X4</t>
        </is>
      </c>
      <c r="H393" t="inlineStr">
        <is>
          <t>ImpMatl_NiAl-Bronze_ASTM-B148_C95400</t>
        </is>
      </c>
      <c r="I393" s="4" t="inlineStr">
        <is>
          <t>Nickel Aluminum Bronze ASTM B148 UNS C95400</t>
        </is>
      </c>
      <c r="J393" s="4" t="inlineStr">
        <is>
          <t>B22</t>
        </is>
      </c>
      <c r="K393" s="4" t="inlineStr">
        <is>
          <t>Stainless Steel, AISI-303</t>
        </is>
      </c>
      <c r="L393" s="4" t="inlineStr">
        <is>
          <t>Steel, Cold Drawn C1018</t>
        </is>
      </c>
      <c r="M393" s="4" t="inlineStr">
        <is>
          <t>Coating_Scotchkote134_interior</t>
        </is>
      </c>
      <c r="N393" s="80" t="n">
        <v>97775275</v>
      </c>
      <c r="O393" s="1" t="n"/>
      <c r="P393" t="inlineStr">
        <is>
          <t>A102225</t>
        </is>
      </c>
      <c r="Q393" t="inlineStr">
        <is>
          <t>LT250</t>
        </is>
      </c>
    </row>
    <row r="394">
      <c r="B394">
        <f>IF(I394="Silicon Bronze, ASTM-B584, C87600", IF(M394="Coating_Standard", "Y", "N"), "N")</f>
        <v/>
      </c>
      <c r="C394">
        <f>"Price_BOM_L_Imp_"&amp;D394</f>
        <v/>
      </c>
      <c r="D394" t="n">
        <v>1148</v>
      </c>
      <c r="E394">
        <f>IF(B394="Y", C394, "")</f>
        <v/>
      </c>
      <c r="F394" t="inlineStr">
        <is>
          <t>:20953-LC:20953-LCV:20953-LF:</t>
        </is>
      </c>
      <c r="G394" s="2" t="inlineStr">
        <is>
          <t>X3</t>
        </is>
      </c>
      <c r="H394" t="inlineStr">
        <is>
          <t>ImpMatl_NiAl-Bronze_ASTM-B148_C95400</t>
        </is>
      </c>
      <c r="I394" s="4" t="inlineStr">
        <is>
          <t>Nickel Aluminum Bronze ASTM B148 UNS C95400</t>
        </is>
      </c>
      <c r="J394" s="4" t="inlineStr">
        <is>
          <t>B22</t>
        </is>
      </c>
      <c r="K394" s="4" t="inlineStr">
        <is>
          <t>Stainless Steel, AISI-303</t>
        </is>
      </c>
      <c r="L394" s="4" t="inlineStr">
        <is>
          <t>Steel, Cold Drawn C1018</t>
        </is>
      </c>
      <c r="M394" s="4" t="inlineStr">
        <is>
          <t>Coating_Scotchkote134_interior</t>
        </is>
      </c>
      <c r="N394" s="80" t="n">
        <v>97775276</v>
      </c>
      <c r="O394" s="1" t="n"/>
      <c r="P394" t="inlineStr">
        <is>
          <t>A102226</t>
        </is>
      </c>
      <c r="Q394" t="inlineStr">
        <is>
          <t>LT250</t>
        </is>
      </c>
    </row>
    <row r="395">
      <c r="B395">
        <f>IF(I395="Silicon Bronze, ASTM-B584, C87600", IF(M395="Coating_Standard", "Y", "N"), "N")</f>
        <v/>
      </c>
      <c r="C395">
        <f>"Price_BOM_L_Imp_"&amp;D395</f>
        <v/>
      </c>
      <c r="D395" t="n">
        <v>1149</v>
      </c>
      <c r="E395">
        <f>IF(B395="Y", C395, "")</f>
        <v/>
      </c>
      <c r="F395" t="inlineStr">
        <is>
          <t>:20953-LC:20953-LCV:20953-LF:</t>
        </is>
      </c>
      <c r="G395" s="2" t="inlineStr">
        <is>
          <t>X4</t>
        </is>
      </c>
      <c r="H395" t="inlineStr">
        <is>
          <t>ImpMatl_NiAl-Bronze_ASTM-B148_C95400</t>
        </is>
      </c>
      <c r="I395" s="4" t="inlineStr">
        <is>
          <t>Nickel Aluminum Bronze ASTM B148 UNS C95400</t>
        </is>
      </c>
      <c r="J395" s="4" t="inlineStr">
        <is>
          <t>B22</t>
        </is>
      </c>
      <c r="K395" s="4" t="inlineStr">
        <is>
          <t>Stainless Steel, AISI-303</t>
        </is>
      </c>
      <c r="L395" s="4" t="inlineStr">
        <is>
          <t>Steel, Cold Drawn C1018</t>
        </is>
      </c>
      <c r="M395" s="4" t="inlineStr">
        <is>
          <t>Coating_Scotchkote134_interior</t>
        </is>
      </c>
      <c r="N395" s="80" t="n">
        <v>97775278</v>
      </c>
      <c r="O395" s="1" t="n"/>
      <c r="P395" t="inlineStr">
        <is>
          <t>A102227</t>
        </is>
      </c>
      <c r="Q395" t="inlineStr">
        <is>
          <t>LT250</t>
        </is>
      </c>
    </row>
    <row r="396">
      <c r="B396">
        <f>IF(I396="Silicon Bronze, ASTM-B584, C87600", IF(M396="Coating_Standard", "Y", "N"), "N")</f>
        <v/>
      </c>
      <c r="C396">
        <f>"Price_BOM_L_Imp_"&amp;D396</f>
        <v/>
      </c>
      <c r="D396" t="n">
        <v>1150</v>
      </c>
      <c r="E396">
        <f>IF(B396="Y", C396, "")</f>
        <v/>
      </c>
      <c r="F396" t="inlineStr">
        <is>
          <t>:20121-LC:20121-LCV:20121-LF:</t>
        </is>
      </c>
      <c r="G396" s="2" t="inlineStr">
        <is>
          <t>X3</t>
        </is>
      </c>
      <c r="H396" t="inlineStr">
        <is>
          <t>ImpMatl_NiAl-Bronze_ASTM-B148_C95400</t>
        </is>
      </c>
      <c r="I396" s="4" t="inlineStr">
        <is>
          <t>Nickel Aluminum Bronze ASTM B148 UNS C95400</t>
        </is>
      </c>
      <c r="J396" s="4" t="inlineStr">
        <is>
          <t>B22</t>
        </is>
      </c>
      <c r="K396" s="4" t="inlineStr">
        <is>
          <t>Stainless Steel, AISI-303</t>
        </is>
      </c>
      <c r="L396" s="4" t="inlineStr">
        <is>
          <t>Steel, Cold Drawn C1018</t>
        </is>
      </c>
      <c r="M396" s="4" t="inlineStr">
        <is>
          <t>Coating_Scotchkote134_interior</t>
        </is>
      </c>
      <c r="N396" s="80" t="n">
        <v>97778012</v>
      </c>
      <c r="O396" s="1" t="n"/>
      <c r="P396" t="inlineStr">
        <is>
          <t>A102228</t>
        </is>
      </c>
      <c r="Q396" t="inlineStr">
        <is>
          <t>LT250</t>
        </is>
      </c>
    </row>
    <row r="397">
      <c r="B397">
        <f>IF(I397="Silicon Bronze, ASTM-B584, C87600", IF(M397="Coating_Standard", "Y", "N"), "N")</f>
        <v/>
      </c>
      <c r="C397">
        <f>"Price_BOM_L_Imp_"&amp;D397</f>
        <v/>
      </c>
      <c r="D397" t="n">
        <v>1151</v>
      </c>
      <c r="E397">
        <f>IF(B397="Y", C397, "")</f>
        <v/>
      </c>
      <c r="F397" t="inlineStr">
        <is>
          <t>:20121-LC:20121-LCV:20121-LF:</t>
        </is>
      </c>
      <c r="G397" s="2" t="inlineStr">
        <is>
          <t>XA</t>
        </is>
      </c>
      <c r="H397" t="inlineStr">
        <is>
          <t>ImpMatl_NiAl-Bronze_ASTM-B148_C95400</t>
        </is>
      </c>
      <c r="I397" s="4" t="inlineStr">
        <is>
          <t>Nickel Aluminum Bronze ASTM B148 UNS C95400</t>
        </is>
      </c>
      <c r="J397" s="4" t="inlineStr">
        <is>
          <t>B22</t>
        </is>
      </c>
      <c r="K397" s="4" t="inlineStr">
        <is>
          <t>Stainless Steel, AISI-303</t>
        </is>
      </c>
      <c r="L397" s="4" t="inlineStr">
        <is>
          <t>Steel, Cold Drawn C1018</t>
        </is>
      </c>
      <c r="M397" s="4" t="inlineStr">
        <is>
          <t>Coating_Scotchkote134_interior</t>
        </is>
      </c>
      <c r="N397" s="80" t="n">
        <v>97778032</v>
      </c>
      <c r="O397" s="14" t="n"/>
      <c r="P397" t="inlineStr">
        <is>
          <t>A102229</t>
        </is>
      </c>
      <c r="Q397" t="inlineStr">
        <is>
          <t>LT250</t>
        </is>
      </c>
    </row>
    <row r="398">
      <c r="B398">
        <f>IF(I398="Silicon Bronze, ASTM-B584, C87600", IF(M398="Coating_Standard", "Y", "N"), "N")</f>
        <v/>
      </c>
      <c r="C398">
        <f>"Price_BOM_L_Imp_"&amp;D398</f>
        <v/>
      </c>
      <c r="D398" t="n">
        <v>1152</v>
      </c>
      <c r="E398">
        <f>IF(B398="Y", C398, "")</f>
        <v/>
      </c>
      <c r="F398" t="inlineStr">
        <is>
          <t>:25707-LC:25707-LCV:25707-LF:</t>
        </is>
      </c>
      <c r="G398" s="2" t="inlineStr">
        <is>
          <t>X3</t>
        </is>
      </c>
      <c r="H398" t="inlineStr">
        <is>
          <t>ImpMatl_NiAl-Bronze_ASTM-B148_C95400</t>
        </is>
      </c>
      <c r="I398" s="4" t="inlineStr">
        <is>
          <t>Nickel Aluminum Bronze ASTM B148 UNS C95400</t>
        </is>
      </c>
      <c r="J398" s="4" t="inlineStr">
        <is>
          <t>B22</t>
        </is>
      </c>
      <c r="K398" s="4" t="inlineStr">
        <is>
          <t>Stainless Steel, AISI-303</t>
        </is>
      </c>
      <c r="L398" s="4" t="inlineStr">
        <is>
          <t>Steel, Cold Drawn C1018</t>
        </is>
      </c>
      <c r="M398" s="4" t="inlineStr">
        <is>
          <t>Coating_Scotchkote134_interior</t>
        </is>
      </c>
      <c r="N398" s="80" t="n">
        <v>97778033</v>
      </c>
      <c r="O398" s="14" t="n"/>
      <c r="P398" t="inlineStr">
        <is>
          <t>A102230</t>
        </is>
      </c>
      <c r="Q398" t="inlineStr">
        <is>
          <t>LT250</t>
        </is>
      </c>
    </row>
    <row r="399">
      <c r="B399">
        <f>IF(I399="Silicon Bronze, ASTM-B584, C87600", IF(M399="Coating_Standard", "Y", "N"), "N")</f>
        <v/>
      </c>
      <c r="C399">
        <f>"Price_BOM_L_Imp_"&amp;D399</f>
        <v/>
      </c>
      <c r="D399" t="n">
        <v>1153</v>
      </c>
      <c r="E399">
        <f>IF(B399="Y", C399, "")</f>
        <v/>
      </c>
      <c r="F399" t="inlineStr">
        <is>
          <t>:25707-LC:25707-LCV:25707-LF:</t>
        </is>
      </c>
      <c r="G399" s="2" t="inlineStr">
        <is>
          <t>X4</t>
        </is>
      </c>
      <c r="H399" t="inlineStr">
        <is>
          <t>ImpMatl_NiAl-Bronze_ASTM-B148_C95400</t>
        </is>
      </c>
      <c r="I399" s="4" t="inlineStr">
        <is>
          <t>Nickel Aluminum Bronze ASTM B148 UNS C95400</t>
        </is>
      </c>
      <c r="J399" s="4" t="inlineStr">
        <is>
          <t>B22</t>
        </is>
      </c>
      <c r="K399" s="4" t="inlineStr">
        <is>
          <t>Stainless Steel, AISI-303</t>
        </is>
      </c>
      <c r="L399" s="4" t="inlineStr">
        <is>
          <t>Steel, Cold Drawn C1018</t>
        </is>
      </c>
      <c r="M399" s="4" t="inlineStr">
        <is>
          <t>Coating_Scotchkote134_interior</t>
        </is>
      </c>
      <c r="N399" s="80" t="n">
        <v>97778034</v>
      </c>
      <c r="O399" s="14" t="n"/>
      <c r="P399" t="inlineStr">
        <is>
          <t>A102231</t>
        </is>
      </c>
      <c r="Q399" t="inlineStr">
        <is>
          <t>LT250</t>
        </is>
      </c>
    </row>
    <row r="400">
      <c r="B400">
        <f>IF(I400="Silicon Bronze, ASTM-B584, C87600", IF(M400="Coating_Standard", "Y", "N"), "N")</f>
        <v/>
      </c>
      <c r="C400">
        <f>"Price_BOM_L_Imp_"&amp;D400</f>
        <v/>
      </c>
      <c r="D400" t="n">
        <v>1154</v>
      </c>
      <c r="E400">
        <f>IF(B400="Y", C400, "")</f>
        <v/>
      </c>
      <c r="F400" t="inlineStr">
        <is>
          <t>:25957-LC:25957-LCV:25957-LF:</t>
        </is>
      </c>
      <c r="G400" s="2" t="inlineStr">
        <is>
          <t>X3</t>
        </is>
      </c>
      <c r="H400" t="inlineStr">
        <is>
          <t>ImpMatl_NiAl-Bronze_ASTM-B148_C95400</t>
        </is>
      </c>
      <c r="I400" s="4" t="inlineStr">
        <is>
          <t>Nickel Aluminum Bronze ASTM B148 UNS C95400</t>
        </is>
      </c>
      <c r="J400" s="4" t="inlineStr">
        <is>
          <t>B22</t>
        </is>
      </c>
      <c r="K400" s="4" t="inlineStr">
        <is>
          <t>Stainless Steel, AISI-303</t>
        </is>
      </c>
      <c r="L400" s="4" t="inlineStr">
        <is>
          <t>Steel, Cold Drawn C1018</t>
        </is>
      </c>
      <c r="M400" s="4" t="inlineStr">
        <is>
          <t>Coating_Scotchkote134_interior</t>
        </is>
      </c>
      <c r="N400" s="80" t="n">
        <v>97778035</v>
      </c>
      <c r="O400" s="14" t="n"/>
      <c r="P400" t="inlineStr">
        <is>
          <t>A102232</t>
        </is>
      </c>
      <c r="Q400" t="inlineStr">
        <is>
          <t>LT250</t>
        </is>
      </c>
    </row>
    <row r="401">
      <c r="B401">
        <f>IF(I401="Silicon Bronze, ASTM-B584, C87600", IF(M401="Coating_Standard", "Y", "N"), "N")</f>
        <v/>
      </c>
      <c r="C401">
        <f>"Price_BOM_L_Imp_"&amp;D401</f>
        <v/>
      </c>
      <c r="D401" t="n">
        <v>1155</v>
      </c>
      <c r="E401">
        <f>IF(B401="Y", C401, "")</f>
        <v/>
      </c>
      <c r="F401" t="inlineStr">
        <is>
          <t>:25957-LC:25957-LCV:25957-LF:</t>
        </is>
      </c>
      <c r="G401" s="2" t="inlineStr">
        <is>
          <t>X4</t>
        </is>
      </c>
      <c r="H401" t="inlineStr">
        <is>
          <t>ImpMatl_NiAl-Bronze_ASTM-B148_C95400</t>
        </is>
      </c>
      <c r="I401" s="4" t="inlineStr">
        <is>
          <t>Nickel Aluminum Bronze ASTM B148 UNS C95400</t>
        </is>
      </c>
      <c r="J401" s="4" t="inlineStr">
        <is>
          <t>B22</t>
        </is>
      </c>
      <c r="K401" s="4" t="inlineStr">
        <is>
          <t>Stainless Steel, AISI-303</t>
        </is>
      </c>
      <c r="L401" s="4" t="inlineStr">
        <is>
          <t>Steel, Cold Drawn C1018</t>
        </is>
      </c>
      <c r="M401" s="4" t="inlineStr">
        <is>
          <t>Coating_Scotchkote134_interior</t>
        </is>
      </c>
      <c r="N401" s="80" t="n">
        <v>97778036</v>
      </c>
      <c r="O401" s="14" t="n"/>
      <c r="P401" t="inlineStr">
        <is>
          <t>A102233</t>
        </is>
      </c>
      <c r="Q401" t="inlineStr">
        <is>
          <t>LT250</t>
        </is>
      </c>
    </row>
    <row r="402">
      <c r="B402">
        <f>IF(I402="Silicon Bronze, ASTM-B584, C87600", IF(M402="Coating_Standard", "Y", "N"), "N")</f>
        <v/>
      </c>
      <c r="C402">
        <f>"Price_BOM_L_Imp_"&amp;D402</f>
        <v/>
      </c>
      <c r="D402" t="n">
        <v>1156</v>
      </c>
      <c r="E402">
        <f>IF(B402="Y", C402, "")</f>
        <v/>
      </c>
      <c r="F402" t="inlineStr">
        <is>
          <t>:25123-LC:25123-LCV:25123-LF:</t>
        </is>
      </c>
      <c r="G402" s="2" t="inlineStr">
        <is>
          <t>X3</t>
        </is>
      </c>
      <c r="H402" t="inlineStr">
        <is>
          <t>ImpMatl_NiAl-Bronze_ASTM-B148_C95400</t>
        </is>
      </c>
      <c r="I402" s="4" t="inlineStr">
        <is>
          <t>Nickel Aluminum Bronze ASTM B148 UNS C95400</t>
        </is>
      </c>
      <c r="J402" s="4" t="inlineStr">
        <is>
          <t>B22</t>
        </is>
      </c>
      <c r="K402" s="4" t="inlineStr">
        <is>
          <t>Stainless Steel, AISI-303</t>
        </is>
      </c>
      <c r="L402" s="4" t="inlineStr">
        <is>
          <t>Steel, Cold Drawn C1018</t>
        </is>
      </c>
      <c r="M402" s="4" t="inlineStr">
        <is>
          <t>Coating_Scotchkote134_interior</t>
        </is>
      </c>
      <c r="N402" s="80" t="n">
        <v>97778037</v>
      </c>
      <c r="O402" s="14" t="n"/>
      <c r="P402" t="inlineStr">
        <is>
          <t>A102234</t>
        </is>
      </c>
      <c r="Q402" t="inlineStr">
        <is>
          <t>LT250</t>
        </is>
      </c>
    </row>
    <row r="403">
      <c r="B403">
        <f>IF(I403="Silicon Bronze, ASTM-B584, C87600", IF(M403="Coating_Standard", "Y", "N"), "N")</f>
        <v/>
      </c>
      <c r="C403">
        <f>"Price_BOM_L_Imp_"&amp;D403</f>
        <v/>
      </c>
      <c r="D403" t="n">
        <v>1157</v>
      </c>
      <c r="E403">
        <f>IF(B403="Y", C403, "")</f>
        <v/>
      </c>
      <c r="F403" t="inlineStr">
        <is>
          <t>:25123-LC:25123-LCV:25123-LF:</t>
        </is>
      </c>
      <c r="G403" s="2" t="inlineStr">
        <is>
          <t>XA</t>
        </is>
      </c>
      <c r="H403" t="inlineStr">
        <is>
          <t>ImpMatl_NiAl-Bronze_ASTM-B148_C95400</t>
        </is>
      </c>
      <c r="I403" s="4" t="inlineStr">
        <is>
          <t>Nickel Aluminum Bronze ASTM B148 UNS C95400</t>
        </is>
      </c>
      <c r="J403" s="4" t="inlineStr">
        <is>
          <t>B22</t>
        </is>
      </c>
      <c r="K403" s="4" t="inlineStr">
        <is>
          <t>Stainless Steel, AISI-303</t>
        </is>
      </c>
      <c r="L403" s="4" t="inlineStr">
        <is>
          <t>Steel, Cold Drawn C1018</t>
        </is>
      </c>
      <c r="M403" s="4" t="inlineStr">
        <is>
          <t>Coating_Scotchkote134_interior</t>
        </is>
      </c>
      <c r="N403" s="80" t="n">
        <v>97778038</v>
      </c>
      <c r="O403" s="14" t="n"/>
      <c r="P403" t="inlineStr">
        <is>
          <t>A102235</t>
        </is>
      </c>
      <c r="Q403" t="inlineStr">
        <is>
          <t>LT250</t>
        </is>
      </c>
    </row>
    <row r="404">
      <c r="B404">
        <f>IF(I404="Silicon Bronze, ASTM-B584, C87600", IF(M404="Coating_Standard", "Y", "N"), "N")</f>
        <v/>
      </c>
      <c r="C404">
        <f>"Price_BOM_L_Imp_"&amp;D404</f>
        <v/>
      </c>
      <c r="D404" t="n">
        <v>1158</v>
      </c>
      <c r="E404">
        <f>IF(B404="Y", C404, "")</f>
        <v/>
      </c>
      <c r="F404" t="inlineStr">
        <is>
          <t>:30501-LC:30501-LCV:</t>
        </is>
      </c>
      <c r="G404" s="2" t="inlineStr">
        <is>
          <t>X3</t>
        </is>
      </c>
      <c r="H404" t="inlineStr">
        <is>
          <t>ImpMatl_NiAl-Bronze_ASTM-B148_C95400</t>
        </is>
      </c>
      <c r="I404" s="4" t="inlineStr">
        <is>
          <t>Nickel Aluminum Bronze ASTM B148 UNS C95400</t>
        </is>
      </c>
      <c r="J404" s="4" t="inlineStr">
        <is>
          <t>B22</t>
        </is>
      </c>
      <c r="K404" s="4" t="inlineStr">
        <is>
          <t>Stainless Steel, AISI-303</t>
        </is>
      </c>
      <c r="L404" s="4" t="inlineStr">
        <is>
          <t>Steel, Cold Drawn C1018</t>
        </is>
      </c>
      <c r="M404" s="4" t="inlineStr">
        <is>
          <t>Coating_Scotchkote134_interior</t>
        </is>
      </c>
      <c r="N404" s="80" t="inlineStr">
        <is>
          <t>RTF</t>
        </is>
      </c>
      <c r="O404" s="14" t="n"/>
      <c r="P404" t="inlineStr">
        <is>
          <t>A102236</t>
        </is>
      </c>
      <c r="Q404" t="inlineStr">
        <is>
          <t>LT250</t>
        </is>
      </c>
    </row>
    <row r="405">
      <c r="B405">
        <f>IF(I405="Silicon Bronze, ASTM-B584, C87600", IF(M405="Coating_Standard", "Y", "N"), "N")</f>
        <v/>
      </c>
      <c r="C405">
        <f>"Price_BOM_L_Imp_"&amp;D405</f>
        <v/>
      </c>
      <c r="D405" t="n">
        <v>1159</v>
      </c>
      <c r="E405">
        <f>IF(B405="Y", C405, "")</f>
        <v/>
      </c>
      <c r="F405" t="inlineStr">
        <is>
          <t>:30707-LC:30707-LCV:30707-LF:</t>
        </is>
      </c>
      <c r="G405" s="2" t="inlineStr">
        <is>
          <t>X3</t>
        </is>
      </c>
      <c r="H405" t="inlineStr">
        <is>
          <t>ImpMatl_NiAl-Bronze_ASTM-B148_C95400</t>
        </is>
      </c>
      <c r="I405" s="4" t="inlineStr">
        <is>
          <t>Nickel Aluminum Bronze ASTM B148 UNS C95400</t>
        </is>
      </c>
      <c r="J405" s="4" t="inlineStr">
        <is>
          <t>B22</t>
        </is>
      </c>
      <c r="K405" s="4" t="inlineStr">
        <is>
          <t>Stainless Steel, AISI-303</t>
        </is>
      </c>
      <c r="L405" s="4" t="inlineStr">
        <is>
          <t>Steel, Cold Drawn C1018</t>
        </is>
      </c>
      <c r="M405" s="4" t="inlineStr">
        <is>
          <t>Coating_Scotchkote134_interior</t>
        </is>
      </c>
      <c r="N405" s="80" t="n">
        <v>97778039</v>
      </c>
      <c r="O405" s="14" t="n"/>
      <c r="P405" t="inlineStr">
        <is>
          <t>A102237</t>
        </is>
      </c>
      <c r="Q405" t="inlineStr">
        <is>
          <t>LT250</t>
        </is>
      </c>
    </row>
    <row r="406">
      <c r="B406">
        <f>IF(I406="Silicon Bronze, ASTM-B584, C87600", IF(M406="Coating_Standard", "Y", "N"), "N")</f>
        <v/>
      </c>
      <c r="C406">
        <f>"Price_BOM_L_Imp_"&amp;D406</f>
        <v/>
      </c>
      <c r="D406" t="n">
        <v>1160</v>
      </c>
      <c r="E406">
        <f>IF(B406="Y", C406, "")</f>
        <v/>
      </c>
      <c r="F406" t="inlineStr">
        <is>
          <t>:30707-LC:30707-LCV:30707-LF:</t>
        </is>
      </c>
      <c r="G406" s="2" t="inlineStr">
        <is>
          <t>X4</t>
        </is>
      </c>
      <c r="H406" t="inlineStr">
        <is>
          <t>ImpMatl_NiAl-Bronze_ASTM-B148_C95400</t>
        </is>
      </c>
      <c r="I406" s="4" t="inlineStr">
        <is>
          <t>Nickel Aluminum Bronze ASTM B148 UNS C95400</t>
        </is>
      </c>
      <c r="J406" s="4" t="inlineStr">
        <is>
          <t>B22</t>
        </is>
      </c>
      <c r="K406" s="4" t="inlineStr">
        <is>
          <t>Stainless Steel, AISI-303</t>
        </is>
      </c>
      <c r="L406" s="4" t="inlineStr">
        <is>
          <t>Steel, Cold Drawn C1018</t>
        </is>
      </c>
      <c r="M406" s="4" t="inlineStr">
        <is>
          <t>Coating_Scotchkote134_interior</t>
        </is>
      </c>
      <c r="N406" s="80" t="n">
        <v>97778040</v>
      </c>
      <c r="O406" s="14" t="n"/>
      <c r="P406" t="inlineStr">
        <is>
          <t>A102238</t>
        </is>
      </c>
      <c r="Q406" t="inlineStr">
        <is>
          <t>LT250</t>
        </is>
      </c>
    </row>
    <row r="407">
      <c r="B407">
        <f>IF(I407="Silicon Bronze, ASTM-B584, C87600", IF(M407="Coating_Standard", "Y", "N"), "N")</f>
        <v/>
      </c>
      <c r="C407">
        <f>"Price_BOM_L_Imp_"&amp;D407</f>
        <v/>
      </c>
      <c r="D407" t="n">
        <v>1161</v>
      </c>
      <c r="E407">
        <f>IF(B407="Y", C407, "")</f>
        <v/>
      </c>
      <c r="F407" t="inlineStr">
        <is>
          <t>:30957-LC:30957-LCV:30957-LF:</t>
        </is>
      </c>
      <c r="G407" s="2" t="inlineStr">
        <is>
          <t>X3</t>
        </is>
      </c>
      <c r="H407" t="inlineStr">
        <is>
          <t>ImpMatl_NiAl-Bronze_ASTM-B148_C95400</t>
        </is>
      </c>
      <c r="I407" s="4" t="inlineStr">
        <is>
          <t>Nickel Aluminum Bronze ASTM B148 UNS C95400</t>
        </is>
      </c>
      <c r="J407" s="4" t="inlineStr">
        <is>
          <t>B22</t>
        </is>
      </c>
      <c r="K407" s="4" t="inlineStr">
        <is>
          <t>Stainless Steel, AISI-303</t>
        </is>
      </c>
      <c r="L407" s="4" t="inlineStr">
        <is>
          <t>Steel, Cold Drawn C1018</t>
        </is>
      </c>
      <c r="M407" s="4" t="inlineStr">
        <is>
          <t>Coating_Scotchkote134_interior</t>
        </is>
      </c>
      <c r="N407" s="80" t="n">
        <v>97778041</v>
      </c>
      <c r="O407" s="14" t="n"/>
      <c r="P407" t="inlineStr">
        <is>
          <t>A102239</t>
        </is>
      </c>
      <c r="Q407" t="inlineStr">
        <is>
          <t>LT250</t>
        </is>
      </c>
    </row>
    <row r="408">
      <c r="B408">
        <f>IF(I408="Silicon Bronze, ASTM-B584, C87600", IF(M408="Coating_Standard", "Y", "N"), "N")</f>
        <v/>
      </c>
      <c r="C408">
        <f>"Price_BOM_L_Imp_"&amp;D408</f>
        <v/>
      </c>
      <c r="D408" t="n">
        <v>1162</v>
      </c>
      <c r="E408">
        <f>IF(B408="Y", C408, "")</f>
        <v/>
      </c>
      <c r="F408" t="inlineStr">
        <is>
          <t>:30957-LC:30957-LCV:30957-LF:</t>
        </is>
      </c>
      <c r="G408" s="2" t="inlineStr">
        <is>
          <t>XA</t>
        </is>
      </c>
      <c r="H408" t="inlineStr">
        <is>
          <t>ImpMatl_NiAl-Bronze_ASTM-B148_C95400</t>
        </is>
      </c>
      <c r="I408" s="4" t="inlineStr">
        <is>
          <t>Nickel Aluminum Bronze ASTM B148 UNS C95400</t>
        </is>
      </c>
      <c r="J408" s="4" t="inlineStr">
        <is>
          <t>B22</t>
        </is>
      </c>
      <c r="K408" s="4" t="inlineStr">
        <is>
          <t>Stainless Steel, AISI-303</t>
        </is>
      </c>
      <c r="L408" s="4" t="inlineStr">
        <is>
          <t>Steel, Cold Drawn C1018</t>
        </is>
      </c>
      <c r="M408" s="4" t="inlineStr">
        <is>
          <t>Coating_Scotchkote134_interior</t>
        </is>
      </c>
      <c r="N408" s="80" t="n">
        <v>97778042</v>
      </c>
      <c r="O408" s="14" t="n"/>
      <c r="P408" t="inlineStr">
        <is>
          <t>A102240</t>
        </is>
      </c>
      <c r="Q408" t="inlineStr">
        <is>
          <t>LT250</t>
        </is>
      </c>
    </row>
    <row r="409">
      <c r="B409">
        <f>IF(I409="Silicon Bronze, ASTM-B584, C87600", IF(M409="Coating_Standard", "Y", "N"), "N")</f>
        <v/>
      </c>
      <c r="C409">
        <f>"Price_BOM_L_Imp_"&amp;D409</f>
        <v/>
      </c>
      <c r="D409" t="n">
        <v>1163</v>
      </c>
      <c r="E409">
        <f>IF(B409="Y", C409, "")</f>
        <v/>
      </c>
      <c r="F409" t="inlineStr">
        <is>
          <t>:30121-LC:30121-LCV:30121-LF:</t>
        </is>
      </c>
      <c r="G409" s="2" t="inlineStr">
        <is>
          <t>XA</t>
        </is>
      </c>
      <c r="H409" t="inlineStr">
        <is>
          <t>ImpMatl_NiAl-Bronze_ASTM-B148_C95400</t>
        </is>
      </c>
      <c r="I409" s="4" t="inlineStr">
        <is>
          <t>Nickel Aluminum Bronze ASTM B148 UNS C95400</t>
        </is>
      </c>
      <c r="J409" s="4" t="inlineStr">
        <is>
          <t>B22</t>
        </is>
      </c>
      <c r="K409" s="4" t="inlineStr">
        <is>
          <t>Stainless Steel, AISI-303</t>
        </is>
      </c>
      <c r="L409" s="4" t="inlineStr">
        <is>
          <t>Steel, Cold Drawn C1018</t>
        </is>
      </c>
      <c r="M409" s="4" t="inlineStr">
        <is>
          <t>Coating_Scotchkote134_interior</t>
        </is>
      </c>
      <c r="N409" s="80" t="n">
        <v>97778043</v>
      </c>
      <c r="O409" s="14" t="n"/>
      <c r="P409" t="inlineStr">
        <is>
          <t>A102241</t>
        </is>
      </c>
      <c r="Q409" t="inlineStr">
        <is>
          <t>LT250</t>
        </is>
      </c>
    </row>
    <row r="410">
      <c r="B410">
        <f>IF(I410="Silicon Bronze, ASTM-B584, C87600", IF(M410="Coating_Standard", "Y", "N"), "N")</f>
        <v/>
      </c>
      <c r="C410">
        <f>"Price_BOM_L_Imp_"&amp;D410</f>
        <v/>
      </c>
      <c r="D410" t="n">
        <v>1164</v>
      </c>
      <c r="E410">
        <f>IF(B410="Y", C410, "")</f>
        <v/>
      </c>
      <c r="F410" t="inlineStr">
        <is>
          <t>:30127-LC:30127-LCV:30127-LF:</t>
        </is>
      </c>
      <c r="G410" s="2" t="inlineStr">
        <is>
          <t>XA</t>
        </is>
      </c>
      <c r="H410" t="inlineStr">
        <is>
          <t>ImpMatl_NiAl-Bronze_ASTM-B148_C95400</t>
        </is>
      </c>
      <c r="I410" s="4" t="inlineStr">
        <is>
          <t>Nickel Aluminum Bronze ASTM B148 UNS C95400</t>
        </is>
      </c>
      <c r="J410" s="4" t="inlineStr">
        <is>
          <t>B22</t>
        </is>
      </c>
      <c r="K410" s="4" t="inlineStr">
        <is>
          <t>Stainless Steel, AISI-303</t>
        </is>
      </c>
      <c r="L410" s="4" t="inlineStr">
        <is>
          <t>Steel, Cold Drawn C1018</t>
        </is>
      </c>
      <c r="M410" s="4" t="inlineStr">
        <is>
          <t>Coating_Scotchkote134_interior</t>
        </is>
      </c>
      <c r="N410" s="80" t="n">
        <v>97778044</v>
      </c>
      <c r="O410" s="14" t="n"/>
      <c r="P410" t="inlineStr">
        <is>
          <t>A102242</t>
        </is>
      </c>
      <c r="Q410" t="inlineStr">
        <is>
          <t>LT250</t>
        </is>
      </c>
    </row>
    <row r="411">
      <c r="B411">
        <f>IF(I411="Silicon Bronze, ASTM-B584, C87600", IF(M411="Coating_Standard", "Y", "N"), "N")</f>
        <v/>
      </c>
      <c r="C411">
        <f>"Price_BOM_L_Imp_"&amp;D411</f>
        <v/>
      </c>
      <c r="D411" t="n">
        <v>1165</v>
      </c>
      <c r="E411">
        <f>IF(B411="Y", C411, "")</f>
        <v/>
      </c>
      <c r="F411" t="inlineStr">
        <is>
          <t>:30157-LC:30157-LCV:30157-LF:</t>
        </is>
      </c>
      <c r="G411" s="2" t="inlineStr">
        <is>
          <t>XA</t>
        </is>
      </c>
      <c r="H411" t="inlineStr">
        <is>
          <t>ImpMatl_NiAl-Bronze_ASTM-B148_C95400</t>
        </is>
      </c>
      <c r="I411" s="4" t="inlineStr">
        <is>
          <t>Nickel Aluminum Bronze ASTM B148 UNS C95400</t>
        </is>
      </c>
      <c r="J411" s="4" t="inlineStr">
        <is>
          <t>B22</t>
        </is>
      </c>
      <c r="K411" s="4" t="inlineStr">
        <is>
          <t>Stainless Steel, AISI-303</t>
        </is>
      </c>
      <c r="L411" s="4" t="inlineStr">
        <is>
          <t>Steel, Cold Drawn C1018</t>
        </is>
      </c>
      <c r="M411" s="4" t="inlineStr">
        <is>
          <t>Coating_Scotchkote134_interior</t>
        </is>
      </c>
      <c r="N411" s="80" t="n">
        <v>97780144</v>
      </c>
      <c r="O411" s="14" t="n"/>
      <c r="P411" t="inlineStr">
        <is>
          <t>A102243</t>
        </is>
      </c>
      <c r="Q411" t="inlineStr">
        <is>
          <t>LT250</t>
        </is>
      </c>
    </row>
    <row r="412">
      <c r="B412">
        <f>IF(I412="Silicon Bronze, ASTM-B584, C87600", IF(M412="Coating_Standard", "Y", "N"), "N")</f>
        <v/>
      </c>
      <c r="C412">
        <f>"Price_BOM_L_Imp_"&amp;D412</f>
        <v/>
      </c>
      <c r="D412" t="n">
        <v>1166</v>
      </c>
      <c r="E412">
        <f>IF(B412="Y", C412, "")</f>
        <v/>
      </c>
      <c r="F412" t="inlineStr">
        <is>
          <t>:40707-LC:40707-LCV:40707-LF:</t>
        </is>
      </c>
      <c r="G412" s="2" t="inlineStr">
        <is>
          <t>X3</t>
        </is>
      </c>
      <c r="H412" t="inlineStr">
        <is>
          <t>ImpMatl_NiAl-Bronze_ASTM-B148_C95400</t>
        </is>
      </c>
      <c r="I412" s="4" t="inlineStr">
        <is>
          <t>Nickel Aluminum Bronze ASTM B148 UNS C95400</t>
        </is>
      </c>
      <c r="J412" s="4" t="inlineStr">
        <is>
          <t>B22</t>
        </is>
      </c>
      <c r="K412" s="4" t="inlineStr">
        <is>
          <t>Stainless Steel, AISI-303</t>
        </is>
      </c>
      <c r="L412" s="4" t="inlineStr">
        <is>
          <t>Steel, Cold Drawn C1018</t>
        </is>
      </c>
      <c r="M412" s="4" t="inlineStr">
        <is>
          <t>Coating_Scotchkote134_interior</t>
        </is>
      </c>
      <c r="N412" s="80" t="n">
        <v>97780145</v>
      </c>
      <c r="O412" s="14" t="n"/>
      <c r="P412" t="inlineStr">
        <is>
          <t>A102244</t>
        </is>
      </c>
      <c r="Q412" t="inlineStr">
        <is>
          <t>LT250</t>
        </is>
      </c>
    </row>
    <row r="413">
      <c r="B413">
        <f>IF(I413="Silicon Bronze, ASTM-B584, C87600", IF(M413="Coating_Standard", "Y", "N"), "N")</f>
        <v/>
      </c>
      <c r="C413">
        <f>"Price_BOM_L_Imp_"&amp;D413</f>
        <v/>
      </c>
      <c r="D413" t="n">
        <v>1167</v>
      </c>
      <c r="E413">
        <f>IF(B413="Y", C413, "")</f>
        <v/>
      </c>
      <c r="F413" t="inlineStr">
        <is>
          <t>:40707-LC:40707-LCV:40707-LF:</t>
        </is>
      </c>
      <c r="G413" s="2" t="inlineStr">
        <is>
          <t>X4</t>
        </is>
      </c>
      <c r="H413" t="inlineStr">
        <is>
          <t>ImpMatl_NiAl-Bronze_ASTM-B148_C95400</t>
        </is>
      </c>
      <c r="I413" s="4" t="inlineStr">
        <is>
          <t>Nickel Aluminum Bronze ASTM B148 UNS C95400</t>
        </is>
      </c>
      <c r="J413" s="4" t="inlineStr">
        <is>
          <t>B22</t>
        </is>
      </c>
      <c r="K413" s="4" t="inlineStr">
        <is>
          <t>Stainless Steel, AISI-303</t>
        </is>
      </c>
      <c r="L413" s="4" t="inlineStr">
        <is>
          <t>Steel, Cold Drawn C1018</t>
        </is>
      </c>
      <c r="M413" s="4" t="inlineStr">
        <is>
          <t>Coating_Scotchkote134_interior</t>
        </is>
      </c>
      <c r="N413" s="80" t="n">
        <v>97780146</v>
      </c>
      <c r="O413" s="14" t="n"/>
      <c r="P413" t="inlineStr">
        <is>
          <t>A102245</t>
        </is>
      </c>
      <c r="Q413" t="inlineStr">
        <is>
          <t>LT250</t>
        </is>
      </c>
    </row>
    <row r="414">
      <c r="B414">
        <f>IF(I414="Silicon Bronze, ASTM-B584, C87600", IF(M414="Coating_Standard", "Y", "N"), "N")</f>
        <v/>
      </c>
      <c r="C414">
        <f>"Price_BOM_L_Imp_"&amp;D414</f>
        <v/>
      </c>
      <c r="D414" t="n">
        <v>1168</v>
      </c>
      <c r="E414">
        <f>IF(B414="Y", C414, "")</f>
        <v/>
      </c>
      <c r="F414" t="inlineStr">
        <is>
          <t>:40957-LC:40957-LCV:40957-LF:</t>
        </is>
      </c>
      <c r="G414" s="2" t="inlineStr">
        <is>
          <t>X3</t>
        </is>
      </c>
      <c r="H414" t="inlineStr">
        <is>
          <t>ImpMatl_NiAl-Bronze_ASTM-B148_C95400</t>
        </is>
      </c>
      <c r="I414" s="4" t="inlineStr">
        <is>
          <t>Nickel Aluminum Bronze ASTM B148 UNS C95400</t>
        </is>
      </c>
      <c r="J414" s="4" t="inlineStr">
        <is>
          <t>B22</t>
        </is>
      </c>
      <c r="K414" s="4" t="inlineStr">
        <is>
          <t>Stainless Steel, AISI-303</t>
        </is>
      </c>
      <c r="L414" s="4" t="inlineStr">
        <is>
          <t>Steel, Cold Drawn C1018</t>
        </is>
      </c>
      <c r="M414" s="4" t="inlineStr">
        <is>
          <t>Coating_Scotchkote134_interior</t>
        </is>
      </c>
      <c r="N414" s="80" t="n">
        <v>97780147</v>
      </c>
      <c r="O414" s="14" t="n"/>
      <c r="P414" t="inlineStr">
        <is>
          <t>A102246</t>
        </is>
      </c>
      <c r="Q414" t="inlineStr">
        <is>
          <t>LT250</t>
        </is>
      </c>
    </row>
    <row r="415">
      <c r="B415">
        <f>IF(I415="Silicon Bronze, ASTM-B584, C87600", IF(M415="Coating_Standard", "Y", "N"), "N")</f>
        <v/>
      </c>
      <c r="C415">
        <f>"Price_BOM_L_Imp_"&amp;D415</f>
        <v/>
      </c>
      <c r="D415" t="n">
        <v>1169</v>
      </c>
      <c r="E415">
        <f>IF(B415="Y", C415, "")</f>
        <v/>
      </c>
      <c r="F415" t="inlineStr">
        <is>
          <t>:40957-LC:40957-LCV:40957-LF:</t>
        </is>
      </c>
      <c r="G415" s="2" t="inlineStr">
        <is>
          <t>X4</t>
        </is>
      </c>
      <c r="H415" t="inlineStr">
        <is>
          <t>ImpMatl_NiAl-Bronze_ASTM-B148_C95400</t>
        </is>
      </c>
      <c r="I415" s="4" t="inlineStr">
        <is>
          <t>Nickel Aluminum Bronze ASTM B148 UNS C95400</t>
        </is>
      </c>
      <c r="J415" s="4" t="inlineStr">
        <is>
          <t>B22</t>
        </is>
      </c>
      <c r="K415" s="4" t="inlineStr">
        <is>
          <t>Stainless Steel, AISI-303</t>
        </is>
      </c>
      <c r="L415" s="4" t="inlineStr">
        <is>
          <t>Steel, Cold Drawn C1018</t>
        </is>
      </c>
      <c r="M415" s="4" t="inlineStr">
        <is>
          <t>Coating_Scotchkote134_interior</t>
        </is>
      </c>
      <c r="N415" s="80" t="n">
        <v>97780148</v>
      </c>
      <c r="O415" s="14" t="n"/>
      <c r="P415" t="inlineStr">
        <is>
          <t>A102247</t>
        </is>
      </c>
      <c r="Q415" t="inlineStr">
        <is>
          <t>LT250</t>
        </is>
      </c>
    </row>
    <row r="416">
      <c r="B416">
        <f>IF(I416="Silicon Bronze, ASTM-B584, C87600", IF(M416="Coating_Standard", "Y", "N"), "N")</f>
        <v/>
      </c>
      <c r="C416">
        <f>"Price_BOM_L_Imp_"&amp;D416</f>
        <v/>
      </c>
      <c r="D416" t="n">
        <v>1170</v>
      </c>
      <c r="E416">
        <f>IF(B416="Y", C416, "")</f>
        <v/>
      </c>
      <c r="F416" t="inlineStr">
        <is>
          <t>:40959-LC:40959-LCV:40959-LF:</t>
        </is>
      </c>
      <c r="G416" s="2" t="inlineStr">
        <is>
          <t>XA</t>
        </is>
      </c>
      <c r="H416" t="inlineStr">
        <is>
          <t>ImpMatl_NiAl-Bronze_ASTM-B148_C95400</t>
        </is>
      </c>
      <c r="I416" s="4" t="inlineStr">
        <is>
          <t>Nickel Aluminum Bronze ASTM B148 UNS C95400</t>
        </is>
      </c>
      <c r="J416" s="4" t="inlineStr">
        <is>
          <t>B22</t>
        </is>
      </c>
      <c r="K416" s="4" t="inlineStr">
        <is>
          <t>Stainless Steel, AISI-303</t>
        </is>
      </c>
      <c r="L416" s="4" t="inlineStr">
        <is>
          <t>Steel, Cold Drawn C1018</t>
        </is>
      </c>
      <c r="M416" s="4" t="inlineStr">
        <is>
          <t>Coating_Scotchkote134_interior</t>
        </is>
      </c>
      <c r="N416" s="80" t="inlineStr">
        <is>
          <t>96699293</t>
        </is>
      </c>
      <c r="O416" s="1" t="n"/>
      <c r="P416" t="inlineStr">
        <is>
          <t>A102248</t>
        </is>
      </c>
      <c r="Q416" t="inlineStr">
        <is>
          <t>LT250</t>
        </is>
      </c>
    </row>
    <row r="417">
      <c r="B417">
        <f>IF(I417="Silicon Bronze, ASTM-B584, C87600", IF(M417="Coating_Standard", "Y", "N"), "N")</f>
        <v/>
      </c>
      <c r="C417">
        <f>"Price_BOM_L_Imp_"&amp;D417</f>
        <v/>
      </c>
      <c r="D417" t="n">
        <v>1171</v>
      </c>
      <c r="E417">
        <f>IF(B417="Y", C417, "")</f>
        <v/>
      </c>
      <c r="F417" t="inlineStr">
        <is>
          <t>:40129-LC:40129-LCV:40129-LF:</t>
        </is>
      </c>
      <c r="G417" s="2" t="inlineStr">
        <is>
          <t>XA</t>
        </is>
      </c>
      <c r="H417" t="inlineStr">
        <is>
          <t>ImpMatl_NiAl-Bronze_ASTM-B148_C95400</t>
        </is>
      </c>
      <c r="I417" s="4" t="inlineStr">
        <is>
          <t>Nickel Aluminum Bronze ASTM B148 UNS C95400</t>
        </is>
      </c>
      <c r="J417" s="4" t="inlineStr">
        <is>
          <t>B22</t>
        </is>
      </c>
      <c r="K417" s="4" t="inlineStr">
        <is>
          <t>Stainless Steel, AISI-303</t>
        </is>
      </c>
      <c r="L417" s="4" t="inlineStr">
        <is>
          <t>Steel, Cold Drawn C1018</t>
        </is>
      </c>
      <c r="M417" s="4" t="inlineStr">
        <is>
          <t>Coating_Scotchkote134_interior</t>
        </is>
      </c>
      <c r="N417" s="80" t="inlineStr">
        <is>
          <t>96699296</t>
        </is>
      </c>
      <c r="O417" s="1" t="n"/>
      <c r="P417" t="inlineStr">
        <is>
          <t>A102249</t>
        </is>
      </c>
      <c r="Q417" t="inlineStr">
        <is>
          <t>LT250</t>
        </is>
      </c>
    </row>
    <row r="418">
      <c r="B418">
        <f>IF(I418="Silicon Bronze, ASTM-B584, C87600", IF(M418="Coating_Standard", "Y", "N"), "N")</f>
        <v/>
      </c>
      <c r="C418">
        <f>"Price_BOM_L_Imp_"&amp;D418</f>
        <v/>
      </c>
      <c r="D418" t="n">
        <v>1172</v>
      </c>
      <c r="E418">
        <f>IF(B418="Y", C418, "")</f>
        <v/>
      </c>
      <c r="F418" t="inlineStr">
        <is>
          <t>:4012A-LC:4012A-LCV:4012A-LF:</t>
        </is>
      </c>
      <c r="G418" s="2" t="inlineStr">
        <is>
          <t>XA</t>
        </is>
      </c>
      <c r="H418" t="inlineStr">
        <is>
          <t>ImpMatl_NiAl-Bronze_ASTM-B148_C95400</t>
        </is>
      </c>
      <c r="I418" s="4" t="inlineStr">
        <is>
          <t>Nickel Aluminum Bronze ASTM B148 UNS C95400</t>
        </is>
      </c>
      <c r="J418" s="4" t="inlineStr">
        <is>
          <t>B22</t>
        </is>
      </c>
      <c r="K418" s="4" t="inlineStr">
        <is>
          <t>Stainless Steel, AISI-303</t>
        </is>
      </c>
      <c r="L418" s="4" t="inlineStr">
        <is>
          <t>Steel, Cold Drawn C1018</t>
        </is>
      </c>
      <c r="M418" s="4" t="inlineStr">
        <is>
          <t>Coating_Scotchkote134_interior</t>
        </is>
      </c>
      <c r="N418" s="80" t="n">
        <v>96699302</v>
      </c>
      <c r="O418" s="1" t="n"/>
      <c r="P418" t="inlineStr">
        <is>
          <t>A102250</t>
        </is>
      </c>
      <c r="Q418" t="inlineStr">
        <is>
          <t>LT250</t>
        </is>
      </c>
    </row>
    <row r="419">
      <c r="B419">
        <f>IF(I419="Silicon Bronze, ASTM-B584, C87600", IF(M419="Coating_Standard", "Y", "N"), "N")</f>
        <v/>
      </c>
      <c r="C419">
        <f>"Price_BOM_L_Imp_"&amp;D419</f>
        <v/>
      </c>
      <c r="D419" t="n">
        <v>1173</v>
      </c>
      <c r="E419">
        <f>IF(B419="Y", C419, "")</f>
        <v/>
      </c>
      <c r="F419" t="inlineStr">
        <is>
          <t>:40157-LC:40157-LCV:40157-LF:</t>
        </is>
      </c>
      <c r="G419" s="2" t="inlineStr">
        <is>
          <t>XA</t>
        </is>
      </c>
      <c r="H419" t="inlineStr">
        <is>
          <t>ImpMatl_NiAl-Bronze_ASTM-B148_C95400</t>
        </is>
      </c>
      <c r="I419" s="4" t="inlineStr">
        <is>
          <t>Nickel Aluminum Bronze ASTM B148 UNS C95400</t>
        </is>
      </c>
      <c r="J419" s="4" t="inlineStr">
        <is>
          <t>B22</t>
        </is>
      </c>
      <c r="K419" s="4" t="inlineStr">
        <is>
          <t>Stainless Steel, AISI-303</t>
        </is>
      </c>
      <c r="L419" s="4" t="inlineStr">
        <is>
          <t>Steel, Cold Drawn C1018</t>
        </is>
      </c>
      <c r="M419" s="4" t="inlineStr">
        <is>
          <t>Coating_Scotchkote134_interior</t>
        </is>
      </c>
      <c r="N419" s="80" t="inlineStr">
        <is>
          <t>96699326</t>
        </is>
      </c>
      <c r="O419" s="1" t="n"/>
      <c r="P419" t="inlineStr">
        <is>
          <t>A102251</t>
        </is>
      </c>
      <c r="Q419" t="inlineStr">
        <is>
          <t>LT250</t>
        </is>
      </c>
    </row>
    <row r="420">
      <c r="B420">
        <f>IF(I420="Silicon Bronze, ASTM-B584, C87600", IF(M420="Coating_Standard", "Y", "N"), "N")</f>
        <v/>
      </c>
      <c r="C420">
        <f>"Price_BOM_L_Imp_"&amp;D420</f>
        <v/>
      </c>
      <c r="D420" t="n">
        <v>1174</v>
      </c>
      <c r="E420">
        <f>IF(B420="Y", C420, "")</f>
        <v/>
      </c>
      <c r="F420" t="inlineStr">
        <is>
          <t>:40157-LC:40157-LCV:40157-LF:</t>
        </is>
      </c>
      <c r="G420" s="2" t="inlineStr">
        <is>
          <t>X5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Anodized Steel</t>
        </is>
      </c>
      <c r="L420" s="4" t="inlineStr">
        <is>
          <t>Steel, Cold Drawn C1018</t>
        </is>
      </c>
      <c r="M420" s="4" t="inlineStr">
        <is>
          <t>Coating_Scotchkote134_interior</t>
        </is>
      </c>
      <c r="N420" s="80" t="n">
        <v>96769202</v>
      </c>
      <c r="O420" s="14" t="n"/>
      <c r="P420" t="inlineStr">
        <is>
          <t>A102252</t>
        </is>
      </c>
      <c r="Q420" t="inlineStr">
        <is>
          <t>LT250</t>
        </is>
      </c>
    </row>
    <row r="421">
      <c r="B421">
        <f>IF(I421="Silicon Bronze, ASTM-B584, C87600", IF(M421="Coating_Standard", "Y", "N"), "N")</f>
        <v/>
      </c>
      <c r="C421">
        <f>"Price_BOM_L_Imp_"&amp;D421</f>
        <v/>
      </c>
      <c r="D421" t="n">
        <v>1175</v>
      </c>
      <c r="E421">
        <f>IF(B421="Y", C421, "")</f>
        <v/>
      </c>
      <c r="F421" t="inlineStr">
        <is>
          <t>:50957-LC:50957-LCV:50957-LF:</t>
        </is>
      </c>
      <c r="G421" s="2" t="inlineStr">
        <is>
          <t>X4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Stainless Steel, AISI-303</t>
        </is>
      </c>
      <c r="L421" s="4" t="inlineStr">
        <is>
          <t>Steel, Cold Drawn C1018</t>
        </is>
      </c>
      <c r="M421" s="4" t="inlineStr">
        <is>
          <t>Coating_Scotchkote134_interior</t>
        </is>
      </c>
      <c r="N421" s="80" t="n">
        <v>96896890</v>
      </c>
      <c r="O421" s="14" t="n"/>
      <c r="P421" t="inlineStr">
        <is>
          <t>A102253</t>
        </is>
      </c>
      <c r="Q421" t="inlineStr">
        <is>
          <t>LT250</t>
        </is>
      </c>
    </row>
    <row r="422">
      <c r="B422">
        <f>IF(I422="Silicon Bronze, ASTM-B584, C87600", IF(M422="Coating_Standard", "Y", "N"), "N")</f>
        <v/>
      </c>
      <c r="C422">
        <f>"Price_BOM_L_Imp_"&amp;D422</f>
        <v/>
      </c>
      <c r="D422" t="n">
        <v>1176</v>
      </c>
      <c r="E422">
        <f>IF(B422="Y", C422, "")</f>
        <v/>
      </c>
      <c r="F422" t="inlineStr">
        <is>
          <t>:50123-LC:50123-LCV:50123-LF:</t>
        </is>
      </c>
      <c r="G422" s="2" t="inlineStr">
        <is>
          <t>XA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Stainless Steel, AISI-303</t>
        </is>
      </c>
      <c r="L422" s="4" t="inlineStr">
        <is>
          <t>Steel, Cold Drawn C1018</t>
        </is>
      </c>
      <c r="M422" s="4" t="inlineStr">
        <is>
          <t>Coating_Scotchkote134_interior</t>
        </is>
      </c>
      <c r="N422" s="80" t="n">
        <v>96896891</v>
      </c>
      <c r="O422" s="14" t="n"/>
      <c r="P422" t="inlineStr">
        <is>
          <t>A102254</t>
        </is>
      </c>
      <c r="Q422" t="inlineStr">
        <is>
          <t>LT250</t>
        </is>
      </c>
    </row>
    <row r="423">
      <c r="B423">
        <f>IF(I423="Silicon Bronze, ASTM-B584, C87600", IF(M423="Coating_Standard", "Y", "N"), "N")</f>
        <v/>
      </c>
      <c r="C423">
        <f>"Price_BOM_L_Imp_"&amp;D423</f>
        <v/>
      </c>
      <c r="D423" t="n">
        <v>1177</v>
      </c>
      <c r="E423">
        <f>IF(B423="Y", C423, "")</f>
        <v/>
      </c>
      <c r="F423" t="inlineStr">
        <is>
          <t>:50123-LC:50123-LCV:50123-LF:</t>
        </is>
      </c>
      <c r="G423" s="2" t="inlineStr">
        <is>
          <t>X5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Anodized Steel</t>
        </is>
      </c>
      <c r="L423" s="4" t="inlineStr">
        <is>
          <t>Steel, Cold Drawn C1018</t>
        </is>
      </c>
      <c r="M423" s="4" t="inlineStr">
        <is>
          <t>Coating_Scotchkote134_interior</t>
        </is>
      </c>
      <c r="N423" s="80" t="n">
        <v>96896892</v>
      </c>
      <c r="O423" s="14" t="n"/>
      <c r="P423" t="inlineStr">
        <is>
          <t>A102255</t>
        </is>
      </c>
      <c r="Q423" t="inlineStr">
        <is>
          <t>LT250</t>
        </is>
      </c>
    </row>
    <row r="424">
      <c r="B424">
        <f>IF(I424="Silicon Bronze, ASTM-B584, C87600", IF(M424="Coating_Standard", "Y", "N"), "N")</f>
        <v/>
      </c>
      <c r="C424">
        <f>"Price_BOM_L_Imp_"&amp;D424</f>
        <v/>
      </c>
      <c r="D424" t="n">
        <v>1178</v>
      </c>
      <c r="E424">
        <f>IF(B424="Y", C424, "")</f>
        <v/>
      </c>
      <c r="F424" t="inlineStr">
        <is>
          <t>:50157-LC:50157-LCV:50157-LF:</t>
        </is>
      </c>
      <c r="G424" s="2" t="inlineStr">
        <is>
          <t>X5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Anodized Steel</t>
        </is>
      </c>
      <c r="L424" s="4" t="inlineStr">
        <is>
          <t>Steel, Cold Drawn C1018</t>
        </is>
      </c>
      <c r="M424" s="4" t="inlineStr">
        <is>
          <t>Coating_Scotchkote134_interior</t>
        </is>
      </c>
      <c r="N424" s="80" t="n">
        <v>96769263</v>
      </c>
      <c r="O424" s="14" t="n"/>
      <c r="P424" t="inlineStr">
        <is>
          <t>A102256</t>
        </is>
      </c>
      <c r="Q424" t="inlineStr">
        <is>
          <t>LT250</t>
        </is>
      </c>
    </row>
    <row r="425">
      <c r="B425">
        <f>IF(I425="Silicon Bronze, ASTM-B584, C87600", IF(M425="Coating_Standard", "Y", "N"), "N")</f>
        <v/>
      </c>
      <c r="C425">
        <f>"Price_BOM_L_Imp_"&amp;D425</f>
        <v/>
      </c>
      <c r="D425" t="n">
        <v>1179</v>
      </c>
      <c r="E425">
        <f>IF(B425="Y", C425, "")</f>
        <v/>
      </c>
      <c r="F425" t="inlineStr">
        <is>
          <t>:60951-LC:60951-LCV:60951-LF:</t>
        </is>
      </c>
      <c r="G425" s="2" t="inlineStr">
        <is>
          <t>XA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Coating_Scotchkote134_interior</t>
        </is>
      </c>
      <c r="N425" s="80" t="n">
        <v>97780968</v>
      </c>
      <c r="O425" s="14" t="n"/>
      <c r="P425" t="inlineStr">
        <is>
          <t>A102257</t>
        </is>
      </c>
      <c r="Q425" t="inlineStr">
        <is>
          <t>LT250</t>
        </is>
      </c>
    </row>
    <row r="426">
      <c r="B426">
        <f>IF(I426="Silicon Bronze, ASTM-B584, C87600", IF(M426="Coating_Standard", "Y", "N"), "N")</f>
        <v/>
      </c>
      <c r="C426">
        <f>"Price_BOM_L_Imp_"&amp;D426</f>
        <v/>
      </c>
      <c r="D426" t="n">
        <v>1180</v>
      </c>
      <c r="E426">
        <f>IF(B426="Y", C426, "")</f>
        <v/>
      </c>
      <c r="F426" t="inlineStr">
        <is>
          <t>:60123-LC:60123-LCV:60123-LF:</t>
        </is>
      </c>
      <c r="G426" s="2" t="inlineStr">
        <is>
          <t>XA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Coating_Scotchkote134_interior</t>
        </is>
      </c>
      <c r="N426" s="80" t="n">
        <v>97780969</v>
      </c>
      <c r="O426" s="14" t="n"/>
      <c r="P426" t="inlineStr">
        <is>
          <t>A102258</t>
        </is>
      </c>
      <c r="Q426" t="inlineStr">
        <is>
          <t>LT250</t>
        </is>
      </c>
    </row>
    <row r="427">
      <c r="B427">
        <f>IF(I427="Silicon Bronze, ASTM-B584, C87600", IF(M427="Coating_Standard", "Y", "N"), "N")</f>
        <v/>
      </c>
      <c r="C427">
        <f>"Price_BOM_L_Imp_"&amp;D427</f>
        <v/>
      </c>
      <c r="D427" t="n">
        <v>1181</v>
      </c>
      <c r="E427">
        <f>IF(B427="Y", C427, "")</f>
        <v/>
      </c>
      <c r="F427" t="inlineStr">
        <is>
          <t>:60123-LC:60123-LCV:60123-LF:</t>
        </is>
      </c>
      <c r="G427" s="2" t="inlineStr">
        <is>
          <t>X5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Anodized Steel</t>
        </is>
      </c>
      <c r="L427" s="4" t="inlineStr">
        <is>
          <t>Steel, Cold Drawn C1018</t>
        </is>
      </c>
      <c r="M427" s="4" t="inlineStr">
        <is>
          <t>Coating_Scotchkote134_interior</t>
        </is>
      </c>
      <c r="N427" s="80" t="n">
        <v>97780970</v>
      </c>
      <c r="O427" s="14" t="n"/>
      <c r="P427" t="inlineStr">
        <is>
          <t>A102259</t>
        </is>
      </c>
      <c r="Q427" t="inlineStr">
        <is>
          <t>LT250</t>
        </is>
      </c>
    </row>
    <row r="428">
      <c r="B428">
        <f>IF(I428="Silicon Bronze, ASTM-B584, C87600", IF(M428="Coating_Standard", "Y", "N"), "N")</f>
        <v/>
      </c>
      <c r="C428">
        <f>"Price_BOM_L_Imp_"&amp;D428</f>
        <v/>
      </c>
      <c r="D428" t="n">
        <v>1182</v>
      </c>
      <c r="E428">
        <f>IF(B428="Y", C428, "")</f>
        <v/>
      </c>
      <c r="F428" t="inlineStr">
        <is>
          <t>:60157-LC:60157-LCV:60157-LF:</t>
        </is>
      </c>
      <c r="G428" s="2" t="inlineStr">
        <is>
          <t>X5</t>
        </is>
      </c>
      <c r="H428" t="inlineStr">
        <is>
          <t>ImpMatl_NiAl-Bronze_ASTM-B148_C95400</t>
        </is>
      </c>
      <c r="I428" s="4" t="inlineStr">
        <is>
          <t>Nickel Aluminum Bronze ASTM B148 UNS C95400</t>
        </is>
      </c>
      <c r="J428" s="4" t="inlineStr">
        <is>
          <t>B22</t>
        </is>
      </c>
      <c r="K428" s="4" t="inlineStr">
        <is>
          <t>Anodized Steel</t>
        </is>
      </c>
      <c r="L428" s="4" t="inlineStr">
        <is>
          <t>Steel, Cold Drawn C1018</t>
        </is>
      </c>
      <c r="M428" s="4" t="inlineStr">
        <is>
          <t>Coating_Scotchkote134_interior</t>
        </is>
      </c>
      <c r="N428" s="80" t="inlineStr">
        <is>
          <t>RTF</t>
        </is>
      </c>
      <c r="O428" s="14" t="n"/>
      <c r="P428" t="inlineStr">
        <is>
          <t>A102260</t>
        </is>
      </c>
      <c r="Q428" t="inlineStr">
        <is>
          <t>LT250</t>
        </is>
      </c>
    </row>
    <row r="429">
      <c r="B429">
        <f>IF(I429="Silicon Bronze, ASTM-B584, C87600", IF(M429="Coating_Standard", "Y", "N"), "N")</f>
        <v/>
      </c>
      <c r="C429">
        <f>"Price_BOM_L_Imp_"&amp;D429</f>
        <v/>
      </c>
      <c r="D429" t="n">
        <v>1183</v>
      </c>
      <c r="E429">
        <f>IF(B429="Y", C429, "")</f>
        <v/>
      </c>
      <c r="F429" t="inlineStr">
        <is>
          <t>:60157-LF:</t>
        </is>
      </c>
      <c r="G429" s="2" t="inlineStr">
        <is>
          <t>X6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Anodized Steel</t>
        </is>
      </c>
      <c r="L429" s="4" t="inlineStr">
        <is>
          <t>Steel, Cold Drawn C1018</t>
        </is>
      </c>
      <c r="M429" s="4" t="inlineStr">
        <is>
          <t>Coating_Scotchkote134_interior</t>
        </is>
      </c>
      <c r="N429" s="80" t="n">
        <v>97780971</v>
      </c>
      <c r="O429" s="14" t="n"/>
      <c r="P429" t="inlineStr">
        <is>
          <t>A102261</t>
        </is>
      </c>
      <c r="Q429" t="inlineStr">
        <is>
          <t>LT250</t>
        </is>
      </c>
    </row>
    <row r="430">
      <c r="B430">
        <f>IF(I430="Silicon Bronze, ASTM-B584, C87600", IF(M430="Coating_Standard", "Y", "N"), "N")</f>
        <v/>
      </c>
      <c r="C430">
        <f>"Price_BOM_L_Imp_"&amp;D430</f>
        <v/>
      </c>
      <c r="D430" t="n">
        <v>1184</v>
      </c>
      <c r="E430">
        <f>IF(B430="Y", C430, "")</f>
        <v/>
      </c>
      <c r="F430" t="inlineStr">
        <is>
          <t>:80123-LC:80123-LCV:80123-LF:</t>
        </is>
      </c>
      <c r="G430" s="2" t="inlineStr">
        <is>
          <t>X5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Anodized Steel</t>
        </is>
      </c>
      <c r="L430" s="4" t="inlineStr">
        <is>
          <t>Steel, Cold Drawn C1018</t>
        </is>
      </c>
      <c r="M430" s="4" t="inlineStr">
        <is>
          <t>Coating_Scotchkote134_interior</t>
        </is>
      </c>
      <c r="N430" s="80" t="n">
        <v>97780973</v>
      </c>
      <c r="O430" s="14" t="n"/>
      <c r="P430" t="inlineStr">
        <is>
          <t>A102262</t>
        </is>
      </c>
      <c r="Q430" t="inlineStr">
        <is>
          <t>LT250</t>
        </is>
      </c>
    </row>
    <row r="431">
      <c r="B431">
        <f>IF(I431="Silicon Bronze, ASTM-B584, C87600", IF(M431="Coating_Standard", "Y", "N"), "N")</f>
        <v/>
      </c>
      <c r="C431">
        <f>"Price_BOM_L_Imp_"&amp;D431</f>
        <v/>
      </c>
      <c r="D431" t="n">
        <v>1185</v>
      </c>
      <c r="E431">
        <f>IF(B431="Y", C431, "")</f>
        <v/>
      </c>
      <c r="F431" t="inlineStr">
        <is>
          <t>:80155-LC:80155-LCV:80155-LF:</t>
        </is>
      </c>
      <c r="G431" s="2" t="inlineStr">
        <is>
          <t>X5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Anodized Steel</t>
        </is>
      </c>
      <c r="L431" s="4" t="inlineStr">
        <is>
          <t>Steel, Cold Drawn C1018</t>
        </is>
      </c>
      <c r="M431" s="4" t="inlineStr">
        <is>
          <t>Coating_Scotchkote134_interior</t>
        </is>
      </c>
      <c r="N431" s="80" t="n">
        <v>97780974</v>
      </c>
      <c r="O431" s="14" t="n"/>
      <c r="P431" t="inlineStr">
        <is>
          <t>A102263</t>
        </is>
      </c>
      <c r="Q431" t="inlineStr">
        <is>
          <t>LT250</t>
        </is>
      </c>
    </row>
    <row r="432">
      <c r="B432">
        <f>IF(I432="Silicon Bronze, ASTM-B584, C87600", IF(M432="Coating_Standard", "Y", "N"), "N")</f>
        <v/>
      </c>
      <c r="C432">
        <f>"Price_BOM_L_Imp_"&amp;D432</f>
        <v/>
      </c>
      <c r="D432" t="n">
        <v>1186</v>
      </c>
      <c r="E432">
        <f>IF(B432="Y", C432, "")</f>
        <v/>
      </c>
      <c r="F432" t="inlineStr">
        <is>
          <t>:80155-LF:</t>
        </is>
      </c>
      <c r="G432" s="2" t="inlineStr">
        <is>
          <t>X6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Anodized Steel</t>
        </is>
      </c>
      <c r="L432" s="4" t="inlineStr">
        <is>
          <t>Steel, Cold Drawn C1018</t>
        </is>
      </c>
      <c r="M432" s="4" t="inlineStr">
        <is>
          <t>Coating_Scotchkote134_interior</t>
        </is>
      </c>
      <c r="N432" s="80" t="n">
        <v>97780975</v>
      </c>
      <c r="O432" s="14" t="n"/>
      <c r="P432" t="inlineStr">
        <is>
          <t>A102264</t>
        </is>
      </c>
      <c r="Q432" t="inlineStr">
        <is>
          <t>LT250</t>
        </is>
      </c>
    </row>
    <row r="433">
      <c r="B433">
        <f>IF(I433="Silicon Bronze, ASTM-B584, C87600", IF(M433="Coating_Standard", "Y", "N"), "N")</f>
        <v/>
      </c>
      <c r="C433">
        <f>"Price_BOM_L_Imp_"&amp;D433</f>
        <v/>
      </c>
      <c r="D433" t="n">
        <v>1187</v>
      </c>
      <c r="E433">
        <f>IF(B433="Y", C433, "")</f>
        <v/>
      </c>
      <c r="F433" t="inlineStr">
        <is>
          <t>:10153-LF:</t>
        </is>
      </c>
      <c r="G433" s="2" t="inlineStr">
        <is>
          <t>X8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Anodized Steel</t>
        </is>
      </c>
      <c r="L433" s="4" t="inlineStr">
        <is>
          <t>Steel, Cold Drawn C1018</t>
        </is>
      </c>
      <c r="M433" s="4" t="inlineStr">
        <is>
          <t>Coating_Scotchkote134_interior</t>
        </is>
      </c>
      <c r="N433" s="80" t="n">
        <v>97780976</v>
      </c>
      <c r="O433" s="14" t="n"/>
      <c r="P433" t="inlineStr">
        <is>
          <t>A102265</t>
        </is>
      </c>
      <c r="Q433" t="inlineStr">
        <is>
          <t>LT250</t>
        </is>
      </c>
    </row>
    <row r="434">
      <c r="B434">
        <f>IF(I434="Silicon Bronze, ASTM-B584, C87600", IF(M434="Coating_Standard", "Y", "N"), "N")</f>
        <v/>
      </c>
      <c r="C434">
        <f>"Price_BOM_L_Imp_"&amp;D434</f>
        <v/>
      </c>
      <c r="D434" t="n">
        <v>1188</v>
      </c>
      <c r="E434">
        <f>IF(B434="Y", C434, "")</f>
        <v/>
      </c>
      <c r="F434" t="inlineStr">
        <is>
          <t>:12709-LC:12709-LCV:</t>
        </is>
      </c>
      <c r="G434" s="2" t="inlineStr">
        <is>
          <t>X0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None</t>
        </is>
      </c>
      <c r="L434" s="4" t="inlineStr">
        <is>
          <t>None</t>
        </is>
      </c>
      <c r="M434" s="4" t="inlineStr">
        <is>
          <t>Coating_Scotchkote134_interior</t>
        </is>
      </c>
      <c r="N434" s="80" t="n">
        <v>97780991</v>
      </c>
      <c r="O434" s="1" t="n"/>
      <c r="P434" t="inlineStr">
        <is>
          <t>A102266</t>
        </is>
      </c>
      <c r="Q434" t="inlineStr">
        <is>
          <t>LT250</t>
        </is>
      </c>
    </row>
    <row r="435">
      <c r="B435">
        <f>IF(I435="Silicon Bronze, ASTM-B584, C87600", IF(M435="Coating_Standard", "Y", "N"), "N")</f>
        <v/>
      </c>
      <c r="C435">
        <f>"Price_BOM_L_Imp_"&amp;D435</f>
        <v/>
      </c>
      <c r="D435" t="n">
        <v>1189</v>
      </c>
      <c r="E435">
        <f>IF(B435="Y", C435, "")</f>
        <v/>
      </c>
      <c r="F435" t="inlineStr">
        <is>
          <t>:15705-LC:15705-LCV:</t>
        </is>
      </c>
      <c r="G435" s="2" t="inlineStr">
        <is>
          <t>X0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None</t>
        </is>
      </c>
      <c r="L435" s="4" t="inlineStr">
        <is>
          <t>None</t>
        </is>
      </c>
      <c r="M435" s="4" t="inlineStr">
        <is>
          <t>Coating_Scotchkote134_interior</t>
        </is>
      </c>
      <c r="N435" s="80" t="n">
        <v>97780992</v>
      </c>
      <c r="O435" s="1" t="n"/>
      <c r="P435" t="inlineStr">
        <is>
          <t>A102267</t>
        </is>
      </c>
      <c r="Q435" t="inlineStr">
        <is>
          <t>LT250</t>
        </is>
      </c>
    </row>
    <row r="436">
      <c r="B436">
        <f>IF(I436="Silicon Bronze, ASTM-B584, C87600", IF(M436="Coating_Standard", "Y", "N"), "N")</f>
        <v/>
      </c>
      <c r="C436">
        <f>"Price_BOM_L_Imp_"&amp;D436</f>
        <v/>
      </c>
      <c r="D436" t="n">
        <v>1190</v>
      </c>
      <c r="E436">
        <f>IF(B436="Y", C436, "")</f>
        <v/>
      </c>
      <c r="F436" t="inlineStr">
        <is>
          <t>:15507-LC:15507-LCV:</t>
        </is>
      </c>
      <c r="G436" s="2" t="inlineStr">
        <is>
          <t>X0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None</t>
        </is>
      </c>
      <c r="L436" s="4" t="inlineStr">
        <is>
          <t>None</t>
        </is>
      </c>
      <c r="M436" s="4" t="inlineStr">
        <is>
          <t>Coating_Scotchkote134_interior</t>
        </is>
      </c>
      <c r="N436" s="80" t="n">
        <v>97780994</v>
      </c>
      <c r="O436" s="1" t="n"/>
      <c r="P436" t="inlineStr">
        <is>
          <t>A102268</t>
        </is>
      </c>
      <c r="Q436" t="inlineStr">
        <is>
          <t>LT250</t>
        </is>
      </c>
    </row>
    <row r="437">
      <c r="B437">
        <f>IF(I437="Silicon Bronze, ASTM-B584, C87600", IF(M437="Coating_Standard", "Y", "N"), "N")</f>
        <v/>
      </c>
      <c r="C437">
        <f>"Price_BOM_L_Imp_"&amp;D437</f>
        <v/>
      </c>
      <c r="D437" t="n">
        <v>1191</v>
      </c>
      <c r="E437">
        <f>IF(B437="Y", C437, "")</f>
        <v/>
      </c>
      <c r="F437" t="inlineStr">
        <is>
          <t>:15509-LC:15509-LCV: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Coating_Scotchkote134_interior</t>
        </is>
      </c>
      <c r="N437" s="80" t="n">
        <v>98671661</v>
      </c>
      <c r="O437" s="1" t="n"/>
      <c r="P437" t="inlineStr">
        <is>
          <t>A102269</t>
        </is>
      </c>
      <c r="Q437" t="inlineStr">
        <is>
          <t>LT250</t>
        </is>
      </c>
    </row>
    <row r="438">
      <c r="B438">
        <f>IF(I438="Silicon Bronze, ASTM-B584, C87600", IF(M438="Coating_Standard", "Y", "N"), "N")</f>
        <v/>
      </c>
      <c r="C438">
        <f>"Price_BOM_L_Imp_"&amp;D438</f>
        <v/>
      </c>
      <c r="D438" t="n">
        <v>1192</v>
      </c>
      <c r="E438">
        <f>IF(B438="Y", C438, "")</f>
        <v/>
      </c>
      <c r="F438" t="inlineStr">
        <is>
          <t>:15507-LC:15507-LCV:</t>
        </is>
      </c>
      <c r="G438" s="2" t="inlineStr">
        <is>
          <t>X3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Coating_Scotchkote134_interior</t>
        </is>
      </c>
      <c r="N438" s="80" t="n">
        <v>97780995</v>
      </c>
      <c r="O438" s="1" t="n"/>
      <c r="P438" t="inlineStr">
        <is>
          <t>A102270</t>
        </is>
      </c>
      <c r="Q438" t="inlineStr">
        <is>
          <t>LT250</t>
        </is>
      </c>
    </row>
    <row r="439">
      <c r="B439">
        <f>IF(I439="Silicon Bronze, ASTM-B584, C87600", IF(M439="Coating_Standard", "Y", "N"), "N")</f>
        <v/>
      </c>
      <c r="C439">
        <f>"Price_BOM_L_Imp_"&amp;D439</f>
        <v/>
      </c>
      <c r="D439" t="n">
        <v>1193</v>
      </c>
      <c r="E439">
        <f>IF(B439="Y", C439, "")</f>
        <v/>
      </c>
      <c r="F439" t="inlineStr">
        <is>
          <t>:20501-LC:20501-LCV:</t>
        </is>
      </c>
      <c r="G439" s="2" t="inlineStr">
        <is>
          <t>X3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Coating_Scotchkote134_interior</t>
        </is>
      </c>
      <c r="N439" s="80" t="n">
        <v>97780996</v>
      </c>
      <c r="O439" s="1" t="n"/>
      <c r="P439" t="inlineStr">
        <is>
          <t>A102271</t>
        </is>
      </c>
      <c r="Q439" t="inlineStr">
        <is>
          <t>LT250</t>
        </is>
      </c>
    </row>
    <row r="440">
      <c r="B440">
        <f>IF(I440="Silicon Bronze, ASTM-B584, C87600", IF(M440="Coating_Standard", "Y", "N"), "N")</f>
        <v/>
      </c>
      <c r="C440">
        <f>"Price_BOM_L_Imp_"&amp;D440</f>
        <v/>
      </c>
      <c r="D440" t="n">
        <v>1242</v>
      </c>
      <c r="E440">
        <f>IF(B440="Y", C440, "")</f>
        <v/>
      </c>
      <c r="F440" t="inlineStr">
        <is>
          <t>:10707-LC:10707-LCV:</t>
        </is>
      </c>
      <c r="G440" s="2" t="inlineStr">
        <is>
          <t>X0</t>
        </is>
      </c>
      <c r="H440" s="2" t="inlineStr">
        <is>
          <t>ImpMatl_SS_AISI-304</t>
        </is>
      </c>
      <c r="I440" s="4" t="inlineStr">
        <is>
          <t>Stainless Steel, AISI-304</t>
        </is>
      </c>
      <c r="J440" s="4" t="inlineStr">
        <is>
          <t>H304</t>
        </is>
      </c>
      <c r="K440" s="4" t="inlineStr">
        <is>
          <t>None</t>
        </is>
      </c>
      <c r="L440" s="4" t="inlineStr">
        <is>
          <t>None</t>
        </is>
      </c>
      <c r="M440" s="4" t="inlineStr">
        <is>
          <t>Coating_Scotchkote134_interior</t>
        </is>
      </c>
      <c r="N440" s="80" t="inlineStr">
        <is>
          <t>RTF</t>
        </is>
      </c>
      <c r="O440" s="4" t="n"/>
      <c r="P440" s="4" t="inlineStr">
        <is>
          <t>A102324</t>
        </is>
      </c>
      <c r="Q440" t="inlineStr">
        <is>
          <t>LT250</t>
        </is>
      </c>
      <c r="R440" s="4" t="n">
        <v>126</v>
      </c>
    </row>
    <row r="441">
      <c r="B441">
        <f>IF(I441="Silicon Bronze, ASTM-B584, C87600", IF(M441="Coating_Standard", "Y", "N"), "N")</f>
        <v/>
      </c>
      <c r="C441">
        <f>"Price_BOM_L_Imp_"&amp;D441</f>
        <v/>
      </c>
      <c r="D441" t="n">
        <v>1243</v>
      </c>
      <c r="E441">
        <f>IF(B441="Y", C441, "")</f>
        <v/>
      </c>
      <c r="F441" t="inlineStr">
        <is>
          <t>:10707-LC:10707-LCV:10707-LF:</t>
        </is>
      </c>
      <c r="G441" s="2" t="inlineStr">
        <is>
          <t>X3</t>
        </is>
      </c>
      <c r="H441" s="2" t="inlineStr">
        <is>
          <t>ImpMatl_SS_AISI-304</t>
        </is>
      </c>
      <c r="I441" s="4" t="inlineStr">
        <is>
          <t>Stainless Steel, AISI-304</t>
        </is>
      </c>
      <c r="J441" s="4" t="inlineStr">
        <is>
          <t>H304</t>
        </is>
      </c>
      <c r="K441" s="4" t="inlineStr">
        <is>
          <t>Stainless Steel, AISI-303</t>
        </is>
      </c>
      <c r="L441" s="4" t="inlineStr">
        <is>
          <t>Stainless Steel, AISI 316</t>
        </is>
      </c>
      <c r="M441" s="4" t="inlineStr">
        <is>
          <t>Coating_Scotchkote134_interior</t>
        </is>
      </c>
      <c r="N441" s="80" t="inlineStr">
        <is>
          <t>RTF</t>
        </is>
      </c>
      <c r="O441" s="4" t="n"/>
      <c r="P441" s="4" t="inlineStr">
        <is>
          <t>A102326</t>
        </is>
      </c>
      <c r="Q441" t="inlineStr">
        <is>
          <t>LT250</t>
        </is>
      </c>
      <c r="R441" s="4" t="n">
        <v>126</v>
      </c>
    </row>
    <row r="442">
      <c r="B442">
        <f>IF(I442="Silicon Bronze, ASTM-B584, C87600", IF(M442="Coating_Standard", "Y", "N"), "N")</f>
        <v/>
      </c>
      <c r="C442">
        <f>"Price_BOM_L_Imp_"&amp;D442</f>
        <v/>
      </c>
      <c r="D442" t="n">
        <v>1244</v>
      </c>
      <c r="E442">
        <f>IF(B442="Y", C442, "")</f>
        <v/>
      </c>
      <c r="F442" t="inlineStr">
        <is>
          <t>:12501-LC:12501-LCV:</t>
        </is>
      </c>
      <c r="G442" s="2" t="inlineStr">
        <is>
          <t>X0</t>
        </is>
      </c>
      <c r="H442" s="2" t="inlineStr">
        <is>
          <t>ImpMatl_SS_AISI-304</t>
        </is>
      </c>
      <c r="I442" s="4" t="inlineStr">
        <is>
          <t>Stainless Steel, AISI-304</t>
        </is>
      </c>
      <c r="J442" s="4" t="inlineStr">
        <is>
          <t>H304</t>
        </is>
      </c>
      <c r="K442" s="4" t="inlineStr">
        <is>
          <t>None</t>
        </is>
      </c>
      <c r="L442" s="4" t="inlineStr">
        <is>
          <t>None</t>
        </is>
      </c>
      <c r="M442" s="4" t="inlineStr">
        <is>
          <t>Coating_Scotchkote134_interior</t>
        </is>
      </c>
      <c r="N442" s="80" t="inlineStr">
        <is>
          <t>RTF</t>
        </is>
      </c>
      <c r="O442" s="4" t="n"/>
      <c r="P442" s="4" t="inlineStr">
        <is>
          <t>A102328</t>
        </is>
      </c>
      <c r="Q442" t="inlineStr">
        <is>
          <t>LT250</t>
        </is>
      </c>
      <c r="R442" s="4" t="n">
        <v>126</v>
      </c>
    </row>
    <row r="443">
      <c r="B443">
        <f>IF(I443="Silicon Bronze, ASTM-B584, C87600", IF(M443="Coating_Standard", "Y", "N"), "N")</f>
        <v/>
      </c>
      <c r="C443">
        <f>"Price_BOM_L_Imp_"&amp;D443</f>
        <v/>
      </c>
      <c r="D443" t="n">
        <v>1245</v>
      </c>
      <c r="E443">
        <f>IF(B443="Y", C443, "")</f>
        <v/>
      </c>
      <c r="F443" t="inlineStr">
        <is>
          <t>:12507-LC:12507-LCV:</t>
        </is>
      </c>
      <c r="G443" s="2" t="inlineStr">
        <is>
          <t>X0</t>
        </is>
      </c>
      <c r="H443" s="2" t="inlineStr">
        <is>
          <t>ImpMatl_SS_AISI-304</t>
        </is>
      </c>
      <c r="I443" s="4" t="inlineStr">
        <is>
          <t>Stainless Steel, AISI-304</t>
        </is>
      </c>
      <c r="J443" s="4" t="inlineStr">
        <is>
          <t>H304</t>
        </is>
      </c>
      <c r="K443" s="4" t="inlineStr">
        <is>
          <t>None</t>
        </is>
      </c>
      <c r="L443" s="4" t="inlineStr">
        <is>
          <t>None</t>
        </is>
      </c>
      <c r="M443" s="4" t="inlineStr">
        <is>
          <t>Coating_Scotchkote134_interior</t>
        </is>
      </c>
      <c r="N443" s="80" t="inlineStr">
        <is>
          <t>RTF</t>
        </is>
      </c>
      <c r="O443" s="4" t="n"/>
      <c r="P443" s="4" t="inlineStr">
        <is>
          <t>A102330</t>
        </is>
      </c>
      <c r="Q443" t="inlineStr">
        <is>
          <t>LT250</t>
        </is>
      </c>
      <c r="R443" s="4" t="n">
        <v>126</v>
      </c>
    </row>
    <row r="444">
      <c r="B444">
        <f>IF(I444="Silicon Bronze, ASTM-B584, C87600", IF(M444="Coating_Standard", "Y", "N"), "N")</f>
        <v/>
      </c>
      <c r="C444">
        <f>"Price_BOM_L_Imp_"&amp;D444</f>
        <v/>
      </c>
      <c r="D444" t="n">
        <v>1246</v>
      </c>
      <c r="E444">
        <f>IF(B444="Y", C444, "")</f>
        <v/>
      </c>
      <c r="F444" t="inlineStr">
        <is>
          <t>:15509-LC:15509-LCV:</t>
        </is>
      </c>
      <c r="G444" s="2" t="inlineStr">
        <is>
          <t>X0</t>
        </is>
      </c>
      <c r="H444" s="2" t="inlineStr">
        <is>
          <t>ImpMatl_SS_AISI-304</t>
        </is>
      </c>
      <c r="I444" s="4" t="inlineStr">
        <is>
          <t>Stainless Steel, AISI-304</t>
        </is>
      </c>
      <c r="J444" s="4" t="inlineStr">
        <is>
          <t>H304</t>
        </is>
      </c>
      <c r="K444" s="4" t="inlineStr">
        <is>
          <t>None</t>
        </is>
      </c>
      <c r="L444" s="4" t="inlineStr">
        <is>
          <t>None</t>
        </is>
      </c>
      <c r="M444" s="4" t="inlineStr">
        <is>
          <t>Coating_Scotchkote134_interior</t>
        </is>
      </c>
      <c r="N444" s="80" t="inlineStr">
        <is>
          <t>RTF</t>
        </is>
      </c>
      <c r="O444" s="4" t="n"/>
      <c r="P444" s="4" t="inlineStr">
        <is>
          <t>A102333</t>
        </is>
      </c>
      <c r="Q444" t="inlineStr">
        <is>
          <t>LT250</t>
        </is>
      </c>
      <c r="R444" s="4" t="n">
        <v>126</v>
      </c>
    </row>
    <row r="445">
      <c r="B445">
        <f>IF(I445="Silicon Bronze, ASTM-B584, C87600", IF(M445="Coating_Standard", "Y", "N"), "N")</f>
        <v/>
      </c>
      <c r="C445">
        <f>"Price_BOM_L_Imp_"&amp;D445</f>
        <v/>
      </c>
      <c r="D445" t="n">
        <v>1247</v>
      </c>
      <c r="E445">
        <f>IF(B445="Y", C445, "")</f>
        <v/>
      </c>
      <c r="F445" t="inlineStr">
        <is>
          <t>:15705-LC:15705-LCV:15705-LF:</t>
        </is>
      </c>
      <c r="G445" s="2" t="inlineStr">
        <is>
          <t>X3</t>
        </is>
      </c>
      <c r="H445" s="2" t="inlineStr">
        <is>
          <t>ImpMatl_SS_AISI-304</t>
        </is>
      </c>
      <c r="I445" s="4" t="inlineStr">
        <is>
          <t>Stainless Steel, AISI-304</t>
        </is>
      </c>
      <c r="J445" s="4" t="inlineStr">
        <is>
          <t>H304</t>
        </is>
      </c>
      <c r="K445" s="4" t="inlineStr">
        <is>
          <t>Stainless Steel, AISI-303</t>
        </is>
      </c>
      <c r="L445" s="4" t="inlineStr">
        <is>
          <t>Stainless Steel, AISI 316</t>
        </is>
      </c>
      <c r="M445" s="4" t="inlineStr">
        <is>
          <t>Coating_Scotchkote134_interior</t>
        </is>
      </c>
      <c r="N445" s="80" t="inlineStr">
        <is>
          <t>RTF</t>
        </is>
      </c>
      <c r="O445" s="4" t="n"/>
      <c r="P445" s="4" t="inlineStr">
        <is>
          <t>A102335</t>
        </is>
      </c>
      <c r="Q445" t="inlineStr">
        <is>
          <t>LT250</t>
        </is>
      </c>
      <c r="R445" s="4" t="n">
        <v>126</v>
      </c>
    </row>
    <row r="446">
      <c r="B446">
        <f>IF(I446="Silicon Bronze, ASTM-B584, C87600", IF(M446="Coating_Standard", "Y", "N"), "N")</f>
        <v/>
      </c>
      <c r="C446">
        <f>"Price_BOM_L_Imp_"&amp;D446</f>
        <v/>
      </c>
      <c r="D446" t="n">
        <v>1248</v>
      </c>
      <c r="E446">
        <f>IF(B446="Y", C446, "")</f>
        <v/>
      </c>
      <c r="F446" t="inlineStr">
        <is>
          <t>:15951-LC:15951-LCV:15951-LF:</t>
        </is>
      </c>
      <c r="G446" s="2" t="inlineStr">
        <is>
          <t>X3</t>
        </is>
      </c>
      <c r="H446" s="2" t="inlineStr">
        <is>
          <t>ImpMatl_SS_AISI-304</t>
        </is>
      </c>
      <c r="I446" s="4" t="inlineStr">
        <is>
          <t>Stainless Steel, AISI-304</t>
        </is>
      </c>
      <c r="J446" s="4" t="inlineStr">
        <is>
          <t>H304</t>
        </is>
      </c>
      <c r="K446" s="4" t="inlineStr">
        <is>
          <t>Stainless Steel, AISI-303</t>
        </is>
      </c>
      <c r="L446" s="4" t="inlineStr">
        <is>
          <t>Stainless Steel, AISI 316</t>
        </is>
      </c>
      <c r="M446" s="4" t="inlineStr">
        <is>
          <t>Coating_Scotchkote134_interior</t>
        </is>
      </c>
      <c r="N446" s="80" t="inlineStr">
        <is>
          <t>RTF</t>
        </is>
      </c>
      <c r="O446" s="4" t="n"/>
      <c r="P446" s="4" t="inlineStr">
        <is>
          <t>A102337</t>
        </is>
      </c>
      <c r="Q446" t="inlineStr">
        <is>
          <t>LT250</t>
        </is>
      </c>
      <c r="R446" s="4" t="n">
        <v>126</v>
      </c>
    </row>
    <row r="447">
      <c r="B447">
        <f>IF(I447="Silicon Bronze, ASTM-B584, C87600", IF(M447="Coating_Standard", "Y", "N"), "N")</f>
        <v/>
      </c>
      <c r="C447">
        <f>"Price_BOM_L_Imp_"&amp;D447</f>
        <v/>
      </c>
      <c r="D447" t="n">
        <v>1249</v>
      </c>
      <c r="E447">
        <f>IF(B447="Y", C447, "")</f>
        <v/>
      </c>
      <c r="F447" t="inlineStr">
        <is>
          <t>:15951-LC:15951-LCV:15951-LF:</t>
        </is>
      </c>
      <c r="G447" s="2" t="inlineStr">
        <is>
          <t>X4</t>
        </is>
      </c>
      <c r="H447" s="2" t="inlineStr">
        <is>
          <t>ImpMatl_SS_AISI-304</t>
        </is>
      </c>
      <c r="I447" s="4" t="inlineStr">
        <is>
          <t>Stainless Steel, AISI-304</t>
        </is>
      </c>
      <c r="J447" s="4" t="inlineStr">
        <is>
          <t>H304</t>
        </is>
      </c>
      <c r="K447" s="4" t="inlineStr">
        <is>
          <t>Stainless Steel, AISI-303</t>
        </is>
      </c>
      <c r="L447" s="4" t="inlineStr">
        <is>
          <t>Stainless Steel, AISI 316</t>
        </is>
      </c>
      <c r="M447" s="4" t="inlineStr">
        <is>
          <t>Coating_Scotchkote134_interior</t>
        </is>
      </c>
      <c r="N447" s="80" t="inlineStr">
        <is>
          <t>RTF</t>
        </is>
      </c>
      <c r="O447" s="4" t="n"/>
      <c r="P447" s="4" t="inlineStr">
        <is>
          <t>A102339</t>
        </is>
      </c>
      <c r="Q447" t="inlineStr">
        <is>
          <t>LT250</t>
        </is>
      </c>
      <c r="R447" s="4" t="n">
        <v>126</v>
      </c>
    </row>
    <row r="448">
      <c r="B448">
        <f>IF(I448="Silicon Bronze, ASTM-B584, C87600", IF(M448="Coating_Standard", "Y", "N"), "N")</f>
        <v/>
      </c>
      <c r="C448">
        <f>"Price_BOM_L_Imp_"&amp;D448</f>
        <v/>
      </c>
      <c r="D448" t="n">
        <v>1250</v>
      </c>
      <c r="E448">
        <f>IF(B448="Y", C448, "")</f>
        <v/>
      </c>
      <c r="F448" t="inlineStr">
        <is>
          <t>:15955-LC:15955-LCV:15955-LF:</t>
        </is>
      </c>
      <c r="G448" s="2" t="inlineStr">
        <is>
          <t>X3</t>
        </is>
      </c>
      <c r="H448" s="2" t="inlineStr">
        <is>
          <t>ImpMatl_SS_AISI-304</t>
        </is>
      </c>
      <c r="I448" s="4" t="inlineStr">
        <is>
          <t>Stainless Steel, AISI-304</t>
        </is>
      </c>
      <c r="J448" s="4" t="inlineStr">
        <is>
          <t>H304</t>
        </is>
      </c>
      <c r="K448" s="4" t="inlineStr">
        <is>
          <t>Stainless Steel, AISI-303</t>
        </is>
      </c>
      <c r="L448" s="4" t="inlineStr">
        <is>
          <t>Stainless Steel, AISI 316</t>
        </is>
      </c>
      <c r="M448" s="4" t="inlineStr">
        <is>
          <t>Coating_Scotchkote134_interior</t>
        </is>
      </c>
      <c r="N448" s="80" t="inlineStr">
        <is>
          <t>RTF</t>
        </is>
      </c>
      <c r="O448" s="4" t="n"/>
      <c r="P448" s="4" t="inlineStr">
        <is>
          <t>A102341</t>
        </is>
      </c>
      <c r="Q448" t="inlineStr">
        <is>
          <t>LT250</t>
        </is>
      </c>
      <c r="R448" s="4" t="n">
        <v>126</v>
      </c>
    </row>
    <row r="449">
      <c r="B449">
        <f>IF(I449="Silicon Bronze, ASTM-B584, C87600", IF(M449="Coating_Standard", "Y", "N"), "N")</f>
        <v/>
      </c>
      <c r="C449">
        <f>"Price_BOM_L_Imp_"&amp;D449</f>
        <v/>
      </c>
      <c r="D449" t="n">
        <v>1251</v>
      </c>
      <c r="E449">
        <f>IF(B449="Y", C449, "")</f>
        <v/>
      </c>
      <c r="F449" t="inlineStr">
        <is>
          <t>:15955-LC:15955-LCV:15955-LF:</t>
        </is>
      </c>
      <c r="G449" s="2" t="inlineStr">
        <is>
          <t>X4</t>
        </is>
      </c>
      <c r="H449" s="2" t="inlineStr">
        <is>
          <t>ImpMatl_SS_AISI-304</t>
        </is>
      </c>
      <c r="I449" s="4" t="inlineStr">
        <is>
          <t>Stainless Steel, AISI-304</t>
        </is>
      </c>
      <c r="J449" s="4" t="inlineStr">
        <is>
          <t>H304</t>
        </is>
      </c>
      <c r="K449" s="4" t="inlineStr">
        <is>
          <t>Stainless Steel, AISI-303</t>
        </is>
      </c>
      <c r="L449" s="4" t="inlineStr">
        <is>
          <t>Stainless Steel, AISI 316</t>
        </is>
      </c>
      <c r="M449" s="4" t="inlineStr">
        <is>
          <t>Coating_Scotchkote134_interior</t>
        </is>
      </c>
      <c r="N449" s="80" t="inlineStr">
        <is>
          <t>RTF</t>
        </is>
      </c>
      <c r="O449" s="4" t="n"/>
      <c r="P449" s="4" t="inlineStr">
        <is>
          <t>A102343</t>
        </is>
      </c>
      <c r="Q449" t="inlineStr">
        <is>
          <t>LT250</t>
        </is>
      </c>
      <c r="R449" s="4" t="n">
        <v>126</v>
      </c>
    </row>
    <row r="450">
      <c r="B450">
        <f>IF(I450="Silicon Bronze, ASTM-B584, C87600", IF(M450="Coating_Standard", "Y", "N"), "N")</f>
        <v/>
      </c>
      <c r="C450">
        <f>"Price_BOM_L_Imp_"&amp;D450</f>
        <v/>
      </c>
      <c r="D450" t="n">
        <v>1252</v>
      </c>
      <c r="E450">
        <f>IF(B450="Y", C450, "")</f>
        <v/>
      </c>
      <c r="F450" t="inlineStr">
        <is>
          <t>:15959-LC:15959-LCV:15959-LF:</t>
        </is>
      </c>
      <c r="G450" s="2" t="inlineStr">
        <is>
          <t>X3</t>
        </is>
      </c>
      <c r="H450" s="2" t="inlineStr">
        <is>
          <t>ImpMatl_SS_AISI-304</t>
        </is>
      </c>
      <c r="I450" s="4" t="inlineStr">
        <is>
          <t>Stainless Steel, AISI-304</t>
        </is>
      </c>
      <c r="J450" s="4" t="inlineStr">
        <is>
          <t>H304</t>
        </is>
      </c>
      <c r="K450" s="4" t="inlineStr">
        <is>
          <t>Stainless Steel, AISI-303</t>
        </is>
      </c>
      <c r="L450" s="4" t="inlineStr">
        <is>
          <t>Stainless Steel, AISI 316</t>
        </is>
      </c>
      <c r="M450" s="4" t="inlineStr">
        <is>
          <t>Coating_Scotchkote134_interior</t>
        </is>
      </c>
      <c r="N450" s="80" t="inlineStr">
        <is>
          <t>RTF</t>
        </is>
      </c>
      <c r="O450" s="4" t="n"/>
      <c r="P450" s="4" t="inlineStr">
        <is>
          <t>A102345</t>
        </is>
      </c>
      <c r="Q450" t="inlineStr">
        <is>
          <t>LT250</t>
        </is>
      </c>
      <c r="R450" s="4" t="n">
        <v>126</v>
      </c>
    </row>
    <row r="451">
      <c r="B451">
        <f>IF(I451="Silicon Bronze, ASTM-B584, C87600", IF(M451="Coating_Standard", "Y", "N"), "N")</f>
        <v/>
      </c>
      <c r="C451">
        <f>"Price_BOM_L_Imp_"&amp;D451</f>
        <v/>
      </c>
      <c r="D451" t="n">
        <v>1253</v>
      </c>
      <c r="E451">
        <f>IF(B451="Y", C451, "")</f>
        <v/>
      </c>
      <c r="F451" t="inlineStr">
        <is>
          <t>:15959-LC:15959-LCV:15959-LF:</t>
        </is>
      </c>
      <c r="G451" s="2" t="inlineStr">
        <is>
          <t>X4</t>
        </is>
      </c>
      <c r="H451" s="2" t="inlineStr">
        <is>
          <t>ImpMatl_SS_AISI-304</t>
        </is>
      </c>
      <c r="I451" s="4" t="inlineStr">
        <is>
          <t>Stainless Steel, AISI-304</t>
        </is>
      </c>
      <c r="J451" s="4" t="inlineStr">
        <is>
          <t>H304</t>
        </is>
      </c>
      <c r="K451" s="4" t="inlineStr">
        <is>
          <t>Stainless Steel, AISI-303</t>
        </is>
      </c>
      <c r="L451" s="4" t="inlineStr">
        <is>
          <t>Stainless Steel, AISI 316</t>
        </is>
      </c>
      <c r="M451" s="4" t="inlineStr">
        <is>
          <t>Coating_Scotchkote134_interior</t>
        </is>
      </c>
      <c r="N451" s="80" t="inlineStr">
        <is>
          <t>RTF</t>
        </is>
      </c>
      <c r="O451" s="4" t="n"/>
      <c r="P451" s="4" t="inlineStr">
        <is>
          <t>A102347</t>
        </is>
      </c>
      <c r="Q451" t="inlineStr">
        <is>
          <t>LT250</t>
        </is>
      </c>
      <c r="R451" s="4" t="n">
        <v>126</v>
      </c>
    </row>
    <row r="452">
      <c r="B452">
        <f>IF(I452="Silicon Bronze, ASTM-B584, C87600", IF(M452="Coating_Standard", "Y", "N"), "N")</f>
        <v/>
      </c>
      <c r="C452">
        <f>"Price_BOM_L_Imp_"&amp;D452</f>
        <v/>
      </c>
      <c r="D452" t="n">
        <v>1254</v>
      </c>
      <c r="E452">
        <f>IF(B452="Y", C452, "")</f>
        <v/>
      </c>
      <c r="F452" t="inlineStr">
        <is>
          <t>:20501-LC:20501-LCV:</t>
        </is>
      </c>
      <c r="G452" s="2" t="inlineStr">
        <is>
          <t>X0</t>
        </is>
      </c>
      <c r="H452" s="2" t="inlineStr">
        <is>
          <t>ImpMatl_SS_AISI-304</t>
        </is>
      </c>
      <c r="I452" s="4" t="inlineStr">
        <is>
          <t>Stainless Steel, AISI-304</t>
        </is>
      </c>
      <c r="J452" s="4" t="inlineStr">
        <is>
          <t>H304</t>
        </is>
      </c>
      <c r="K452" s="4" t="inlineStr">
        <is>
          <t>None</t>
        </is>
      </c>
      <c r="L452" s="4" t="inlineStr">
        <is>
          <t>None</t>
        </is>
      </c>
      <c r="M452" s="4" t="inlineStr">
        <is>
          <t>Coating_Scotchkote134_interior</t>
        </is>
      </c>
      <c r="N452" s="80" t="inlineStr">
        <is>
          <t>RTF</t>
        </is>
      </c>
      <c r="O452" s="4" t="n"/>
      <c r="P452" s="4" t="inlineStr">
        <is>
          <t>A102349</t>
        </is>
      </c>
      <c r="Q452" t="inlineStr">
        <is>
          <t>LT250</t>
        </is>
      </c>
      <c r="R452" s="4" t="n">
        <v>126</v>
      </c>
    </row>
    <row r="453">
      <c r="B453">
        <f>IF(I453="Silicon Bronze, ASTM-B584, C87600", IF(M453="Coating_Standard", "Y", "N"), "N")</f>
        <v/>
      </c>
      <c r="C453">
        <f>"Price_BOM_L_Imp_"&amp;D453</f>
        <v/>
      </c>
      <c r="D453" t="n">
        <v>1255</v>
      </c>
      <c r="E453">
        <f>IF(B453="Y", C453, "")</f>
        <v/>
      </c>
      <c r="F453" t="inlineStr">
        <is>
          <t>:20709-LC:20709-LCV:20709-LF:</t>
        </is>
      </c>
      <c r="G453" s="2" t="inlineStr">
        <is>
          <t>X3</t>
        </is>
      </c>
      <c r="H453" s="2" t="inlineStr">
        <is>
          <t>ImpMatl_SS_AISI-304</t>
        </is>
      </c>
      <c r="I453" s="4" t="inlineStr">
        <is>
          <t>Stainless Steel, AISI-304</t>
        </is>
      </c>
      <c r="J453" s="4" t="inlineStr">
        <is>
          <t>H304</t>
        </is>
      </c>
      <c r="K453" s="4" t="inlineStr">
        <is>
          <t>Stainless Steel, AISI-303</t>
        </is>
      </c>
      <c r="L453" s="4" t="inlineStr">
        <is>
          <t>Stainless Steel, AISI 316</t>
        </is>
      </c>
      <c r="M453" s="4" t="inlineStr">
        <is>
          <t>Coating_Scotchkote134_interior</t>
        </is>
      </c>
      <c r="N453" s="80" t="inlineStr">
        <is>
          <t>RTF</t>
        </is>
      </c>
      <c r="O453" s="4" t="n"/>
      <c r="P453" s="4" t="inlineStr">
        <is>
          <t>A102351</t>
        </is>
      </c>
      <c r="Q453" t="inlineStr">
        <is>
          <t>LT250</t>
        </is>
      </c>
      <c r="R453" s="4" t="n">
        <v>126</v>
      </c>
    </row>
    <row r="454">
      <c r="B454">
        <f>IF(I454="Silicon Bronze, ASTM-B584, C87600", IF(M454="Coating_Standard", "Y", "N"), "N")</f>
        <v/>
      </c>
      <c r="C454">
        <f>"Price_BOM_L_Imp_"&amp;D454</f>
        <v/>
      </c>
      <c r="D454" t="n">
        <v>1256</v>
      </c>
      <c r="E454">
        <f>IF(B454="Y", C454, "")</f>
        <v/>
      </c>
      <c r="F454" t="inlineStr">
        <is>
          <t>:20709-LC:20709-LCV:20709-LF:</t>
        </is>
      </c>
      <c r="G454" s="2" t="inlineStr">
        <is>
          <t>X4</t>
        </is>
      </c>
      <c r="H454" s="2" t="inlineStr">
        <is>
          <t>ImpMatl_SS_AISI-304</t>
        </is>
      </c>
      <c r="I454" s="4" t="inlineStr">
        <is>
          <t>Stainless Steel, AISI-304</t>
        </is>
      </c>
      <c r="J454" s="4" t="inlineStr">
        <is>
          <t>H304</t>
        </is>
      </c>
      <c r="K454" s="4" t="inlineStr">
        <is>
          <t>Stainless Steel, AISI-303</t>
        </is>
      </c>
      <c r="L454" s="4" t="inlineStr">
        <is>
          <t>Stainless Steel, AISI 316</t>
        </is>
      </c>
      <c r="M454" s="4" t="inlineStr">
        <is>
          <t>Coating_Scotchkote134_interior</t>
        </is>
      </c>
      <c r="N454" s="80" t="inlineStr">
        <is>
          <t>RTF</t>
        </is>
      </c>
      <c r="O454" s="4" t="n"/>
      <c r="P454" s="4" t="inlineStr">
        <is>
          <t>A102353</t>
        </is>
      </c>
      <c r="Q454" t="inlineStr">
        <is>
          <t>LT250</t>
        </is>
      </c>
      <c r="R454" s="4" t="n">
        <v>126</v>
      </c>
    </row>
    <row r="455">
      <c r="B455">
        <f>IF(I455="Silicon Bronze, ASTM-B584, C87600", IF(M455="Coating_Standard", "Y", "N"), "N")</f>
        <v/>
      </c>
      <c r="C455">
        <f>"Price_BOM_L_Imp_"&amp;D455</f>
        <v/>
      </c>
      <c r="D455" t="n">
        <v>1257</v>
      </c>
      <c r="E455">
        <f>IF(B455="Y", C455, "")</f>
        <v/>
      </c>
      <c r="F455" t="inlineStr">
        <is>
          <t>:20953-LC:20953-LCV:20953-LF:</t>
        </is>
      </c>
      <c r="G455" s="2" t="inlineStr">
        <is>
          <t>X3</t>
        </is>
      </c>
      <c r="H455" s="2" t="inlineStr">
        <is>
          <t>ImpMatl_SS_AISI-304</t>
        </is>
      </c>
      <c r="I455" s="4" t="inlineStr">
        <is>
          <t>Stainless Steel, AISI-304</t>
        </is>
      </c>
      <c r="J455" s="4" t="inlineStr">
        <is>
          <t>H304</t>
        </is>
      </c>
      <c r="K455" s="4" t="inlineStr">
        <is>
          <t>Stainless Steel, AISI-303</t>
        </is>
      </c>
      <c r="L455" s="4" t="inlineStr">
        <is>
          <t>Stainless Steel, AISI 316</t>
        </is>
      </c>
      <c r="M455" s="4" t="inlineStr">
        <is>
          <t>Coating_Scotchkote134_interior</t>
        </is>
      </c>
      <c r="N455" s="80" t="inlineStr">
        <is>
          <t>RTF</t>
        </is>
      </c>
      <c r="O455" s="4" t="n"/>
      <c r="P455" s="4" t="inlineStr">
        <is>
          <t>A102355</t>
        </is>
      </c>
      <c r="Q455" t="inlineStr">
        <is>
          <t>LT250</t>
        </is>
      </c>
      <c r="R455" s="4" t="n">
        <v>126</v>
      </c>
    </row>
    <row r="456">
      <c r="B456">
        <f>IF(I456="Silicon Bronze, ASTM-B584, C87600", IF(M456="Coating_Standard", "Y", "N"), "N")</f>
        <v/>
      </c>
      <c r="C456">
        <f>"Price_BOM_L_Imp_"&amp;D456</f>
        <v/>
      </c>
      <c r="D456" t="n">
        <v>1258</v>
      </c>
      <c r="E456">
        <f>IF(B456="Y", C456, "")</f>
        <v/>
      </c>
      <c r="F456" t="inlineStr">
        <is>
          <t>:20953-LC:20953-LCV:20953-LF:</t>
        </is>
      </c>
      <c r="G456" s="2" t="inlineStr">
        <is>
          <t>X4</t>
        </is>
      </c>
      <c r="H456" s="2" t="inlineStr">
        <is>
          <t>ImpMatl_SS_AISI-304</t>
        </is>
      </c>
      <c r="I456" s="4" t="inlineStr">
        <is>
          <t>Stainless Steel, AISI-304</t>
        </is>
      </c>
      <c r="J456" s="4" t="inlineStr">
        <is>
          <t>H304</t>
        </is>
      </c>
      <c r="K456" s="4" t="inlineStr">
        <is>
          <t>Stainless Steel, AISI-303</t>
        </is>
      </c>
      <c r="L456" s="4" t="inlineStr">
        <is>
          <t>Stainless Steel, AISI 316</t>
        </is>
      </c>
      <c r="M456" s="4" t="inlineStr">
        <is>
          <t>Coating_Scotchkote134_interior</t>
        </is>
      </c>
      <c r="N456" s="80" t="inlineStr">
        <is>
          <t>RTF</t>
        </is>
      </c>
      <c r="O456" s="4" t="n"/>
      <c r="P456" s="4" t="inlineStr">
        <is>
          <t>A102357</t>
        </is>
      </c>
      <c r="Q456" t="inlineStr">
        <is>
          <t>LT250</t>
        </is>
      </c>
      <c r="R456" s="4" t="n">
        <v>126</v>
      </c>
    </row>
    <row r="457">
      <c r="B457">
        <f>IF(I457="Silicon Bronze, ASTM-B584, C87600", IF(M457="Coating_Standard", "Y", "N"), "N")</f>
        <v/>
      </c>
      <c r="C457">
        <f>"Price_BOM_L_Imp_"&amp;D457</f>
        <v/>
      </c>
      <c r="D457" t="n">
        <v>1259</v>
      </c>
      <c r="E457">
        <f>IF(B457="Y", C457, "")</f>
        <v/>
      </c>
      <c r="F457" t="inlineStr">
        <is>
          <t>:20121-LC:20121-LCV:20121-LF:</t>
        </is>
      </c>
      <c r="G457" s="2" t="inlineStr">
        <is>
          <t>X3</t>
        </is>
      </c>
      <c r="H457" s="2" t="inlineStr">
        <is>
          <t>ImpMatl_SS_AISI-304</t>
        </is>
      </c>
      <c r="I457" s="4" t="inlineStr">
        <is>
          <t>Stainless Steel, AISI-304</t>
        </is>
      </c>
      <c r="J457" s="4" t="inlineStr">
        <is>
          <t>H304</t>
        </is>
      </c>
      <c r="K457" s="4" t="inlineStr">
        <is>
          <t>Stainless Steel, AISI-303</t>
        </is>
      </c>
      <c r="L457" s="4" t="inlineStr">
        <is>
          <t>Stainless Steel, AISI 316</t>
        </is>
      </c>
      <c r="M457" s="4" t="inlineStr">
        <is>
          <t>Coating_Scotchkote134_interior</t>
        </is>
      </c>
      <c r="N457" s="80" t="inlineStr">
        <is>
          <t>RTF</t>
        </is>
      </c>
      <c r="O457" s="4" t="n"/>
      <c r="P457" s="4" t="inlineStr">
        <is>
          <t>A102359</t>
        </is>
      </c>
      <c r="Q457" t="inlineStr">
        <is>
          <t>LT250</t>
        </is>
      </c>
      <c r="R457" s="4" t="n">
        <v>126</v>
      </c>
    </row>
    <row r="458">
      <c r="B458">
        <f>IF(I458="Silicon Bronze, ASTM-B584, C87600", IF(M458="Coating_Standard", "Y", "N"), "N")</f>
        <v/>
      </c>
      <c r="C458">
        <f>"Price_BOM_L_Imp_"&amp;D458</f>
        <v/>
      </c>
      <c r="D458" t="n">
        <v>1260</v>
      </c>
      <c r="E458">
        <f>IF(B458="Y", C458, "")</f>
        <v/>
      </c>
      <c r="F458" t="inlineStr">
        <is>
          <t>:20121-LC:20121-LCV:20121-LF:</t>
        </is>
      </c>
      <c r="G458" s="2" t="inlineStr">
        <is>
          <t>XA</t>
        </is>
      </c>
      <c r="H458" s="2" t="inlineStr">
        <is>
          <t>ImpMatl_SS_AISI-304</t>
        </is>
      </c>
      <c r="I458" s="4" t="inlineStr">
        <is>
          <t>Stainless Steel, AISI-304</t>
        </is>
      </c>
      <c r="J458" s="4" t="inlineStr">
        <is>
          <t>H304</t>
        </is>
      </c>
      <c r="K458" s="4" t="inlineStr">
        <is>
          <t>Stainless Steel, AISI-303</t>
        </is>
      </c>
      <c r="L458" s="4" t="inlineStr">
        <is>
          <t>Stainless Steel, AISI 316</t>
        </is>
      </c>
      <c r="M458" s="4" t="inlineStr">
        <is>
          <t>Coating_Scotchkote134_interior</t>
        </is>
      </c>
      <c r="N458" s="80" t="inlineStr">
        <is>
          <t>RTF</t>
        </is>
      </c>
      <c r="O458" s="4" t="n"/>
      <c r="P458" s="4" t="inlineStr">
        <is>
          <t>A102361</t>
        </is>
      </c>
      <c r="Q458" t="inlineStr">
        <is>
          <t>LT250</t>
        </is>
      </c>
      <c r="R458" s="4" t="n">
        <v>126</v>
      </c>
    </row>
    <row r="459">
      <c r="B459">
        <f>IF(I459="Silicon Bronze, ASTM-B584, C87600", IF(M459="Coating_Standard", "Y", "N"), "N")</f>
        <v/>
      </c>
      <c r="C459">
        <f>"Price_BOM_L_Imp_"&amp;D459</f>
        <v/>
      </c>
      <c r="D459" t="n">
        <v>1261</v>
      </c>
      <c r="E459">
        <f>IF(B459="Y", C459, "")</f>
        <v/>
      </c>
      <c r="F459" t="inlineStr">
        <is>
          <t>:25707-LC:25707-LCV:25707-LF:</t>
        </is>
      </c>
      <c r="G459" s="2" t="inlineStr">
        <is>
          <t>X3</t>
        </is>
      </c>
      <c r="H459" s="2" t="inlineStr">
        <is>
          <t>ImpMatl_SS_AISI-304</t>
        </is>
      </c>
      <c r="I459" s="4" t="inlineStr">
        <is>
          <t>Stainless Steel, AISI-304</t>
        </is>
      </c>
      <c r="J459" s="4" t="inlineStr">
        <is>
          <t>H304</t>
        </is>
      </c>
      <c r="K459" s="4" t="inlineStr">
        <is>
          <t>Stainless Steel, AISI-303</t>
        </is>
      </c>
      <c r="L459" s="4" t="inlineStr">
        <is>
          <t>Stainless Steel, AISI 316</t>
        </is>
      </c>
      <c r="M459" s="4" t="inlineStr">
        <is>
          <t>Coating_Scotchkote134_interior</t>
        </is>
      </c>
      <c r="N459" s="80" t="inlineStr">
        <is>
          <t>RTF</t>
        </is>
      </c>
      <c r="O459" s="4" t="n"/>
      <c r="P459" s="4" t="inlineStr">
        <is>
          <t>A102363</t>
        </is>
      </c>
      <c r="Q459" t="inlineStr">
        <is>
          <t>LT250</t>
        </is>
      </c>
      <c r="R459" s="4" t="n">
        <v>126</v>
      </c>
    </row>
    <row r="460">
      <c r="B460">
        <f>IF(I460="Silicon Bronze, ASTM-B584, C87600", IF(M460="Coating_Standard", "Y", "N"), "N")</f>
        <v/>
      </c>
      <c r="C460">
        <f>"Price_BOM_L_Imp_"&amp;D460</f>
        <v/>
      </c>
      <c r="D460" t="n">
        <v>1262</v>
      </c>
      <c r="E460">
        <f>IF(B460="Y", C460, "")</f>
        <v/>
      </c>
      <c r="F460" t="inlineStr">
        <is>
          <t>:25707-LC:25707-LCV:25707-LF:</t>
        </is>
      </c>
      <c r="G460" s="2" t="inlineStr">
        <is>
          <t>X4</t>
        </is>
      </c>
      <c r="H460" s="2" t="inlineStr">
        <is>
          <t>ImpMatl_SS_AISI-304</t>
        </is>
      </c>
      <c r="I460" s="4" t="inlineStr">
        <is>
          <t>Stainless Steel, AISI-304</t>
        </is>
      </c>
      <c r="J460" s="4" t="inlineStr">
        <is>
          <t>H304</t>
        </is>
      </c>
      <c r="K460" s="4" t="inlineStr">
        <is>
          <t>Stainless Steel, AISI-303</t>
        </is>
      </c>
      <c r="L460" s="4" t="inlineStr">
        <is>
          <t>Stainless Steel, AISI 316</t>
        </is>
      </c>
      <c r="M460" s="4" t="inlineStr">
        <is>
          <t>Coating_Scotchkote134_interior</t>
        </is>
      </c>
      <c r="N460" s="80" t="inlineStr">
        <is>
          <t>RTF</t>
        </is>
      </c>
      <c r="O460" s="4" t="n"/>
      <c r="P460" s="4" t="inlineStr">
        <is>
          <t>A102365</t>
        </is>
      </c>
      <c r="Q460" t="inlineStr">
        <is>
          <t>LT250</t>
        </is>
      </c>
      <c r="R460" s="4" t="n">
        <v>126</v>
      </c>
    </row>
    <row r="461">
      <c r="B461">
        <f>IF(I461="Silicon Bronze, ASTM-B584, C87600", IF(M461="Coating_Standard", "Y", "N"), "N")</f>
        <v/>
      </c>
      <c r="C461">
        <f>"Price_BOM_L_Imp_"&amp;D461</f>
        <v/>
      </c>
      <c r="D461" t="n">
        <v>1263</v>
      </c>
      <c r="E461">
        <f>IF(B461="Y", C461, "")</f>
        <v/>
      </c>
      <c r="F461" t="inlineStr">
        <is>
          <t>:25957-LC:25957-LCV:25957-LF:</t>
        </is>
      </c>
      <c r="G461" s="2" t="inlineStr">
        <is>
          <t>X3</t>
        </is>
      </c>
      <c r="H461" s="2" t="inlineStr">
        <is>
          <t>ImpMatl_SS_AISI-304</t>
        </is>
      </c>
      <c r="I461" s="4" t="inlineStr">
        <is>
          <t>Stainless Steel, AISI-304</t>
        </is>
      </c>
      <c r="J461" s="4" t="inlineStr">
        <is>
          <t>H304</t>
        </is>
      </c>
      <c r="K461" s="4" t="inlineStr">
        <is>
          <t>Stainless Steel, AISI-303</t>
        </is>
      </c>
      <c r="L461" s="4" t="inlineStr">
        <is>
          <t>Stainless Steel, AISI 316</t>
        </is>
      </c>
      <c r="M461" s="4" t="inlineStr">
        <is>
          <t>Coating_Scotchkote134_interior</t>
        </is>
      </c>
      <c r="N461" s="80" t="n">
        <v>98876138</v>
      </c>
      <c r="O461" s="4" t="n"/>
      <c r="P461" s="4" t="inlineStr">
        <is>
          <t>A102367</t>
        </is>
      </c>
      <c r="Q461" t="inlineStr">
        <is>
          <t>LT250</t>
        </is>
      </c>
      <c r="R461" s="4" t="n">
        <v>126</v>
      </c>
    </row>
    <row r="462">
      <c r="B462">
        <f>IF(I462="Silicon Bronze, ASTM-B584, C87600", IF(M462="Coating_Standard", "Y", "N"), "N")</f>
        <v/>
      </c>
      <c r="C462">
        <f>"Price_BOM_L_Imp_"&amp;D462</f>
        <v/>
      </c>
      <c r="D462" t="n">
        <v>1264</v>
      </c>
      <c r="E462">
        <f>IF(B462="Y", C462, "")</f>
        <v/>
      </c>
      <c r="F462" t="inlineStr">
        <is>
          <t>:25957-LC:25957-LCV:25957-LF:</t>
        </is>
      </c>
      <c r="G462" s="2" t="inlineStr">
        <is>
          <t>X4</t>
        </is>
      </c>
      <c r="H462" s="2" t="inlineStr">
        <is>
          <t>ImpMatl_SS_AISI-304</t>
        </is>
      </c>
      <c r="I462" s="4" t="inlineStr">
        <is>
          <t>Stainless Steel, AISI-304</t>
        </is>
      </c>
      <c r="J462" s="4" t="inlineStr">
        <is>
          <t>H304</t>
        </is>
      </c>
      <c r="K462" s="4" t="inlineStr">
        <is>
          <t>Stainless Steel, AISI-303</t>
        </is>
      </c>
      <c r="L462" s="4" t="inlineStr">
        <is>
          <t>Stainless Steel, AISI 316</t>
        </is>
      </c>
      <c r="M462" s="4" t="inlineStr">
        <is>
          <t>Coating_Scotchkote134_interior</t>
        </is>
      </c>
      <c r="N462" s="80" t="inlineStr">
        <is>
          <t>RTF</t>
        </is>
      </c>
      <c r="O462" s="4" t="n"/>
      <c r="P462" s="4" t="inlineStr">
        <is>
          <t>A102369</t>
        </is>
      </c>
      <c r="Q462" t="inlineStr">
        <is>
          <t>LT250</t>
        </is>
      </c>
      <c r="R462" s="4" t="n">
        <v>126</v>
      </c>
    </row>
    <row r="463">
      <c r="B463">
        <f>IF(I463="Silicon Bronze, ASTM-B584, C87600", IF(M463="Coating_Standard", "Y", "N"), "N")</f>
        <v/>
      </c>
      <c r="C463">
        <f>"Price_BOM_L_Imp_"&amp;D463</f>
        <v/>
      </c>
      <c r="D463" t="n">
        <v>1265</v>
      </c>
      <c r="E463">
        <f>IF(B463="Y", C463, "")</f>
        <v/>
      </c>
      <c r="F463" t="inlineStr">
        <is>
          <t>:25123-LC:25123-LCV:25123-LF:</t>
        </is>
      </c>
      <c r="G463" s="2" t="inlineStr">
        <is>
          <t>X3</t>
        </is>
      </c>
      <c r="H463" s="2" t="inlineStr">
        <is>
          <t>ImpMatl_SS_AISI-304</t>
        </is>
      </c>
      <c r="I463" s="4" t="inlineStr">
        <is>
          <t>Stainless Steel, AISI-304</t>
        </is>
      </c>
      <c r="J463" s="4" t="inlineStr">
        <is>
          <t>H304</t>
        </is>
      </c>
      <c r="K463" s="4" t="inlineStr">
        <is>
          <t>Stainless Steel, AISI-303</t>
        </is>
      </c>
      <c r="L463" s="4" t="inlineStr">
        <is>
          <t>Stainless Steel, AISI 316</t>
        </is>
      </c>
      <c r="M463" s="4" t="inlineStr">
        <is>
          <t>Coating_Scotchkote134_interior</t>
        </is>
      </c>
      <c r="N463" s="80" t="inlineStr">
        <is>
          <t>RTF</t>
        </is>
      </c>
      <c r="O463" s="4" t="n"/>
      <c r="P463" s="4" t="inlineStr">
        <is>
          <t>A102371</t>
        </is>
      </c>
      <c r="Q463" t="inlineStr">
        <is>
          <t>LT250</t>
        </is>
      </c>
      <c r="R463" s="4" t="n">
        <v>126</v>
      </c>
    </row>
    <row r="464">
      <c r="B464">
        <f>IF(I464="Silicon Bronze, ASTM-B584, C87600", IF(M464="Coating_Standard", "Y", "N"), "N")</f>
        <v/>
      </c>
      <c r="C464">
        <f>"Price_BOM_L_Imp_"&amp;D464</f>
        <v/>
      </c>
      <c r="D464" t="n">
        <v>1266</v>
      </c>
      <c r="E464">
        <f>IF(B464="Y", C464, "")</f>
        <v/>
      </c>
      <c r="F464" t="inlineStr">
        <is>
          <t>:25123-LC:25123-LCV:25123-LF:</t>
        </is>
      </c>
      <c r="G464" s="2" t="inlineStr">
        <is>
          <t>XA</t>
        </is>
      </c>
      <c r="H464" s="2" t="inlineStr">
        <is>
          <t>ImpMatl_SS_AISI-304</t>
        </is>
      </c>
      <c r="I464" s="4" t="inlineStr">
        <is>
          <t>Stainless Steel, AISI-304</t>
        </is>
      </c>
      <c r="J464" s="4" t="inlineStr">
        <is>
          <t>H304</t>
        </is>
      </c>
      <c r="K464" s="4" t="inlineStr">
        <is>
          <t>Stainless Steel, AISI-303</t>
        </is>
      </c>
      <c r="L464" s="4" t="inlineStr">
        <is>
          <t>Stainless Steel, AISI 316</t>
        </is>
      </c>
      <c r="M464" s="4" t="inlineStr">
        <is>
          <t>Coating_Scotchkote134_interior</t>
        </is>
      </c>
      <c r="N464" s="80" t="inlineStr">
        <is>
          <t>RTF</t>
        </is>
      </c>
      <c r="O464" s="4" t="n"/>
      <c r="P464" s="4" t="inlineStr">
        <is>
          <t>A102373</t>
        </is>
      </c>
      <c r="Q464" t="inlineStr">
        <is>
          <t>LT250</t>
        </is>
      </c>
      <c r="R464" s="4" t="n">
        <v>126</v>
      </c>
    </row>
    <row r="465">
      <c r="B465">
        <f>IF(I465="Silicon Bronze, ASTM-B584, C87600", IF(M465="Coating_Standard", "Y", "N"), "N")</f>
        <v/>
      </c>
      <c r="C465">
        <f>"Price_BOM_L_Imp_"&amp;D465</f>
        <v/>
      </c>
      <c r="D465" t="n">
        <v>1267</v>
      </c>
      <c r="E465">
        <f>IF(B465="Y", C465, "")</f>
        <v/>
      </c>
      <c r="F465" t="inlineStr">
        <is>
          <t>:30501-LC:30501-LCV:</t>
        </is>
      </c>
      <c r="G465" s="2" t="inlineStr">
        <is>
          <t>X3</t>
        </is>
      </c>
      <c r="H465" s="2" t="inlineStr">
        <is>
          <t>ImpMatl_SS_AISI-304</t>
        </is>
      </c>
      <c r="I465" s="4" t="inlineStr">
        <is>
          <t>Stainless Steel, AISI-304</t>
        </is>
      </c>
      <c r="J465" s="4" t="inlineStr">
        <is>
          <t>H304</t>
        </is>
      </c>
      <c r="K465" s="4" t="inlineStr">
        <is>
          <t>Stainless Steel, AISI-303</t>
        </is>
      </c>
      <c r="L465" s="4" t="inlineStr">
        <is>
          <t>Stainless Steel, AISI 316</t>
        </is>
      </c>
      <c r="M465" s="4" t="inlineStr">
        <is>
          <t>Coating_Scotchkote134_interior</t>
        </is>
      </c>
      <c r="N465" s="80" t="inlineStr">
        <is>
          <t>RTF</t>
        </is>
      </c>
      <c r="O465" s="4" t="n"/>
      <c r="P465" s="4" t="inlineStr">
        <is>
          <t>A102375</t>
        </is>
      </c>
      <c r="Q465" t="inlineStr">
        <is>
          <t>LT250</t>
        </is>
      </c>
      <c r="R465" s="4" t="n">
        <v>126</v>
      </c>
    </row>
    <row r="466">
      <c r="B466">
        <f>IF(I466="Silicon Bronze, ASTM-B584, C87600", IF(M466="Coating_Standard", "Y", "N"), "N")</f>
        <v/>
      </c>
      <c r="C466">
        <f>"Price_BOM_L_Imp_"&amp;D466</f>
        <v/>
      </c>
      <c r="D466" t="n">
        <v>1268</v>
      </c>
      <c r="E466">
        <f>IF(B466="Y", C466, "")</f>
        <v/>
      </c>
      <c r="F466" t="inlineStr">
        <is>
          <t>:30707-LC:30707-LCV:30707-LF:</t>
        </is>
      </c>
      <c r="G466" s="2" t="inlineStr">
        <is>
          <t>X3</t>
        </is>
      </c>
      <c r="H466" s="2" t="inlineStr">
        <is>
          <t>ImpMatl_SS_AISI-304</t>
        </is>
      </c>
      <c r="I466" s="4" t="inlineStr">
        <is>
          <t>Stainless Steel, AISI-304</t>
        </is>
      </c>
      <c r="J466" s="4" t="inlineStr">
        <is>
          <t>H304</t>
        </is>
      </c>
      <c r="K466" s="4" t="inlineStr">
        <is>
          <t>Stainless Steel, AISI-303</t>
        </is>
      </c>
      <c r="L466" s="4" t="inlineStr">
        <is>
          <t>Stainless Steel, AISI 316</t>
        </is>
      </c>
      <c r="M466" s="4" t="inlineStr">
        <is>
          <t>Coating_Scotchkote134_interior</t>
        </is>
      </c>
      <c r="N466" s="80" t="inlineStr">
        <is>
          <t>RTF</t>
        </is>
      </c>
      <c r="O466" s="4" t="n"/>
      <c r="P466" s="4" t="inlineStr">
        <is>
          <t>A102377</t>
        </is>
      </c>
      <c r="Q466" t="inlineStr">
        <is>
          <t>LT250</t>
        </is>
      </c>
      <c r="R466" s="4" t="n">
        <v>126</v>
      </c>
    </row>
    <row r="467">
      <c r="B467">
        <f>IF(I467="Silicon Bronze, ASTM-B584, C87600", IF(M467="Coating_Standard", "Y", "N"), "N")</f>
        <v/>
      </c>
      <c r="C467">
        <f>"Price_BOM_L_Imp_"&amp;D467</f>
        <v/>
      </c>
      <c r="D467" t="n">
        <v>1269</v>
      </c>
      <c r="E467">
        <f>IF(B467="Y", C467, "")</f>
        <v/>
      </c>
      <c r="F467" t="inlineStr">
        <is>
          <t>:30707-LC:30707-LCV:30707-LF:</t>
        </is>
      </c>
      <c r="G467" s="2" t="inlineStr">
        <is>
          <t>X4</t>
        </is>
      </c>
      <c r="H467" s="2" t="inlineStr">
        <is>
          <t>ImpMatl_SS_AISI-304</t>
        </is>
      </c>
      <c r="I467" s="4" t="inlineStr">
        <is>
          <t>Stainless Steel, AISI-304</t>
        </is>
      </c>
      <c r="J467" s="4" t="inlineStr">
        <is>
          <t>H304</t>
        </is>
      </c>
      <c r="K467" s="4" t="inlineStr">
        <is>
          <t>Stainless Steel, AISI-303</t>
        </is>
      </c>
      <c r="L467" s="4" t="inlineStr">
        <is>
          <t>Stainless Steel, AISI 316</t>
        </is>
      </c>
      <c r="M467" s="4" t="inlineStr">
        <is>
          <t>Coating_Scotchkote134_interior</t>
        </is>
      </c>
      <c r="N467" s="80" t="inlineStr">
        <is>
          <t>RTF</t>
        </is>
      </c>
      <c r="O467" s="4" t="n"/>
      <c r="P467" s="4" t="inlineStr">
        <is>
          <t>A102379</t>
        </is>
      </c>
      <c r="Q467" t="inlineStr">
        <is>
          <t>LT250</t>
        </is>
      </c>
      <c r="R467" s="4" t="n">
        <v>126</v>
      </c>
    </row>
    <row r="468">
      <c r="B468">
        <f>IF(I468="Silicon Bronze, ASTM-B584, C87600", IF(M468="Coating_Standard", "Y", "N"), "N")</f>
        <v/>
      </c>
      <c r="C468">
        <f>"Price_BOM_L_Imp_"&amp;D468</f>
        <v/>
      </c>
      <c r="D468" t="n">
        <v>1270</v>
      </c>
      <c r="E468">
        <f>IF(B468="Y", C468, "")</f>
        <v/>
      </c>
      <c r="F468" t="inlineStr">
        <is>
          <t>:30957-LC:30957-LCV:30957-LF:</t>
        </is>
      </c>
      <c r="G468" s="2" t="inlineStr">
        <is>
          <t>X3</t>
        </is>
      </c>
      <c r="H468" s="2" t="inlineStr">
        <is>
          <t>ImpMatl_SS_AISI-304</t>
        </is>
      </c>
      <c r="I468" s="4" t="inlineStr">
        <is>
          <t>Stainless Steel, AISI-304</t>
        </is>
      </c>
      <c r="J468" s="4" t="inlineStr">
        <is>
          <t>H304</t>
        </is>
      </c>
      <c r="K468" s="4" t="inlineStr">
        <is>
          <t>Stainless Steel, AISI-303</t>
        </is>
      </c>
      <c r="L468" s="4" t="inlineStr">
        <is>
          <t>Stainless Steel, AISI 316</t>
        </is>
      </c>
      <c r="M468" s="4" t="inlineStr">
        <is>
          <t>Coating_Scotchkote134_interior</t>
        </is>
      </c>
      <c r="N468" s="80" t="inlineStr">
        <is>
          <t>RTF</t>
        </is>
      </c>
      <c r="O468" s="4" t="n"/>
      <c r="P468" s="4" t="inlineStr">
        <is>
          <t>A102381</t>
        </is>
      </c>
      <c r="Q468" t="inlineStr">
        <is>
          <t>LT250</t>
        </is>
      </c>
      <c r="R468" s="4" t="n">
        <v>126</v>
      </c>
    </row>
    <row r="469">
      <c r="B469">
        <f>IF(I469="Silicon Bronze, ASTM-B584, C87600", IF(M469="Coating_Standard", "Y", "N"), "N")</f>
        <v/>
      </c>
      <c r="C469">
        <f>"Price_BOM_L_Imp_"&amp;D469</f>
        <v/>
      </c>
      <c r="D469" t="n">
        <v>1271</v>
      </c>
      <c r="E469">
        <f>IF(B469="Y", C469, "")</f>
        <v/>
      </c>
      <c r="F469" t="inlineStr">
        <is>
          <t>:30957-LC:30957-LCV:30957-LF:</t>
        </is>
      </c>
      <c r="G469" s="2" t="inlineStr">
        <is>
          <t>XA</t>
        </is>
      </c>
      <c r="H469" s="2" t="inlineStr">
        <is>
          <t>ImpMatl_SS_AISI-304</t>
        </is>
      </c>
      <c r="I469" s="4" t="inlineStr">
        <is>
          <t>Stainless Steel, AISI-304</t>
        </is>
      </c>
      <c r="J469" s="4" t="inlineStr">
        <is>
          <t>H304</t>
        </is>
      </c>
      <c r="K469" s="4" t="inlineStr">
        <is>
          <t>Stainless Steel, AISI-303</t>
        </is>
      </c>
      <c r="L469" s="4" t="inlineStr">
        <is>
          <t>Stainless Steel, AISI 316</t>
        </is>
      </c>
      <c r="M469" s="4" t="inlineStr">
        <is>
          <t>Coating_Scotchkote134_interior</t>
        </is>
      </c>
      <c r="N469" s="80" t="inlineStr">
        <is>
          <t>RTF</t>
        </is>
      </c>
      <c r="O469" s="4" t="n"/>
      <c r="P469" s="4" t="inlineStr">
        <is>
          <t>A102383</t>
        </is>
      </c>
      <c r="Q469" t="inlineStr">
        <is>
          <t>LT250</t>
        </is>
      </c>
      <c r="R469" s="4" t="n">
        <v>126</v>
      </c>
    </row>
    <row r="470">
      <c r="B470">
        <f>IF(I470="Silicon Bronze, ASTM-B584, C87600", IF(M470="Coating_Standard", "Y", "N"), "N")</f>
        <v/>
      </c>
      <c r="C470">
        <f>"Price_BOM_L_Imp_"&amp;D470</f>
        <v/>
      </c>
      <c r="D470" t="n">
        <v>1272</v>
      </c>
      <c r="E470">
        <f>IF(B470="Y", C470, "")</f>
        <v/>
      </c>
      <c r="F470" t="inlineStr">
        <is>
          <t>:30121-LC:30121-LCV:30121-LF:</t>
        </is>
      </c>
      <c r="G470" s="2" t="inlineStr">
        <is>
          <t>XA</t>
        </is>
      </c>
      <c r="H470" s="2" t="inlineStr">
        <is>
          <t>ImpMatl_SS_AISI-304</t>
        </is>
      </c>
      <c r="I470" s="4" t="inlineStr">
        <is>
          <t>Stainless Steel, AISI-304</t>
        </is>
      </c>
      <c r="J470" s="4" t="inlineStr">
        <is>
          <t>H304</t>
        </is>
      </c>
      <c r="K470" s="4" t="inlineStr">
        <is>
          <t>Stainless Steel, AISI-303</t>
        </is>
      </c>
      <c r="L470" s="4" t="inlineStr">
        <is>
          <t>Stainless Steel, AISI 316</t>
        </is>
      </c>
      <c r="M470" s="4" t="inlineStr">
        <is>
          <t>Coating_Scotchkote134_interior</t>
        </is>
      </c>
      <c r="N470" s="80" t="inlineStr">
        <is>
          <t>RTF</t>
        </is>
      </c>
      <c r="O470" s="4" t="n"/>
      <c r="P470" s="4" t="inlineStr">
        <is>
          <t>A102385</t>
        </is>
      </c>
      <c r="Q470" t="inlineStr">
        <is>
          <t>LT250</t>
        </is>
      </c>
      <c r="R470" s="4" t="n">
        <v>126</v>
      </c>
    </row>
    <row r="471">
      <c r="B471">
        <f>IF(I471="Silicon Bronze, ASTM-B584, C87600", IF(M471="Coating_Standard", "Y", "N"), "N")</f>
        <v/>
      </c>
      <c r="C471">
        <f>"Price_BOM_L_Imp_"&amp;D471</f>
        <v/>
      </c>
      <c r="D471" t="n">
        <v>1273</v>
      </c>
      <c r="E471">
        <f>IF(B471="Y", C471, "")</f>
        <v/>
      </c>
      <c r="F471" t="inlineStr">
        <is>
          <t>:30127-LC:30127-LCV:30127-LF:</t>
        </is>
      </c>
      <c r="G471" s="2" t="inlineStr">
        <is>
          <t>XA</t>
        </is>
      </c>
      <c r="H471" s="2" t="inlineStr">
        <is>
          <t>ImpMatl_SS_AISI-304</t>
        </is>
      </c>
      <c r="I471" s="4" t="inlineStr">
        <is>
          <t>Stainless Steel, AISI-304</t>
        </is>
      </c>
      <c r="J471" s="4" t="inlineStr">
        <is>
          <t>H304</t>
        </is>
      </c>
      <c r="K471" s="4" t="inlineStr">
        <is>
          <t>Stainless Steel, AISI-303</t>
        </is>
      </c>
      <c r="L471" s="4" t="inlineStr">
        <is>
          <t>Stainless Steel, AISI 316</t>
        </is>
      </c>
      <c r="M471" s="4" t="inlineStr">
        <is>
          <t>Coating_Scotchkote134_interior</t>
        </is>
      </c>
      <c r="N471" s="80" t="inlineStr">
        <is>
          <t>RTF</t>
        </is>
      </c>
      <c r="O471" s="4" t="n"/>
      <c r="P471" s="4" t="inlineStr">
        <is>
          <t>A102387</t>
        </is>
      </c>
      <c r="Q471" t="inlineStr">
        <is>
          <t>LT250</t>
        </is>
      </c>
      <c r="R471" s="4" t="n">
        <v>126</v>
      </c>
    </row>
    <row r="472">
      <c r="B472">
        <f>IF(I472="Silicon Bronze, ASTM-B584, C87600", IF(M472="Coating_Standard", "Y", "N"), "N")</f>
        <v/>
      </c>
      <c r="C472">
        <f>"Price_BOM_L_Imp_"&amp;D472</f>
        <v/>
      </c>
      <c r="D472" t="n">
        <v>1274</v>
      </c>
      <c r="E472">
        <f>IF(B472="Y", C472, "")</f>
        <v/>
      </c>
      <c r="F472" t="inlineStr">
        <is>
          <t>:30157-LC:30157-LCV:30157-LF:</t>
        </is>
      </c>
      <c r="G472" s="2" t="inlineStr">
        <is>
          <t>XA</t>
        </is>
      </c>
      <c r="H472" s="2" t="inlineStr">
        <is>
          <t>ImpMatl_SS_AISI-304</t>
        </is>
      </c>
      <c r="I472" s="4" t="inlineStr">
        <is>
          <t>Stainless Steel, AISI-304</t>
        </is>
      </c>
      <c r="J472" s="4" t="inlineStr">
        <is>
          <t>H304</t>
        </is>
      </c>
      <c r="K472" s="4" t="inlineStr">
        <is>
          <t>Stainless Steel, AISI-303</t>
        </is>
      </c>
      <c r="L472" s="4" t="inlineStr">
        <is>
          <t>Stainless Steel, AISI 316</t>
        </is>
      </c>
      <c r="M472" s="4" t="inlineStr">
        <is>
          <t>Coating_Scotchkote134_interior</t>
        </is>
      </c>
      <c r="N472" s="80" t="inlineStr">
        <is>
          <t>RTF</t>
        </is>
      </c>
      <c r="O472" s="4" t="n"/>
      <c r="P472" s="4" t="inlineStr">
        <is>
          <t>A102389</t>
        </is>
      </c>
      <c r="Q472" t="inlineStr">
        <is>
          <t>LT250</t>
        </is>
      </c>
      <c r="R472" s="4" t="n">
        <v>126</v>
      </c>
    </row>
    <row r="473">
      <c r="B473">
        <f>IF(I473="Silicon Bronze, ASTM-B584, C87600", IF(M473="Coating_Standard", "Y", "N"), "N")</f>
        <v/>
      </c>
      <c r="C473">
        <f>"Price_BOM_L_Imp_"&amp;D473</f>
        <v/>
      </c>
      <c r="D473" t="n">
        <v>1275</v>
      </c>
      <c r="E473">
        <f>IF(B473="Y", C473, "")</f>
        <v/>
      </c>
      <c r="F473" t="inlineStr">
        <is>
          <t>:40707-LC:40707-LCV:40707-LF:</t>
        </is>
      </c>
      <c r="G473" s="2" t="inlineStr">
        <is>
          <t>X3</t>
        </is>
      </c>
      <c r="H473" s="2" t="inlineStr">
        <is>
          <t>ImpMatl_SS_AISI-304</t>
        </is>
      </c>
      <c r="I473" s="4" t="inlineStr">
        <is>
          <t>Stainless Steel, AISI-304</t>
        </is>
      </c>
      <c r="J473" s="4" t="inlineStr">
        <is>
          <t>H304</t>
        </is>
      </c>
      <c r="K473" s="4" t="inlineStr">
        <is>
          <t>Stainless Steel, AISI-303</t>
        </is>
      </c>
      <c r="L473" s="4" t="inlineStr">
        <is>
          <t>Stainless Steel, AISI 316</t>
        </is>
      </c>
      <c r="M473" s="4" t="inlineStr">
        <is>
          <t>Coating_Scotchkote134_interior</t>
        </is>
      </c>
      <c r="N473" s="80" t="n">
        <v>98876161</v>
      </c>
      <c r="O473" s="4" t="n"/>
      <c r="P473" s="4" t="inlineStr">
        <is>
          <t>A102391</t>
        </is>
      </c>
      <c r="Q473" t="inlineStr">
        <is>
          <t>LT250</t>
        </is>
      </c>
      <c r="R473" s="4" t="n">
        <v>126</v>
      </c>
    </row>
    <row r="474">
      <c r="B474">
        <f>IF(I474="Silicon Bronze, ASTM-B584, C87600", IF(M474="Coating_Standard", "Y", "N"), "N")</f>
        <v/>
      </c>
      <c r="C474">
        <f>"Price_BOM_L_Imp_"&amp;D474</f>
        <v/>
      </c>
      <c r="D474" t="n">
        <v>1276</v>
      </c>
      <c r="E474">
        <f>IF(B474="Y", C474, "")</f>
        <v/>
      </c>
      <c r="F474" t="inlineStr">
        <is>
          <t>:40707-LC:40707-LCV:40707-LF:</t>
        </is>
      </c>
      <c r="G474" s="2" t="inlineStr">
        <is>
          <t>X4</t>
        </is>
      </c>
      <c r="H474" s="2" t="inlineStr">
        <is>
          <t>ImpMatl_SS_AISI-304</t>
        </is>
      </c>
      <c r="I474" s="4" t="inlineStr">
        <is>
          <t>Stainless Steel, AISI-304</t>
        </is>
      </c>
      <c r="J474" s="4" t="inlineStr">
        <is>
          <t>H304</t>
        </is>
      </c>
      <c r="K474" s="4" t="inlineStr">
        <is>
          <t>Stainless Steel, AISI-303</t>
        </is>
      </c>
      <c r="L474" s="4" t="inlineStr">
        <is>
          <t>Stainless Steel, AISI 316</t>
        </is>
      </c>
      <c r="M474" s="4" t="inlineStr">
        <is>
          <t>Coating_Scotchkote134_interior</t>
        </is>
      </c>
      <c r="N474" s="80" t="inlineStr">
        <is>
          <t>RTF</t>
        </is>
      </c>
      <c r="O474" s="4" t="n"/>
      <c r="P474" s="4" t="inlineStr">
        <is>
          <t>A102393</t>
        </is>
      </c>
      <c r="Q474" t="inlineStr">
        <is>
          <t>LT250</t>
        </is>
      </c>
      <c r="R474" s="4" t="n">
        <v>126</v>
      </c>
    </row>
    <row r="475">
      <c r="B475">
        <f>IF(I475="Silicon Bronze, ASTM-B584, C87600", IF(M475="Coating_Standard", "Y", "N"), "N")</f>
        <v/>
      </c>
      <c r="C475">
        <f>"Price_BOM_L_Imp_"&amp;D475</f>
        <v/>
      </c>
      <c r="D475" t="n">
        <v>1277</v>
      </c>
      <c r="E475">
        <f>IF(B475="Y", C475, "")</f>
        <v/>
      </c>
      <c r="F475" t="inlineStr">
        <is>
          <t>:40957-LC:40957-LCV:40957-LF:</t>
        </is>
      </c>
      <c r="G475" s="2" t="inlineStr">
        <is>
          <t>X3</t>
        </is>
      </c>
      <c r="H475" s="2" t="inlineStr">
        <is>
          <t>ImpMatl_SS_AISI-304</t>
        </is>
      </c>
      <c r="I475" s="4" t="inlineStr">
        <is>
          <t>Stainless Steel, AISI-304</t>
        </is>
      </c>
      <c r="J475" s="4" t="inlineStr">
        <is>
          <t>H304</t>
        </is>
      </c>
      <c r="K475" s="4" t="inlineStr">
        <is>
          <t>Stainless Steel, AISI-303</t>
        </is>
      </c>
      <c r="L475" s="4" t="inlineStr">
        <is>
          <t>Stainless Steel, AISI 316</t>
        </is>
      </c>
      <c r="M475" s="4" t="inlineStr">
        <is>
          <t>Coating_Scotchkote134_interior</t>
        </is>
      </c>
      <c r="N475" s="80" t="inlineStr">
        <is>
          <t>RTF</t>
        </is>
      </c>
      <c r="O475" s="4" t="n"/>
      <c r="P475" s="4" t="inlineStr">
        <is>
          <t>A102395</t>
        </is>
      </c>
      <c r="Q475" t="inlineStr">
        <is>
          <t>LT250</t>
        </is>
      </c>
      <c r="R475" s="4" t="n">
        <v>126</v>
      </c>
    </row>
    <row r="476">
      <c r="B476">
        <f>IF(I476="Silicon Bronze, ASTM-B584, C87600", IF(M476="Coating_Standard", "Y", "N"), "N")</f>
        <v/>
      </c>
      <c r="C476">
        <f>"Price_BOM_L_Imp_"&amp;D476</f>
        <v/>
      </c>
      <c r="D476" t="n">
        <v>1278</v>
      </c>
      <c r="E476">
        <f>IF(B476="Y", C476, "")</f>
        <v/>
      </c>
      <c r="F476" t="inlineStr">
        <is>
          <t>:40957-LC:40957-LCV:40957-LF:</t>
        </is>
      </c>
      <c r="G476" s="2" t="inlineStr">
        <is>
          <t>X4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Coating_Scotchkote134_interior</t>
        </is>
      </c>
      <c r="N476" s="80" t="inlineStr">
        <is>
          <t>RTF</t>
        </is>
      </c>
      <c r="O476" s="4" t="n"/>
      <c r="P476" s="4" t="inlineStr">
        <is>
          <t>A102397</t>
        </is>
      </c>
      <c r="Q476" t="inlineStr">
        <is>
          <t>LT250</t>
        </is>
      </c>
      <c r="R476" s="4" t="n">
        <v>126</v>
      </c>
    </row>
    <row r="477">
      <c r="B477">
        <f>IF(I477="Silicon Bronze, ASTM-B584, C87600", IF(M477="Coating_Standard", "Y", "N"), "N")</f>
        <v/>
      </c>
      <c r="C477">
        <f>"Price_BOM_L_Imp_"&amp;D477</f>
        <v/>
      </c>
      <c r="D477" t="n">
        <v>1279</v>
      </c>
      <c r="E477">
        <f>IF(B477="Y", C477, "")</f>
        <v/>
      </c>
      <c r="F477" t="inlineStr">
        <is>
          <t>:40959-LC:40959-LCV:40959-LF:</t>
        </is>
      </c>
      <c r="G477" s="2" t="inlineStr">
        <is>
          <t>XA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Stainless Steel, AISI-303</t>
        </is>
      </c>
      <c r="L477" s="4" t="inlineStr">
        <is>
          <t>Stainless Steel, AISI 316</t>
        </is>
      </c>
      <c r="M477" s="4" t="inlineStr">
        <is>
          <t>Coating_Scotchkote134_interior</t>
        </is>
      </c>
      <c r="N477" s="80" t="inlineStr">
        <is>
          <t>RTF</t>
        </is>
      </c>
      <c r="O477" s="4" t="n"/>
      <c r="P477" s="4" t="inlineStr">
        <is>
          <t>A102399</t>
        </is>
      </c>
      <c r="Q477" t="inlineStr">
        <is>
          <t>LT250</t>
        </is>
      </c>
      <c r="R477" s="4" t="n">
        <v>126</v>
      </c>
    </row>
    <row r="478">
      <c r="B478">
        <f>IF(I478="Silicon Bronze, ASTM-B584, C87600", IF(M478="Coating_Standard", "Y", "N"), "N")</f>
        <v/>
      </c>
      <c r="C478">
        <f>"Price_BOM_L_Imp_"&amp;D478</f>
        <v/>
      </c>
      <c r="D478" t="n">
        <v>1280</v>
      </c>
      <c r="E478">
        <f>IF(B478="Y", C478, "")</f>
        <v/>
      </c>
      <c r="F478" t="inlineStr">
        <is>
          <t>:40129-LC:40129-LCV:40129-LF:</t>
        </is>
      </c>
      <c r="G478" s="2" t="inlineStr">
        <is>
          <t>XA</t>
        </is>
      </c>
      <c r="H478" s="2" t="inlineStr">
        <is>
          <t>ImpMatl_SS_AISI-304</t>
        </is>
      </c>
      <c r="I478" s="4" t="inlineStr">
        <is>
          <t>Stainless Steel, AISI-304</t>
        </is>
      </c>
      <c r="J478" s="4" t="inlineStr">
        <is>
          <t>H304</t>
        </is>
      </c>
      <c r="K478" s="4" t="inlineStr">
        <is>
          <t>Stainless Steel, AISI-303</t>
        </is>
      </c>
      <c r="L478" s="4" t="inlineStr">
        <is>
          <t>Stainless Steel, AISI 316</t>
        </is>
      </c>
      <c r="M478" s="4" t="inlineStr">
        <is>
          <t>Coating_Scotchkote134_interior</t>
        </is>
      </c>
      <c r="N478" s="80" t="inlineStr">
        <is>
          <t>RTF</t>
        </is>
      </c>
      <c r="O478" s="4" t="n"/>
      <c r="P478" s="4" t="inlineStr">
        <is>
          <t>A102401</t>
        </is>
      </c>
      <c r="Q478" t="inlineStr">
        <is>
          <t>LT250</t>
        </is>
      </c>
      <c r="R478" s="4" t="n">
        <v>126</v>
      </c>
    </row>
    <row r="479">
      <c r="B479">
        <f>IF(I479="Silicon Bronze, ASTM-B584, C87600", IF(M479="Coating_Standard", "Y", "N"), "N")</f>
        <v/>
      </c>
      <c r="C479">
        <f>"Price_BOM_L_Imp_"&amp;D479</f>
        <v/>
      </c>
      <c r="D479" t="n">
        <v>1281</v>
      </c>
      <c r="E479">
        <f>IF(B479="Y", C479, "")</f>
        <v/>
      </c>
      <c r="F479" t="inlineStr">
        <is>
          <t>:4012A-LC:4012A-LCV:4012A-LF:</t>
        </is>
      </c>
      <c r="G479" s="2" t="inlineStr">
        <is>
          <t>XA</t>
        </is>
      </c>
      <c r="H479" s="2" t="inlineStr">
        <is>
          <t>ImpMatl_SS_AISI-304</t>
        </is>
      </c>
      <c r="I479" s="4" t="inlineStr">
        <is>
          <t>Stainless Steel, AISI-304</t>
        </is>
      </c>
      <c r="J479" s="4" t="inlineStr">
        <is>
          <t>H304</t>
        </is>
      </c>
      <c r="K479" s="4" t="inlineStr">
        <is>
          <t>Stainless Steel, AISI-303</t>
        </is>
      </c>
      <c r="L479" s="4" t="inlineStr">
        <is>
          <t>Stainless Steel, AISI 316</t>
        </is>
      </c>
      <c r="M479" s="4" t="inlineStr">
        <is>
          <t>Coating_Scotchkote134_interior</t>
        </is>
      </c>
      <c r="N479" s="80" t="inlineStr">
        <is>
          <t>RTF</t>
        </is>
      </c>
      <c r="O479" s="4" t="n"/>
      <c r="P479" s="4" t="inlineStr">
        <is>
          <t>A102403</t>
        </is>
      </c>
      <c r="Q479" t="inlineStr">
        <is>
          <t>LT250</t>
        </is>
      </c>
      <c r="R479" s="4" t="n">
        <v>126</v>
      </c>
    </row>
    <row r="480">
      <c r="B480">
        <f>IF(I480="Silicon Bronze, ASTM-B584, C87600", IF(M480="Coating_Standard", "Y", "N"), "N")</f>
        <v/>
      </c>
      <c r="C480">
        <f>"Price_BOM_L_Imp_"&amp;D480</f>
        <v/>
      </c>
      <c r="D480" t="n">
        <v>1282</v>
      </c>
      <c r="E480">
        <f>IF(B480="Y", C480, "")</f>
        <v/>
      </c>
      <c r="F480" t="inlineStr">
        <is>
          <t>:40157-LC:40157-LCV:40157-LF:</t>
        </is>
      </c>
      <c r="G480" s="2" t="inlineStr">
        <is>
          <t>XA</t>
        </is>
      </c>
      <c r="H480" s="2" t="inlineStr">
        <is>
          <t>ImpMatl_SS_AISI-304</t>
        </is>
      </c>
      <c r="I480" s="4" t="inlineStr">
        <is>
          <t>Stainless Steel, AISI-304</t>
        </is>
      </c>
      <c r="J480" s="4" t="inlineStr">
        <is>
          <t>H304</t>
        </is>
      </c>
      <c r="K480" s="4" t="inlineStr">
        <is>
          <t>Stainless Steel, AISI-303</t>
        </is>
      </c>
      <c r="L480" s="4" t="inlineStr">
        <is>
          <t>Stainless Steel, AISI 316</t>
        </is>
      </c>
      <c r="M480" s="4" t="inlineStr">
        <is>
          <t>Coating_Scotchkote134_interior</t>
        </is>
      </c>
      <c r="N480" s="80" t="inlineStr">
        <is>
          <t>RTF</t>
        </is>
      </c>
      <c r="O480" s="4" t="n"/>
      <c r="P480" s="4" t="inlineStr">
        <is>
          <t>A102405</t>
        </is>
      </c>
      <c r="Q480" t="inlineStr">
        <is>
          <t>LT250</t>
        </is>
      </c>
      <c r="R480" s="4" t="n">
        <v>126</v>
      </c>
    </row>
    <row r="481">
      <c r="B481">
        <f>IF(I481="Silicon Bronze, ASTM-B584, C87600", IF(M481="Coating_Standard", "Y", "N"), "N")</f>
        <v/>
      </c>
      <c r="C481">
        <f>"Price_BOM_L_Imp_"&amp;D481</f>
        <v/>
      </c>
      <c r="D481" t="n">
        <v>1283</v>
      </c>
      <c r="E481">
        <f>IF(B481="Y", C481, "")</f>
        <v/>
      </c>
      <c r="F481" t="inlineStr">
        <is>
          <t>:40157-LC:40157-LCV:40157-LF:</t>
        </is>
      </c>
      <c r="G481" s="2" t="inlineStr">
        <is>
          <t>X5</t>
        </is>
      </c>
      <c r="H481" s="2" t="inlineStr">
        <is>
          <t>ImpMatl_SS_AISI-304</t>
        </is>
      </c>
      <c r="I481" s="4" t="inlineStr">
        <is>
          <t>Stainless Steel, AISI-304</t>
        </is>
      </c>
      <c r="J481" s="4" t="inlineStr">
        <is>
          <t>H304</t>
        </is>
      </c>
      <c r="K481" s="4" t="inlineStr">
        <is>
          <t>Anodized Steel</t>
        </is>
      </c>
      <c r="L481" s="4" t="inlineStr">
        <is>
          <t>Stainless Steel, AISI 316</t>
        </is>
      </c>
      <c r="M481" s="4" t="inlineStr">
        <is>
          <t>Coating_Scotchkote134_interior</t>
        </is>
      </c>
      <c r="N481" s="80" t="inlineStr">
        <is>
          <t>RTF</t>
        </is>
      </c>
      <c r="O481" s="4" t="n"/>
      <c r="P481" s="4" t="inlineStr">
        <is>
          <t>A102407</t>
        </is>
      </c>
      <c r="Q481" t="inlineStr">
        <is>
          <t>LT250</t>
        </is>
      </c>
      <c r="R481" s="4" t="n">
        <v>126</v>
      </c>
    </row>
    <row r="482">
      <c r="B482">
        <f>IF(I482="Silicon Bronze, ASTM-B584, C87600", IF(M482="Coating_Standard", "Y", "N"), "N")</f>
        <v/>
      </c>
      <c r="C482">
        <f>"Price_BOM_L_Imp_"&amp;D482</f>
        <v/>
      </c>
      <c r="D482" t="n">
        <v>1284</v>
      </c>
      <c r="E482">
        <f>IF(B482="Y", C482, "")</f>
        <v/>
      </c>
      <c r="F482" t="inlineStr">
        <is>
          <t>:50957-LC:50957-LCV:50957-LF:</t>
        </is>
      </c>
      <c r="G482" s="2" t="inlineStr">
        <is>
          <t>X4</t>
        </is>
      </c>
      <c r="H482" s="2" t="inlineStr">
        <is>
          <t>ImpMatl_SS_AISI-304</t>
        </is>
      </c>
      <c r="I482" s="4" t="inlineStr">
        <is>
          <t>Stainless Steel, AISI-304</t>
        </is>
      </c>
      <c r="J482" s="4" t="inlineStr">
        <is>
          <t>H304</t>
        </is>
      </c>
      <c r="K482" s="4" t="inlineStr">
        <is>
          <t>Stainless Steel, AISI-303</t>
        </is>
      </c>
      <c r="L482" s="4" t="inlineStr">
        <is>
          <t>Stainless Steel, AISI 316</t>
        </is>
      </c>
      <c r="M482" s="4" t="inlineStr">
        <is>
          <t>Coating_Scotchkote134_interior</t>
        </is>
      </c>
      <c r="N482" s="80" t="inlineStr">
        <is>
          <t>RTF</t>
        </is>
      </c>
      <c r="O482" s="4" t="n"/>
      <c r="P482" s="4" t="inlineStr">
        <is>
          <t>A102409</t>
        </is>
      </c>
      <c r="Q482" t="inlineStr">
        <is>
          <t>LT250</t>
        </is>
      </c>
      <c r="R482" s="4" t="n">
        <v>126</v>
      </c>
    </row>
    <row r="483">
      <c r="B483">
        <f>IF(I483="Silicon Bronze, ASTM-B584, C87600", IF(M483="Coating_Standard", "Y", "N"), "N")</f>
        <v/>
      </c>
      <c r="C483">
        <f>"Price_BOM_L_Imp_"&amp;D483</f>
        <v/>
      </c>
      <c r="D483" t="n">
        <v>1285</v>
      </c>
      <c r="E483">
        <f>IF(B483="Y", C483, "")</f>
        <v/>
      </c>
      <c r="F483" t="inlineStr">
        <is>
          <t>:50123-LC:50123-LCV:50123-LF:</t>
        </is>
      </c>
      <c r="G483" s="2" t="inlineStr">
        <is>
          <t>XA</t>
        </is>
      </c>
      <c r="H483" s="2" t="inlineStr">
        <is>
          <t>ImpMatl_SS_AISI-304</t>
        </is>
      </c>
      <c r="I483" s="4" t="inlineStr">
        <is>
          <t>Stainless Steel, AISI-304</t>
        </is>
      </c>
      <c r="J483" s="4" t="inlineStr">
        <is>
          <t>H304</t>
        </is>
      </c>
      <c r="K483" s="4" t="inlineStr">
        <is>
          <t>Stainless Steel, AISI-303</t>
        </is>
      </c>
      <c r="L483" s="4" t="inlineStr">
        <is>
          <t>Stainless Steel, AISI 316</t>
        </is>
      </c>
      <c r="M483" s="4" t="inlineStr">
        <is>
          <t>Coating_Scotchkote134_interior</t>
        </is>
      </c>
      <c r="N483" s="80" t="inlineStr">
        <is>
          <t>RTF</t>
        </is>
      </c>
      <c r="O483" s="4" t="n"/>
      <c r="P483" s="4" t="inlineStr">
        <is>
          <t>A102411</t>
        </is>
      </c>
      <c r="Q483" t="inlineStr">
        <is>
          <t>LT250</t>
        </is>
      </c>
      <c r="R483" s="4" t="n">
        <v>126</v>
      </c>
    </row>
    <row r="484">
      <c r="B484">
        <f>IF(I484="Silicon Bronze, ASTM-B584, C87600", IF(M484="Coating_Standard", "Y", "N"), "N")</f>
        <v/>
      </c>
      <c r="C484">
        <f>"Price_BOM_L_Imp_"&amp;D484</f>
        <v/>
      </c>
      <c r="D484" t="n">
        <v>1286</v>
      </c>
      <c r="E484">
        <f>IF(B484="Y", C484, "")</f>
        <v/>
      </c>
      <c r="F484" t="inlineStr">
        <is>
          <t>:50123-LC:50123-LCV:50123-LF:</t>
        </is>
      </c>
      <c r="G484" s="2" t="inlineStr">
        <is>
          <t>X5</t>
        </is>
      </c>
      <c r="H484" s="2" t="inlineStr">
        <is>
          <t>ImpMatl_SS_AISI-304</t>
        </is>
      </c>
      <c r="I484" s="4" t="inlineStr">
        <is>
          <t>Stainless Steel, AISI-304</t>
        </is>
      </c>
      <c r="J484" s="4" t="inlineStr">
        <is>
          <t>H304</t>
        </is>
      </c>
      <c r="K484" s="4" t="inlineStr">
        <is>
          <t>Anodized Steel</t>
        </is>
      </c>
      <c r="L484" s="4" t="inlineStr">
        <is>
          <t>Stainless Steel, AISI 316</t>
        </is>
      </c>
      <c r="M484" s="4" t="inlineStr">
        <is>
          <t>Coating_Scotchkote134_interior</t>
        </is>
      </c>
      <c r="N484" s="80" t="inlineStr">
        <is>
          <t>RTF</t>
        </is>
      </c>
      <c r="O484" s="4" t="n"/>
      <c r="P484" s="4" t="inlineStr">
        <is>
          <t>A102413</t>
        </is>
      </c>
      <c r="Q484" t="inlineStr">
        <is>
          <t>LT250</t>
        </is>
      </c>
      <c r="R484" s="4" t="n">
        <v>126</v>
      </c>
    </row>
    <row r="485">
      <c r="B485">
        <f>IF(I485="Silicon Bronze, ASTM-B584, C87600", IF(M485="Coating_Standard", "Y", "N"), "N")</f>
        <v/>
      </c>
      <c r="C485">
        <f>"Price_BOM_L_Imp_"&amp;D485</f>
        <v/>
      </c>
      <c r="D485" t="n">
        <v>1287</v>
      </c>
      <c r="E485">
        <f>IF(B485="Y", C485, "")</f>
        <v/>
      </c>
      <c r="F485" t="inlineStr">
        <is>
          <t>:50157-LC:50157-LCV:50157-LF:</t>
        </is>
      </c>
      <c r="G485" s="2" t="inlineStr">
        <is>
          <t>X5</t>
        </is>
      </c>
      <c r="H485" s="2" t="inlineStr">
        <is>
          <t>ImpMatl_SS_AISI-304</t>
        </is>
      </c>
      <c r="I485" s="4" t="inlineStr">
        <is>
          <t>Stainless Steel, AISI-304</t>
        </is>
      </c>
      <c r="J485" s="4" t="inlineStr">
        <is>
          <t>H304</t>
        </is>
      </c>
      <c r="K485" s="4" t="inlineStr">
        <is>
          <t>Anodized Steel</t>
        </is>
      </c>
      <c r="L485" s="4" t="inlineStr">
        <is>
          <t>Stainless Steel, AISI 316</t>
        </is>
      </c>
      <c r="M485" s="4" t="inlineStr">
        <is>
          <t>Coating_Scotchkote134_interior</t>
        </is>
      </c>
      <c r="N485" s="80" t="inlineStr">
        <is>
          <t>RTF</t>
        </is>
      </c>
      <c r="O485" s="4" t="n"/>
      <c r="P485" s="4" t="inlineStr">
        <is>
          <t>A102415</t>
        </is>
      </c>
      <c r="Q485" t="inlineStr">
        <is>
          <t>LT250</t>
        </is>
      </c>
      <c r="R485" s="4" t="n">
        <v>126</v>
      </c>
    </row>
    <row r="486">
      <c r="B486">
        <f>IF(I486="Silicon Bronze, ASTM-B584, C87600", IF(M486="Coating_Standard", "Y", "N"), "N")</f>
        <v/>
      </c>
      <c r="C486">
        <f>"Price_BOM_L_Imp_"&amp;D486</f>
        <v/>
      </c>
      <c r="D486" t="n">
        <v>1288</v>
      </c>
      <c r="E486">
        <f>IF(B486="Y", C486, "")</f>
        <v/>
      </c>
      <c r="F486" t="inlineStr">
        <is>
          <t>:60951-LC:60951-LCV:60951-LF:</t>
        </is>
      </c>
      <c r="G486" s="2" t="inlineStr">
        <is>
          <t>XA</t>
        </is>
      </c>
      <c r="H486" s="2" t="inlineStr">
        <is>
          <t>ImpMatl_SS_AISI-304</t>
        </is>
      </c>
      <c r="I486" s="4" t="inlineStr">
        <is>
          <t>Stainless Steel, AISI-304</t>
        </is>
      </c>
      <c r="J486" s="4" t="inlineStr">
        <is>
          <t>H304</t>
        </is>
      </c>
      <c r="K486" s="4" t="inlineStr">
        <is>
          <t>Stainless Steel, AISI-303</t>
        </is>
      </c>
      <c r="L486" s="4" t="inlineStr">
        <is>
          <t>Stainless Steel, AISI 316</t>
        </is>
      </c>
      <c r="M486" s="4" t="inlineStr">
        <is>
          <t>Coating_Scotchkote134_interior</t>
        </is>
      </c>
      <c r="N486" s="80" t="inlineStr">
        <is>
          <t>RTF</t>
        </is>
      </c>
      <c r="O486" s="4" t="n"/>
      <c r="P486" s="4" t="inlineStr">
        <is>
          <t>A102417</t>
        </is>
      </c>
      <c r="Q486" t="inlineStr">
        <is>
          <t>LT250</t>
        </is>
      </c>
      <c r="R486" s="4" t="n">
        <v>126</v>
      </c>
    </row>
    <row r="487">
      <c r="B487">
        <f>IF(I487="Silicon Bronze, ASTM-B584, C87600", IF(M487="Coating_Standard", "Y", "N"), "N")</f>
        <v/>
      </c>
      <c r="C487">
        <f>"Price_BOM_L_Imp_"&amp;D487</f>
        <v/>
      </c>
      <c r="D487" t="n">
        <v>1289</v>
      </c>
      <c r="E487">
        <f>IF(B487="Y", C487, "")</f>
        <v/>
      </c>
      <c r="F487" t="inlineStr">
        <is>
          <t>:60123-LC:60123-LCV:60123-LF:</t>
        </is>
      </c>
      <c r="G487" s="2" t="inlineStr">
        <is>
          <t>XA</t>
        </is>
      </c>
      <c r="H487" s="2" t="inlineStr">
        <is>
          <t>ImpMatl_SS_AISI-304</t>
        </is>
      </c>
      <c r="I487" s="4" t="inlineStr">
        <is>
          <t>Stainless Steel, AISI-304</t>
        </is>
      </c>
      <c r="J487" s="4" t="inlineStr">
        <is>
          <t>H304</t>
        </is>
      </c>
      <c r="K487" s="4" t="inlineStr">
        <is>
          <t>Stainless Steel, AISI-303</t>
        </is>
      </c>
      <c r="L487" s="4" t="inlineStr">
        <is>
          <t>Stainless Steel, AISI 316</t>
        </is>
      </c>
      <c r="M487" s="4" t="inlineStr">
        <is>
          <t>Coating_Scotchkote134_interior</t>
        </is>
      </c>
      <c r="N487" s="80" t="inlineStr">
        <is>
          <t>RTF</t>
        </is>
      </c>
      <c r="O487" s="4" t="n"/>
      <c r="P487" s="4" t="inlineStr">
        <is>
          <t>A102419</t>
        </is>
      </c>
      <c r="Q487" t="inlineStr">
        <is>
          <t>LT250</t>
        </is>
      </c>
      <c r="R487" s="4" t="n">
        <v>126</v>
      </c>
    </row>
    <row r="488">
      <c r="B488">
        <f>IF(I488="Silicon Bronze, ASTM-B584, C87600", IF(M488="Coating_Standard", "Y", "N"), "N")</f>
        <v/>
      </c>
      <c r="C488">
        <f>"Price_BOM_L_Imp_"&amp;D488</f>
        <v/>
      </c>
      <c r="D488" t="n">
        <v>1290</v>
      </c>
      <c r="E488">
        <f>IF(B488="Y", C488, "")</f>
        <v/>
      </c>
      <c r="F488" t="inlineStr">
        <is>
          <t>:60123-LC:60123-LCV:60123-LF:</t>
        </is>
      </c>
      <c r="G488" s="2" t="inlineStr">
        <is>
          <t>X5</t>
        </is>
      </c>
      <c r="H488" s="2" t="inlineStr">
        <is>
          <t>ImpMatl_SS_AISI-304</t>
        </is>
      </c>
      <c r="I488" s="4" t="inlineStr">
        <is>
          <t>Stainless Steel, AISI-304</t>
        </is>
      </c>
      <c r="J488" s="4" t="inlineStr">
        <is>
          <t>H304</t>
        </is>
      </c>
      <c r="K488" s="4" t="inlineStr">
        <is>
          <t>Anodized Steel</t>
        </is>
      </c>
      <c r="L488" s="4" t="inlineStr">
        <is>
          <t>Stainless Steel, AISI 316</t>
        </is>
      </c>
      <c r="M488" s="4" t="inlineStr">
        <is>
          <t>Coating_Scotchkote134_interior</t>
        </is>
      </c>
      <c r="N488" s="80" t="inlineStr">
        <is>
          <t>RTF</t>
        </is>
      </c>
      <c r="O488" s="4" t="n"/>
      <c r="P488" s="4" t="inlineStr">
        <is>
          <t>A102421</t>
        </is>
      </c>
      <c r="Q488" t="inlineStr">
        <is>
          <t>LT250</t>
        </is>
      </c>
      <c r="R488" s="4" t="n">
        <v>126</v>
      </c>
    </row>
    <row r="489">
      <c r="B489">
        <f>IF(I489="Silicon Bronze, ASTM-B584, C87600", IF(M489="Coating_Standard", "Y", "N"), "N")</f>
        <v/>
      </c>
      <c r="C489">
        <f>"Price_BOM_L_Imp_"&amp;D489</f>
        <v/>
      </c>
      <c r="D489" t="n">
        <v>1291</v>
      </c>
      <c r="E489">
        <f>IF(B489="Y", C489, "")</f>
        <v/>
      </c>
      <c r="F489" t="inlineStr">
        <is>
          <t>:60157-LC:60157-LCV:60157-LF:</t>
        </is>
      </c>
      <c r="G489" s="2" t="inlineStr">
        <is>
          <t>X5</t>
        </is>
      </c>
      <c r="H489" s="2" t="inlineStr">
        <is>
          <t>ImpMatl_SS_AISI-304</t>
        </is>
      </c>
      <c r="I489" s="4" t="inlineStr">
        <is>
          <t>Stainless Steel, AISI-304</t>
        </is>
      </c>
      <c r="J489" s="4" t="inlineStr">
        <is>
          <t>H304</t>
        </is>
      </c>
      <c r="K489" s="4" t="inlineStr">
        <is>
          <t>Anodized Steel</t>
        </is>
      </c>
      <c r="L489" s="4" t="inlineStr">
        <is>
          <t>Stainless Steel, AISI 316</t>
        </is>
      </c>
      <c r="M489" s="4" t="inlineStr">
        <is>
          <t>Coating_Scotchkote134_interior</t>
        </is>
      </c>
      <c r="N489" s="80" t="inlineStr">
        <is>
          <t>RTF</t>
        </is>
      </c>
      <c r="O489" s="4" t="n"/>
      <c r="P489" s="4" t="inlineStr">
        <is>
          <t>A102423</t>
        </is>
      </c>
      <c r="Q489" t="inlineStr">
        <is>
          <t>LT250</t>
        </is>
      </c>
      <c r="R489" s="4" t="n">
        <v>126</v>
      </c>
    </row>
    <row r="490">
      <c r="B490">
        <f>IF(I490="Silicon Bronze, ASTM-B584, C87600", IF(M490="Coating_Standard", "Y", "N"), "N")</f>
        <v/>
      </c>
      <c r="C490">
        <f>"Price_BOM_L_Imp_"&amp;D490</f>
        <v/>
      </c>
      <c r="D490" t="n">
        <v>1292</v>
      </c>
      <c r="E490">
        <f>IF(B490="Y", C490, "")</f>
        <v/>
      </c>
      <c r="F490" t="inlineStr">
        <is>
          <t>:60157-LF:</t>
        </is>
      </c>
      <c r="G490" s="2" t="inlineStr">
        <is>
          <t>X6</t>
        </is>
      </c>
      <c r="H490" s="2" t="inlineStr">
        <is>
          <t>ImpMatl_SS_AISI-304</t>
        </is>
      </c>
      <c r="I490" s="4" t="inlineStr">
        <is>
          <t>Stainless Steel, AISI-304</t>
        </is>
      </c>
      <c r="J490" s="4" t="inlineStr">
        <is>
          <t>H304</t>
        </is>
      </c>
      <c r="K490" s="4" t="inlineStr">
        <is>
          <t>Anodized Steel</t>
        </is>
      </c>
      <c r="L490" s="4" t="inlineStr">
        <is>
          <t>Stainless Steel, AISI 316</t>
        </is>
      </c>
      <c r="M490" s="4" t="inlineStr">
        <is>
          <t>Coating_Scotchkote134_interior</t>
        </is>
      </c>
      <c r="N490" s="80" t="inlineStr">
        <is>
          <t>RTF</t>
        </is>
      </c>
      <c r="O490" s="4" t="n"/>
      <c r="P490" s="4" t="inlineStr">
        <is>
          <t>A102425</t>
        </is>
      </c>
      <c r="Q490" t="inlineStr">
        <is>
          <t>LT250</t>
        </is>
      </c>
      <c r="R490" s="4" t="n">
        <v>126</v>
      </c>
    </row>
    <row r="491">
      <c r="B491">
        <f>IF(I491="Silicon Bronze, ASTM-B584, C87600", IF(M491="Coating_Standard", "Y", "N"), "N")</f>
        <v/>
      </c>
      <c r="C491">
        <f>"Price_BOM_L_Imp_"&amp;D491</f>
        <v/>
      </c>
      <c r="D491" t="n">
        <v>1293</v>
      </c>
      <c r="E491">
        <f>IF(B491="Y", C491, "")</f>
        <v/>
      </c>
      <c r="F491" t="inlineStr">
        <is>
          <t>:80123-LC:80123-LCV:80123-LF:</t>
        </is>
      </c>
      <c r="G491" s="2" t="inlineStr">
        <is>
          <t>X5</t>
        </is>
      </c>
      <c r="H491" s="2" t="inlineStr">
        <is>
          <t>ImpMatl_SS_AISI-304</t>
        </is>
      </c>
      <c r="I491" s="4" t="inlineStr">
        <is>
          <t>Stainless Steel, AISI-304</t>
        </is>
      </c>
      <c r="J491" s="4" t="inlineStr">
        <is>
          <t>H304</t>
        </is>
      </c>
      <c r="K491" s="4" t="inlineStr">
        <is>
          <t>Anodized Steel</t>
        </is>
      </c>
      <c r="L491" s="4" t="inlineStr">
        <is>
          <t>Stainless Steel, AISI 316</t>
        </is>
      </c>
      <c r="M491" s="4" t="inlineStr">
        <is>
          <t>Coating_Scotchkote134_interior</t>
        </is>
      </c>
      <c r="N491" s="80" t="inlineStr">
        <is>
          <t>RTF</t>
        </is>
      </c>
      <c r="O491" s="4" t="n"/>
      <c r="P491" s="4" t="inlineStr">
        <is>
          <t>A102427</t>
        </is>
      </c>
      <c r="Q491" t="inlineStr">
        <is>
          <t>LT250</t>
        </is>
      </c>
      <c r="R491" s="4" t="n">
        <v>126</v>
      </c>
    </row>
    <row r="492">
      <c r="B492">
        <f>IF(I492="Silicon Bronze, ASTM-B584, C87600", IF(M492="Coating_Standard", "Y", "N"), "N")</f>
        <v/>
      </c>
      <c r="C492">
        <f>"Price_BOM_L_Imp_"&amp;D492</f>
        <v/>
      </c>
      <c r="D492" t="n">
        <v>1294</v>
      </c>
      <c r="E492">
        <f>IF(B492="Y", C492, "")</f>
        <v/>
      </c>
      <c r="F492" t="inlineStr">
        <is>
          <t>:80155-LC:80155-LCV:80155-LF:</t>
        </is>
      </c>
      <c r="G492" s="2" t="inlineStr">
        <is>
          <t>X5</t>
        </is>
      </c>
      <c r="H492" s="2" t="inlineStr">
        <is>
          <t>ImpMatl_SS_AISI-304</t>
        </is>
      </c>
      <c r="I492" s="4" t="inlineStr">
        <is>
          <t>Stainless Steel, AISI-304</t>
        </is>
      </c>
      <c r="J492" s="4" t="inlineStr">
        <is>
          <t>H304</t>
        </is>
      </c>
      <c r="K492" s="4" t="inlineStr">
        <is>
          <t>Anodized Steel</t>
        </is>
      </c>
      <c r="L492" s="4" t="inlineStr">
        <is>
          <t>Stainless Steel, AISI 316</t>
        </is>
      </c>
      <c r="M492" s="4" t="inlineStr">
        <is>
          <t>Coating_Scotchkote134_interior</t>
        </is>
      </c>
      <c r="N492" s="80" t="inlineStr">
        <is>
          <t>RTF</t>
        </is>
      </c>
      <c r="O492" s="4" t="n"/>
      <c r="P492" s="4" t="inlineStr">
        <is>
          <t>A102429</t>
        </is>
      </c>
      <c r="Q492" t="inlineStr">
        <is>
          <t>LT250</t>
        </is>
      </c>
      <c r="R492" s="4" t="n">
        <v>126</v>
      </c>
    </row>
    <row r="493">
      <c r="B493">
        <f>IF(I493="Silicon Bronze, ASTM-B584, C87600", IF(M493="Coating_Standard", "Y", "N"), "N")</f>
        <v/>
      </c>
      <c r="C493">
        <f>"Price_BOM_L_Imp_"&amp;D493</f>
        <v/>
      </c>
      <c r="D493" t="n">
        <v>1295</v>
      </c>
      <c r="E493">
        <f>IF(B493="Y", C493, "")</f>
        <v/>
      </c>
      <c r="F493" t="inlineStr">
        <is>
          <t>:80155-LF:</t>
        </is>
      </c>
      <c r="G493" s="2" t="inlineStr">
        <is>
          <t>X6</t>
        </is>
      </c>
      <c r="H493" s="2" t="inlineStr">
        <is>
          <t>ImpMatl_SS_AISI-304</t>
        </is>
      </c>
      <c r="I493" s="4" t="inlineStr">
        <is>
          <t>Stainless Steel, AISI-304</t>
        </is>
      </c>
      <c r="J493" s="4" t="inlineStr">
        <is>
          <t>H304</t>
        </is>
      </c>
      <c r="K493" s="4" t="inlineStr">
        <is>
          <t>Anodized Steel</t>
        </is>
      </c>
      <c r="L493" s="4" t="inlineStr">
        <is>
          <t>Stainless Steel, AISI 316</t>
        </is>
      </c>
      <c r="M493" s="4" t="inlineStr">
        <is>
          <t>Coating_Scotchkote134_interior</t>
        </is>
      </c>
      <c r="N493" s="80" t="inlineStr">
        <is>
          <t>RTF</t>
        </is>
      </c>
      <c r="O493" s="4" t="n"/>
      <c r="P493" s="4" t="inlineStr">
        <is>
          <t>A102431</t>
        </is>
      </c>
      <c r="Q493" t="inlineStr">
        <is>
          <t>LT250</t>
        </is>
      </c>
      <c r="R493" s="4" t="n">
        <v>126</v>
      </c>
    </row>
    <row r="494">
      <c r="B494">
        <f>IF(I494="Silicon Bronze, ASTM-B584, C87600", IF(M494="Coating_Standard", "Y", "N"), "N")</f>
        <v/>
      </c>
      <c r="C494">
        <f>"Price_BOM_L_Imp_"&amp;D494</f>
        <v/>
      </c>
      <c r="D494" t="n">
        <v>1296</v>
      </c>
      <c r="E494">
        <f>IF(B494="Y", C494, "")</f>
        <v/>
      </c>
      <c r="F494" t="inlineStr">
        <is>
          <t>:10153-LF:</t>
        </is>
      </c>
      <c r="G494" s="2" t="inlineStr">
        <is>
          <t>X8</t>
        </is>
      </c>
      <c r="H494" s="2" t="inlineStr">
        <is>
          <t>ImpMatl_SS_AISI-304</t>
        </is>
      </c>
      <c r="I494" s="4" t="inlineStr">
        <is>
          <t>Stainless Steel, AISI-304</t>
        </is>
      </c>
      <c r="J494" s="4" t="inlineStr">
        <is>
          <t>H304</t>
        </is>
      </c>
      <c r="K494" s="4" t="inlineStr">
        <is>
          <t>Anodized Steel</t>
        </is>
      </c>
      <c r="L494" s="4" t="inlineStr">
        <is>
          <t>Stainless Steel, AISI 316</t>
        </is>
      </c>
      <c r="M494" s="4" t="inlineStr">
        <is>
          <t>Coating_Scotchkote134_interior</t>
        </is>
      </c>
      <c r="N494" s="80" t="inlineStr">
        <is>
          <t>RTF</t>
        </is>
      </c>
      <c r="O494" s="4" t="n"/>
      <c r="P494" s="4" t="inlineStr">
        <is>
          <t>A102433</t>
        </is>
      </c>
      <c r="Q494" t="inlineStr">
        <is>
          <t>LT250</t>
        </is>
      </c>
      <c r="R494" s="4" t="n">
        <v>126</v>
      </c>
    </row>
    <row r="495">
      <c r="B495">
        <f>IF(I495="Silicon Bronze, ASTM-B584, C87600", IF(M495="Coating_Standard", "Y", "N"), "N")</f>
        <v/>
      </c>
      <c r="C495">
        <f>"Price_BOM_L_Imp_"&amp;D495</f>
        <v/>
      </c>
      <c r="D495" t="n">
        <v>1297</v>
      </c>
      <c r="E495">
        <f>IF(B495="Y", C495, "")</f>
        <v/>
      </c>
      <c r="F495" t="inlineStr">
        <is>
          <t>:12709-LC:12709-LCV:</t>
        </is>
      </c>
      <c r="G495" s="2" t="inlineStr">
        <is>
          <t>X0</t>
        </is>
      </c>
      <c r="H495" s="2" t="inlineStr">
        <is>
          <t>ImpMatl_SS_AISI-304</t>
        </is>
      </c>
      <c r="I495" s="4" t="inlineStr">
        <is>
          <t>Stainless Steel, AISI-304</t>
        </is>
      </c>
      <c r="J495" s="4" t="inlineStr">
        <is>
          <t>H304</t>
        </is>
      </c>
      <c r="K495" s="4" t="inlineStr">
        <is>
          <t>None</t>
        </is>
      </c>
      <c r="L495" s="4" t="inlineStr">
        <is>
          <t>None</t>
        </is>
      </c>
      <c r="M495" s="4" t="inlineStr">
        <is>
          <t>Coating_Scotchkote134_interior</t>
        </is>
      </c>
      <c r="N495" s="80" t="inlineStr">
        <is>
          <t>RTF</t>
        </is>
      </c>
      <c r="O495" s="4" t="n"/>
      <c r="P495" s="4" t="inlineStr">
        <is>
          <t>A102436</t>
        </is>
      </c>
      <c r="Q495" t="inlineStr">
        <is>
          <t>LT250</t>
        </is>
      </c>
      <c r="R495" s="4" t="n">
        <v>126</v>
      </c>
    </row>
    <row r="496">
      <c r="B496">
        <f>IF(I496="Silicon Bronze, ASTM-B584, C87600", IF(M496="Coating_Standard", "Y", "N"), "N")</f>
        <v/>
      </c>
      <c r="C496">
        <f>"Price_BOM_L_Imp_"&amp;D496</f>
        <v/>
      </c>
      <c r="D496" t="n">
        <v>1298</v>
      </c>
      <c r="E496">
        <f>IF(B496="Y", C496, "")</f>
        <v/>
      </c>
      <c r="F496" t="inlineStr">
        <is>
          <t>:15705-LC:15705-LCV:</t>
        </is>
      </c>
      <c r="G496" s="2" t="inlineStr">
        <is>
          <t>X0</t>
        </is>
      </c>
      <c r="H496" s="2" t="inlineStr">
        <is>
          <t>ImpMatl_SS_AISI-304</t>
        </is>
      </c>
      <c r="I496" s="4" t="inlineStr">
        <is>
          <t>Stainless Steel, AISI-304</t>
        </is>
      </c>
      <c r="J496" s="4" t="inlineStr">
        <is>
          <t>H304</t>
        </is>
      </c>
      <c r="K496" s="4" t="inlineStr">
        <is>
          <t>None</t>
        </is>
      </c>
      <c r="L496" s="4" t="inlineStr">
        <is>
          <t>None</t>
        </is>
      </c>
      <c r="M496" s="4" t="inlineStr">
        <is>
          <t>Coating_Scotchkote134_interior</t>
        </is>
      </c>
      <c r="N496" s="80" t="inlineStr">
        <is>
          <t>RTF</t>
        </is>
      </c>
      <c r="O496" s="4" t="n"/>
      <c r="P496" s="4" t="inlineStr">
        <is>
          <t>A102438</t>
        </is>
      </c>
      <c r="Q496" t="inlineStr">
        <is>
          <t>LT250</t>
        </is>
      </c>
      <c r="R496" s="4" t="n">
        <v>126</v>
      </c>
    </row>
    <row r="497">
      <c r="B497">
        <f>IF(I497="Silicon Bronze, ASTM-B584, C87600", IF(M497="Coating_Standard", "Y", "N"), "N")</f>
        <v/>
      </c>
      <c r="C497">
        <f>"Price_BOM_L_Imp_"&amp;D497</f>
        <v/>
      </c>
      <c r="D497" t="n">
        <v>1299</v>
      </c>
      <c r="E497">
        <f>IF(B497="Y", C497, "")</f>
        <v/>
      </c>
      <c r="F497" t="inlineStr">
        <is>
          <t>:15507-LC:15507-LCV:</t>
        </is>
      </c>
      <c r="G497" s="2" t="inlineStr">
        <is>
          <t>X0</t>
        </is>
      </c>
      <c r="H497" s="2" t="inlineStr">
        <is>
          <t>ImpMatl_SS_AISI-304</t>
        </is>
      </c>
      <c r="I497" s="4" t="inlineStr">
        <is>
          <t>Stainless Steel, AISI-304</t>
        </is>
      </c>
      <c r="J497" s="4" t="inlineStr">
        <is>
          <t>H304</t>
        </is>
      </c>
      <c r="K497" s="4" t="inlineStr">
        <is>
          <t>None</t>
        </is>
      </c>
      <c r="L497" s="4" t="inlineStr">
        <is>
          <t>None</t>
        </is>
      </c>
      <c r="M497" s="4" t="inlineStr">
        <is>
          <t>Coating_Scotchkote134_interior</t>
        </is>
      </c>
      <c r="N497" s="80" t="inlineStr">
        <is>
          <t>RTF</t>
        </is>
      </c>
      <c r="O497" s="4" t="n"/>
      <c r="P497" s="4" t="inlineStr">
        <is>
          <t>A102440</t>
        </is>
      </c>
      <c r="Q497" t="inlineStr">
        <is>
          <t>LT250</t>
        </is>
      </c>
      <c r="R497" s="4" t="n">
        <v>126</v>
      </c>
    </row>
    <row r="498">
      <c r="B498">
        <f>IF(I498="Silicon Bronze, ASTM-B584, C87600", IF(M498="Coating_Standard", "Y", "N"), "N")</f>
        <v/>
      </c>
      <c r="C498">
        <f>"Price_BOM_L_Imp_"&amp;D498</f>
        <v/>
      </c>
      <c r="D498" t="n">
        <v>1300</v>
      </c>
      <c r="E498">
        <f>IF(B498="Y", C498, "")</f>
        <v/>
      </c>
      <c r="F498" t="inlineStr">
        <is>
          <t>:15509-LC:15509-LCV:</t>
        </is>
      </c>
      <c r="G498" s="2" t="inlineStr">
        <is>
          <t>X3</t>
        </is>
      </c>
      <c r="H498" s="2" t="inlineStr">
        <is>
          <t>ImpMatl_SS_AISI-304</t>
        </is>
      </c>
      <c r="I498" s="4" t="inlineStr">
        <is>
          <t>Stainless Steel, AISI-304</t>
        </is>
      </c>
      <c r="J498" s="4" t="inlineStr">
        <is>
          <t>H304</t>
        </is>
      </c>
      <c r="K498" s="4" t="inlineStr">
        <is>
          <t>Stainless Steel, AISI-303</t>
        </is>
      </c>
      <c r="L498" s="4" t="inlineStr">
        <is>
          <t>Stainless Steel, AISI 316</t>
        </is>
      </c>
      <c r="M498" s="4" t="inlineStr">
        <is>
          <t>Coating_Scotchkote134_interior</t>
        </is>
      </c>
      <c r="N498" s="80" t="inlineStr">
        <is>
          <t>RTF</t>
        </is>
      </c>
      <c r="O498" s="4" t="n"/>
      <c r="P498" s="4" t="inlineStr">
        <is>
          <t>A102442</t>
        </is>
      </c>
      <c r="Q498" t="inlineStr">
        <is>
          <t>LT250</t>
        </is>
      </c>
      <c r="R498" s="4" t="n">
        <v>126</v>
      </c>
    </row>
    <row r="499">
      <c r="B499">
        <f>IF(I499="Silicon Bronze, ASTM-B584, C87600", IF(M499="Coating_Standard", "Y", "N"), "N")</f>
        <v/>
      </c>
      <c r="C499">
        <f>"Price_BOM_L_Imp_"&amp;D499</f>
        <v/>
      </c>
      <c r="D499" t="n">
        <v>1301</v>
      </c>
      <c r="E499">
        <f>IF(B499="Y", C499, "")</f>
        <v/>
      </c>
      <c r="F499" t="inlineStr">
        <is>
          <t>:15507-LC:15507-LCV:</t>
        </is>
      </c>
      <c r="G499" s="2" t="inlineStr">
        <is>
          <t>X3</t>
        </is>
      </c>
      <c r="H499" s="2" t="inlineStr">
        <is>
          <t>ImpMatl_SS_AISI-304</t>
        </is>
      </c>
      <c r="I499" s="4" t="inlineStr">
        <is>
          <t>Stainless Steel, AISI-304</t>
        </is>
      </c>
      <c r="J499" s="4" t="inlineStr">
        <is>
          <t>H304</t>
        </is>
      </c>
      <c r="K499" s="4" t="inlineStr">
        <is>
          <t>Stainless Steel, AISI-303</t>
        </is>
      </c>
      <c r="L499" s="4" t="inlineStr">
        <is>
          <t>Stainless Steel, AISI 316</t>
        </is>
      </c>
      <c r="M499" s="4" t="inlineStr">
        <is>
          <t>Coating_Scotchkote134_interior</t>
        </is>
      </c>
      <c r="N499" s="80" t="inlineStr">
        <is>
          <t>RTF</t>
        </is>
      </c>
      <c r="O499" s="4" t="n"/>
      <c r="P499" s="4" t="inlineStr">
        <is>
          <t>A102444</t>
        </is>
      </c>
      <c r="Q499" t="inlineStr">
        <is>
          <t>LT250</t>
        </is>
      </c>
      <c r="R499" s="4" t="n">
        <v>126</v>
      </c>
    </row>
    <row r="500">
      <c r="B500">
        <f>IF(I500="Silicon Bronze, ASTM-B584, C87600", IF(M500="Coating_Standard", "Y", "N"), "N")</f>
        <v/>
      </c>
      <c r="C500">
        <f>"Price_BOM_L_Imp_"&amp;D500</f>
        <v/>
      </c>
      <c r="D500" t="n">
        <v>1302</v>
      </c>
      <c r="E500">
        <f>IF(B500="Y", C500, "")</f>
        <v/>
      </c>
      <c r="F500" t="inlineStr">
        <is>
          <t>:20501-LC:20501-LCV:</t>
        </is>
      </c>
      <c r="G500" s="2" t="inlineStr">
        <is>
          <t>X3</t>
        </is>
      </c>
      <c r="H500" s="2" t="inlineStr">
        <is>
          <t>ImpMatl_SS_AISI-304</t>
        </is>
      </c>
      <c r="I500" s="4" t="inlineStr">
        <is>
          <t>Stainless Steel, AISI-304</t>
        </is>
      </c>
      <c r="J500" s="4" t="inlineStr">
        <is>
          <t>H304</t>
        </is>
      </c>
      <c r="K500" s="4" t="inlineStr">
        <is>
          <t>Stainless Steel, AISI-303</t>
        </is>
      </c>
      <c r="L500" s="4" t="inlineStr">
        <is>
          <t>Stainless Steel, AISI 316</t>
        </is>
      </c>
      <c r="M500" s="4" t="inlineStr">
        <is>
          <t>Coating_Scotchkote134_interior</t>
        </is>
      </c>
      <c r="N500" s="80" t="inlineStr">
        <is>
          <t>RTF</t>
        </is>
      </c>
      <c r="O500" s="4" t="n"/>
      <c r="P500" s="4" t="inlineStr">
        <is>
          <t>A102446</t>
        </is>
      </c>
      <c r="Q500" t="inlineStr">
        <is>
          <t>LT250</t>
        </is>
      </c>
      <c r="R500" s="4" t="n">
        <v>126</v>
      </c>
    </row>
    <row r="501">
      <c r="B501">
        <f>IF(I501="Silicon Bronze, ASTM-B584, C87600", IF(M501="Coating_Standard", "Y", "N"), "N")</f>
        <v/>
      </c>
      <c r="C501">
        <f>"Price_BOM_L_Imp_"&amp;D501</f>
        <v/>
      </c>
      <c r="D501" t="n">
        <v>1426</v>
      </c>
      <c r="E501">
        <f>IF(B501="Y", C501, "")</f>
        <v/>
      </c>
      <c r="F501" t="inlineStr">
        <is>
          <t>:10707-LC:10707-LCV:</t>
        </is>
      </c>
      <c r="G501" s="2" t="inlineStr">
        <is>
          <t>X0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None</t>
        </is>
      </c>
      <c r="L501" s="4" t="inlineStr">
        <is>
          <t>None</t>
        </is>
      </c>
      <c r="M501" s="4" t="inlineStr">
        <is>
          <t>Coating_Scotchkote134_interior_exterior</t>
        </is>
      </c>
      <c r="N501" s="80" t="n">
        <v>97775273</v>
      </c>
      <c r="O501" s="1" t="n"/>
      <c r="P501" t="inlineStr">
        <is>
          <t>A102210</t>
        </is>
      </c>
      <c r="Q501" t="inlineStr">
        <is>
          <t>LT250</t>
        </is>
      </c>
    </row>
    <row r="502">
      <c r="B502">
        <f>IF(I502="Silicon Bronze, ASTM-B584, C87600", IF(M502="Coating_Standard", "Y", "N"), "N")</f>
        <v/>
      </c>
      <c r="C502">
        <f>"Price_BOM_L_Imp_"&amp;D502</f>
        <v/>
      </c>
      <c r="D502" t="n">
        <v>1427</v>
      </c>
      <c r="E502">
        <f>IF(B502="Y", C502, "")</f>
        <v/>
      </c>
      <c r="F502" t="inlineStr">
        <is>
          <t>:10707-LC:10707-LCV:10707-LF:</t>
        </is>
      </c>
      <c r="G502" s="2" t="inlineStr">
        <is>
          <t>X3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</t>
        </is>
      </c>
      <c r="N502" s="80" t="n">
        <v>97775274</v>
      </c>
      <c r="O502" s="1" t="n"/>
      <c r="P502" t="inlineStr">
        <is>
          <t>A102211</t>
        </is>
      </c>
      <c r="Q502" t="inlineStr">
        <is>
          <t>LT250</t>
        </is>
      </c>
    </row>
    <row r="503">
      <c r="B503">
        <f>IF(I503="Silicon Bronze, ASTM-B584, C87600", IF(M503="Coating_Standard", "Y", "N"), "N")</f>
        <v/>
      </c>
      <c r="C503">
        <f>"Price_BOM_L_Imp_"&amp;D503</f>
        <v/>
      </c>
      <c r="D503" t="n">
        <v>1428</v>
      </c>
      <c r="E503">
        <f>IF(B503="Y", C503, "")</f>
        <v/>
      </c>
      <c r="F503" t="inlineStr">
        <is>
          <t>:12501-LC:12501-LCV:</t>
        </is>
      </c>
      <c r="G503" s="2" t="inlineStr">
        <is>
          <t>X0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None</t>
        </is>
      </c>
      <c r="L503" s="4" t="inlineStr">
        <is>
          <t>None</t>
        </is>
      </c>
      <c r="M503" s="4" t="inlineStr">
        <is>
          <t>Coating_Scotchkote134_interior_exterior</t>
        </is>
      </c>
      <c r="N503" s="80" t="inlineStr">
        <is>
          <t>RTF</t>
        </is>
      </c>
      <c r="O503" s="1" t="n"/>
      <c r="P503" t="inlineStr">
        <is>
          <t>A102212</t>
        </is>
      </c>
      <c r="Q503" t="inlineStr">
        <is>
          <t>LT250</t>
        </is>
      </c>
    </row>
    <row r="504">
      <c r="B504">
        <f>IF(I504="Silicon Bronze, ASTM-B584, C87600", IF(M504="Coating_Standard", "Y", "N"), "N")</f>
        <v/>
      </c>
      <c r="C504">
        <f>"Price_BOM_L_Imp_"&amp;D504</f>
        <v/>
      </c>
      <c r="D504" t="n">
        <v>1429</v>
      </c>
      <c r="E504">
        <f>IF(B504="Y", C504, "")</f>
        <v/>
      </c>
      <c r="F504" t="inlineStr">
        <is>
          <t>:12507-LC:12507-LCV:</t>
        </is>
      </c>
      <c r="G504" s="2" t="inlineStr">
        <is>
          <t>X0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None</t>
        </is>
      </c>
      <c r="L504" s="4" t="inlineStr">
        <is>
          <t>None</t>
        </is>
      </c>
      <c r="M504" s="4" t="inlineStr">
        <is>
          <t>Coating_Scotchkote134_interior_exterior</t>
        </is>
      </c>
      <c r="N504" s="80" t="inlineStr">
        <is>
          <t>RTF</t>
        </is>
      </c>
      <c r="O504" s="1" t="n"/>
      <c r="P504" t="inlineStr">
        <is>
          <t>A102213</t>
        </is>
      </c>
      <c r="Q504" t="inlineStr">
        <is>
          <t>LT250</t>
        </is>
      </c>
    </row>
    <row r="505">
      <c r="B505">
        <f>IF(I505="Silicon Bronze, ASTM-B584, C87600", IF(M505="Coating_Standard", "Y", "N"), "N")</f>
        <v/>
      </c>
      <c r="C505">
        <f>"Price_BOM_L_Imp_"&amp;D505</f>
        <v/>
      </c>
      <c r="D505" t="n">
        <v>1430</v>
      </c>
      <c r="E505">
        <f>IF(B505="Y", C505, "")</f>
        <v/>
      </c>
      <c r="F505" t="inlineStr">
        <is>
          <t>:12709-LC:12709-LCV:12709-LF: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</t>
        </is>
      </c>
      <c r="N505" s="80" t="n">
        <v>97775277</v>
      </c>
      <c r="O505" s="1" t="n"/>
      <c r="P505" t="inlineStr">
        <is>
          <t>A102214</t>
        </is>
      </c>
      <c r="Q505" t="inlineStr">
        <is>
          <t>LT250</t>
        </is>
      </c>
    </row>
    <row r="506">
      <c r="B506">
        <f>IF(I506="Silicon Bronze, ASTM-B584, C87600", IF(M506="Coating_Standard", "Y", "N"), "N")</f>
        <v/>
      </c>
      <c r="C506">
        <f>"Price_BOM_L_Imp_"&amp;D506</f>
        <v/>
      </c>
      <c r="D506" t="n">
        <v>1431</v>
      </c>
      <c r="E506">
        <f>IF(B506="Y", C506, "")</f>
        <v/>
      </c>
      <c r="F506" t="inlineStr">
        <is>
          <t>:15509-LC:15509-LCV:</t>
        </is>
      </c>
      <c r="G506" s="2" t="inlineStr">
        <is>
          <t>X0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None</t>
        </is>
      </c>
      <c r="L506" s="4" t="inlineStr">
        <is>
          <t>None</t>
        </is>
      </c>
      <c r="M506" s="4" t="inlineStr">
        <is>
          <t>Coating_Scotchkote134_interior_exterior</t>
        </is>
      </c>
      <c r="N506" s="80" t="inlineStr">
        <is>
          <t>RTF</t>
        </is>
      </c>
      <c r="O506" s="1" t="n"/>
      <c r="P506" t="inlineStr">
        <is>
          <t>A102215</t>
        </is>
      </c>
      <c r="Q506" t="inlineStr">
        <is>
          <t>LT250</t>
        </is>
      </c>
    </row>
    <row r="507">
      <c r="B507">
        <f>IF(I507="Silicon Bronze, ASTM-B584, C87600", IF(M507="Coating_Standard", "Y", "N"), "N")</f>
        <v/>
      </c>
      <c r="C507">
        <f>"Price_BOM_L_Imp_"&amp;D507</f>
        <v/>
      </c>
      <c r="D507" t="n">
        <v>1432</v>
      </c>
      <c r="E507">
        <f>IF(B507="Y", C507, "")</f>
        <v/>
      </c>
      <c r="F507" t="inlineStr">
        <is>
          <t>:15705-LC:15705-LCV:15705-LF:</t>
        </is>
      </c>
      <c r="G507" s="2" t="inlineStr">
        <is>
          <t>X3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</t>
        </is>
      </c>
      <c r="N507" s="80" t="n">
        <v>97775279</v>
      </c>
      <c r="O507" s="1" t="n"/>
      <c r="P507" t="inlineStr">
        <is>
          <t>A102216</t>
        </is>
      </c>
      <c r="Q507" t="inlineStr">
        <is>
          <t>LT250</t>
        </is>
      </c>
    </row>
    <row r="508">
      <c r="B508">
        <f>IF(I508="Silicon Bronze, ASTM-B584, C87600", IF(M508="Coating_Standard", "Y", "N"), "N")</f>
        <v/>
      </c>
      <c r="C508">
        <f>"Price_BOM_L_Imp_"&amp;D508</f>
        <v/>
      </c>
      <c r="D508" t="n">
        <v>1433</v>
      </c>
      <c r="E508">
        <f>IF(B508="Y", C508, "")</f>
        <v/>
      </c>
      <c r="F508" t="inlineStr">
        <is>
          <t>:15951-LC:15951-LCV:15951-LF:</t>
        </is>
      </c>
      <c r="G508" s="2" t="inlineStr">
        <is>
          <t>X3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</t>
        </is>
      </c>
      <c r="N508" s="80" t="n">
        <v>97775280</v>
      </c>
      <c r="O508" s="1" t="n"/>
      <c r="P508" t="inlineStr">
        <is>
          <t>A102217</t>
        </is>
      </c>
      <c r="Q508" t="inlineStr">
        <is>
          <t>LT250</t>
        </is>
      </c>
    </row>
    <row r="509">
      <c r="B509">
        <f>IF(I509="Silicon Bronze, ASTM-B584, C87600", IF(M509="Coating_Standard", "Y", "N"), "N")</f>
        <v/>
      </c>
      <c r="C509">
        <f>"Price_BOM_L_Imp_"&amp;D509</f>
        <v/>
      </c>
      <c r="D509" t="n">
        <v>1434</v>
      </c>
      <c r="E509">
        <f>IF(B509="Y", C509, "")</f>
        <v/>
      </c>
      <c r="F509" t="inlineStr">
        <is>
          <t>:15951-LC:15951-LCV:15951-LF:</t>
        </is>
      </c>
      <c r="G509" s="2" t="inlineStr">
        <is>
          <t>X4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</t>
        </is>
      </c>
      <c r="N509" s="80" t="n">
        <v>97775291</v>
      </c>
      <c r="O509" s="1" t="n"/>
      <c r="P509" t="inlineStr">
        <is>
          <t>A102218</t>
        </is>
      </c>
      <c r="Q509" t="inlineStr">
        <is>
          <t>LT250</t>
        </is>
      </c>
    </row>
    <row r="510">
      <c r="B510">
        <f>IF(I510="Silicon Bronze, ASTM-B584, C87600", IF(M510="Coating_Standard", "Y", "N"), "N")</f>
        <v/>
      </c>
      <c r="C510">
        <f>"Price_BOM_L_Imp_"&amp;D510</f>
        <v/>
      </c>
      <c r="D510" t="n">
        <v>1435</v>
      </c>
      <c r="E510">
        <f>IF(B510="Y", C510, "")</f>
        <v/>
      </c>
      <c r="F510" t="inlineStr">
        <is>
          <t>:15955-LC:15955-LCV:15955-LF:</t>
        </is>
      </c>
      <c r="G510" s="2" t="inlineStr">
        <is>
          <t>X3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</t>
        </is>
      </c>
      <c r="N510" s="80" t="n">
        <v>97775292</v>
      </c>
      <c r="O510" s="1" t="n"/>
      <c r="P510" t="inlineStr">
        <is>
          <t>A102219</t>
        </is>
      </c>
      <c r="Q510" t="inlineStr">
        <is>
          <t>LT250</t>
        </is>
      </c>
    </row>
    <row r="511">
      <c r="B511">
        <f>IF(I511="Silicon Bronze, ASTM-B584, C87600", IF(M511="Coating_Standard", "Y", "N"), "N")</f>
        <v/>
      </c>
      <c r="C511">
        <f>"Price_BOM_L_Imp_"&amp;D511</f>
        <v/>
      </c>
      <c r="D511" t="n">
        <v>1436</v>
      </c>
      <c r="E511">
        <f>IF(B511="Y", C511, "")</f>
        <v/>
      </c>
      <c r="F511" t="inlineStr">
        <is>
          <t>:15955-LC:15955-LCV:15955-LF:</t>
        </is>
      </c>
      <c r="G511" s="2" t="inlineStr">
        <is>
          <t>X4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</t>
        </is>
      </c>
      <c r="N511" s="80" t="n">
        <v>97775293</v>
      </c>
      <c r="O511" s="1" t="n"/>
      <c r="P511" t="inlineStr">
        <is>
          <t>A102220</t>
        </is>
      </c>
      <c r="Q511" t="inlineStr">
        <is>
          <t>LT250</t>
        </is>
      </c>
    </row>
    <row r="512">
      <c r="B512">
        <f>IF(I512="Silicon Bronze, ASTM-B584, C87600", IF(M512="Coating_Standard", "Y", "N"), "N")</f>
        <v/>
      </c>
      <c r="C512">
        <f>"Price_BOM_L_Imp_"&amp;D512</f>
        <v/>
      </c>
      <c r="D512" t="n">
        <v>1437</v>
      </c>
      <c r="E512">
        <f>IF(B512="Y", C512, "")</f>
        <v/>
      </c>
      <c r="F512" t="inlineStr">
        <is>
          <t>:15959-LC:15959-LCV:15959-LF: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</t>
        </is>
      </c>
      <c r="N512" s="80" t="n">
        <v>97777979</v>
      </c>
      <c r="O512" s="1" t="n"/>
      <c r="P512" t="inlineStr">
        <is>
          <t>A102221</t>
        </is>
      </c>
      <c r="Q512" t="inlineStr">
        <is>
          <t>LT250</t>
        </is>
      </c>
    </row>
    <row r="513">
      <c r="B513">
        <f>IF(I513="Silicon Bronze, ASTM-B584, C87600", IF(M513="Coating_Standard", "Y", "N"), "N")</f>
        <v/>
      </c>
      <c r="C513">
        <f>"Price_BOM_L_Imp_"&amp;D513</f>
        <v/>
      </c>
      <c r="D513" t="n">
        <v>1438</v>
      </c>
      <c r="E513">
        <f>IF(B513="Y", C513, "")</f>
        <v/>
      </c>
      <c r="F513" t="inlineStr">
        <is>
          <t>:15959-LC:15959-LCV:15959-LF: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</t>
        </is>
      </c>
      <c r="N513" s="80" t="n">
        <v>97777980</v>
      </c>
      <c r="O513" s="1" t="n"/>
      <c r="P513" t="inlineStr">
        <is>
          <t>A102222</t>
        </is>
      </c>
      <c r="Q513" t="inlineStr">
        <is>
          <t>LT250</t>
        </is>
      </c>
    </row>
    <row r="514">
      <c r="B514">
        <f>IF(I514="Silicon Bronze, ASTM-B584, C87600", IF(M514="Coating_Standard", "Y", "N"), "N")</f>
        <v/>
      </c>
      <c r="C514">
        <f>"Price_BOM_L_Imp_"&amp;D514</f>
        <v/>
      </c>
      <c r="D514" t="n">
        <v>1439</v>
      </c>
      <c r="E514">
        <f>IF(B514="Y", C514, "")</f>
        <v/>
      </c>
      <c r="F514" t="inlineStr">
        <is>
          <t>:20501-LC:20501-LCV:</t>
        </is>
      </c>
      <c r="G514" s="2" t="inlineStr">
        <is>
          <t>X0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None</t>
        </is>
      </c>
      <c r="L514" s="4" t="inlineStr">
        <is>
          <t>None</t>
        </is>
      </c>
      <c r="M514" s="4" t="inlineStr">
        <is>
          <t>Coating_Scotchkote134_interior_exterior</t>
        </is>
      </c>
      <c r="N514" s="80" t="inlineStr">
        <is>
          <t>RTF</t>
        </is>
      </c>
      <c r="O514" s="1" t="n"/>
      <c r="P514" t="inlineStr">
        <is>
          <t>A102223</t>
        </is>
      </c>
      <c r="Q514" t="inlineStr">
        <is>
          <t>LT250</t>
        </is>
      </c>
    </row>
    <row r="515">
      <c r="B515">
        <f>IF(I515="Silicon Bronze, ASTM-B584, C87600", IF(M515="Coating_Standard", "Y", "N"), "N")</f>
        <v/>
      </c>
      <c r="C515">
        <f>"Price_BOM_L_Imp_"&amp;D515</f>
        <v/>
      </c>
      <c r="D515" t="n">
        <v>1440</v>
      </c>
      <c r="E515">
        <f>IF(B515="Y", C515, "")</f>
        <v/>
      </c>
      <c r="F515" t="inlineStr">
        <is>
          <t>:20709-LC:20709-LCV:20709-LF:</t>
        </is>
      </c>
      <c r="G515" s="2" t="inlineStr">
        <is>
          <t>X3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Stainless Steel, AISI-303</t>
        </is>
      </c>
      <c r="L515" s="4" t="inlineStr">
        <is>
          <t>Steel, Cold Drawn C1018</t>
        </is>
      </c>
      <c r="M515" s="4" t="inlineStr">
        <is>
          <t>Coating_Scotchkote134_interior_exterior</t>
        </is>
      </c>
      <c r="N515" s="80" t="n">
        <v>97778013</v>
      </c>
      <c r="O515" s="1" t="n"/>
      <c r="P515" t="inlineStr">
        <is>
          <t>A102224</t>
        </is>
      </c>
      <c r="Q515" t="inlineStr">
        <is>
          <t>LT250</t>
        </is>
      </c>
    </row>
    <row r="516">
      <c r="B516">
        <f>IF(I516="Silicon Bronze, ASTM-B584, C87600", IF(M516="Coating_Standard", "Y", "N"), "N")</f>
        <v/>
      </c>
      <c r="C516">
        <f>"Price_BOM_L_Imp_"&amp;D516</f>
        <v/>
      </c>
      <c r="D516" t="n">
        <v>1441</v>
      </c>
      <c r="E516">
        <f>IF(B516="Y", C516, "")</f>
        <v/>
      </c>
      <c r="F516" t="inlineStr">
        <is>
          <t>:20709-LC:20709-LCV:20709-LF:</t>
        </is>
      </c>
      <c r="G516" s="2" t="inlineStr">
        <is>
          <t>X4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</t>
        </is>
      </c>
      <c r="N516" s="80" t="n">
        <v>97775275</v>
      </c>
      <c r="O516" s="1" t="n"/>
      <c r="P516" t="inlineStr">
        <is>
          <t>A102225</t>
        </is>
      </c>
      <c r="Q516" t="inlineStr">
        <is>
          <t>LT250</t>
        </is>
      </c>
    </row>
    <row r="517">
      <c r="B517">
        <f>IF(I517="Silicon Bronze, ASTM-B584, C87600", IF(M517="Coating_Standard", "Y", "N"), "N")</f>
        <v/>
      </c>
      <c r="C517">
        <f>"Price_BOM_L_Imp_"&amp;D517</f>
        <v/>
      </c>
      <c r="D517" t="n">
        <v>1442</v>
      </c>
      <c r="E517">
        <f>IF(B517="Y", C517, "")</f>
        <v/>
      </c>
      <c r="F517" t="inlineStr">
        <is>
          <t>:20953-LC:20953-LCV:20953-LF:</t>
        </is>
      </c>
      <c r="G517" s="2" t="inlineStr">
        <is>
          <t>X3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</t>
        </is>
      </c>
      <c r="N517" s="80" t="n">
        <v>97775276</v>
      </c>
      <c r="O517" s="1" t="n"/>
      <c r="P517" t="inlineStr">
        <is>
          <t>A102226</t>
        </is>
      </c>
      <c r="Q517" t="inlineStr">
        <is>
          <t>LT250</t>
        </is>
      </c>
    </row>
    <row r="518">
      <c r="B518">
        <f>IF(I518="Silicon Bronze, ASTM-B584, C87600", IF(M518="Coating_Standard", "Y", "N"), "N")</f>
        <v/>
      </c>
      <c r="C518">
        <f>"Price_BOM_L_Imp_"&amp;D518</f>
        <v/>
      </c>
      <c r="D518" t="n">
        <v>1443</v>
      </c>
      <c r="E518">
        <f>IF(B518="Y", C518, "")</f>
        <v/>
      </c>
      <c r="F518" t="inlineStr">
        <is>
          <t>:20953-LC:20953-LCV:20953-LF:</t>
        </is>
      </c>
      <c r="G518" s="2" t="inlineStr">
        <is>
          <t>X4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Stainless Steel, AISI-303</t>
        </is>
      </c>
      <c r="L518" s="4" t="inlineStr">
        <is>
          <t>Steel, Cold Drawn C1018</t>
        </is>
      </c>
      <c r="M518" s="4" t="inlineStr">
        <is>
          <t>Coating_Scotchkote134_interior_exterior</t>
        </is>
      </c>
      <c r="N518" s="80" t="n">
        <v>97775278</v>
      </c>
      <c r="O518" s="1" t="n"/>
      <c r="P518" t="inlineStr">
        <is>
          <t>A102227</t>
        </is>
      </c>
      <c r="Q518" t="inlineStr">
        <is>
          <t>LT250</t>
        </is>
      </c>
    </row>
    <row r="519">
      <c r="B519">
        <f>IF(I519="Silicon Bronze, ASTM-B584, C87600", IF(M519="Coating_Standard", "Y", "N"), "N")</f>
        <v/>
      </c>
      <c r="C519">
        <f>"Price_BOM_L_Imp_"&amp;D519</f>
        <v/>
      </c>
      <c r="D519" t="n">
        <v>1444</v>
      </c>
      <c r="E519">
        <f>IF(B519="Y", C519, "")</f>
        <v/>
      </c>
      <c r="F519" t="inlineStr">
        <is>
          <t>:20121-LC:20121-LCV:20121-LF:</t>
        </is>
      </c>
      <c r="G519" s="2" t="inlineStr">
        <is>
          <t>X3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Stainless Steel, AISI-303</t>
        </is>
      </c>
      <c r="L519" s="4" t="inlineStr">
        <is>
          <t>Steel, Cold Drawn C1018</t>
        </is>
      </c>
      <c r="M519" s="4" t="inlineStr">
        <is>
          <t>Coating_Scotchkote134_interior_exterior</t>
        </is>
      </c>
      <c r="N519" s="80" t="n">
        <v>97778012</v>
      </c>
      <c r="O519" s="1" t="n"/>
      <c r="P519" t="inlineStr">
        <is>
          <t>A102228</t>
        </is>
      </c>
      <c r="Q519" t="inlineStr">
        <is>
          <t>LT250</t>
        </is>
      </c>
    </row>
    <row r="520">
      <c r="B520">
        <f>IF(I520="Silicon Bronze, ASTM-B584, C87600", IF(M520="Coating_Standard", "Y", "N"), "N")</f>
        <v/>
      </c>
      <c r="C520">
        <f>"Price_BOM_L_Imp_"&amp;D520</f>
        <v/>
      </c>
      <c r="D520" t="n">
        <v>1445</v>
      </c>
      <c r="E520">
        <f>IF(B520="Y", C520, "")</f>
        <v/>
      </c>
      <c r="F520" t="inlineStr">
        <is>
          <t>:20121-LC:20121-LCV:20121-LF:</t>
        </is>
      </c>
      <c r="G520" s="2" t="inlineStr">
        <is>
          <t>XA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Stainless Steel, AISI-303</t>
        </is>
      </c>
      <c r="L520" s="4" t="inlineStr">
        <is>
          <t>Steel, Cold Drawn C1018</t>
        </is>
      </c>
      <c r="M520" s="4" t="inlineStr">
        <is>
          <t>Coating_Scotchkote134_interior_exterior</t>
        </is>
      </c>
      <c r="N520" s="80" t="n">
        <v>97778032</v>
      </c>
      <c r="O520" s="14" t="n"/>
      <c r="P520" t="inlineStr">
        <is>
          <t>A102229</t>
        </is>
      </c>
      <c r="Q520" t="inlineStr">
        <is>
          <t>LT250</t>
        </is>
      </c>
    </row>
    <row r="521">
      <c r="B521">
        <f>IF(I521="Silicon Bronze, ASTM-B584, C87600", IF(M521="Coating_Standard", "Y", "N"), "N")</f>
        <v/>
      </c>
      <c r="C521">
        <f>"Price_BOM_L_Imp_"&amp;D521</f>
        <v/>
      </c>
      <c r="D521" t="n">
        <v>1446</v>
      </c>
      <c r="E521">
        <f>IF(B521="Y", C521, "")</f>
        <v/>
      </c>
      <c r="F521" t="inlineStr">
        <is>
          <t>:25707-LC:25707-LCV:25707-LF:</t>
        </is>
      </c>
      <c r="G521" s="2" t="inlineStr">
        <is>
          <t>X3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Stainless Steel, AISI-303</t>
        </is>
      </c>
      <c r="L521" s="4" t="inlineStr">
        <is>
          <t>Steel, Cold Drawn C1018</t>
        </is>
      </c>
      <c r="M521" s="4" t="inlineStr">
        <is>
          <t>Coating_Scotchkote134_interior_exterior</t>
        </is>
      </c>
      <c r="N521" s="80" t="n">
        <v>97778033</v>
      </c>
      <c r="O521" s="14" t="n"/>
      <c r="P521" t="inlineStr">
        <is>
          <t>A102230</t>
        </is>
      </c>
      <c r="Q521" t="inlineStr">
        <is>
          <t>LT250</t>
        </is>
      </c>
    </row>
    <row r="522">
      <c r="B522">
        <f>IF(I522="Silicon Bronze, ASTM-B584, C87600", IF(M522="Coating_Standard", "Y", "N"), "N")</f>
        <v/>
      </c>
      <c r="C522">
        <f>"Price_BOM_L_Imp_"&amp;D522</f>
        <v/>
      </c>
      <c r="D522" t="n">
        <v>1447</v>
      </c>
      <c r="E522">
        <f>IF(B522="Y", C522, "")</f>
        <v/>
      </c>
      <c r="F522" t="inlineStr">
        <is>
          <t>:25707-LC:25707-LCV:25707-LF:</t>
        </is>
      </c>
      <c r="G522" s="2" t="inlineStr">
        <is>
          <t>X4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Stainless Steel, AISI-303</t>
        </is>
      </c>
      <c r="L522" s="4" t="inlineStr">
        <is>
          <t>Steel, Cold Drawn C1018</t>
        </is>
      </c>
      <c r="M522" s="4" t="inlineStr">
        <is>
          <t>Coating_Scotchkote134_interior_exterior</t>
        </is>
      </c>
      <c r="N522" s="80" t="n">
        <v>97778034</v>
      </c>
      <c r="O522" s="14" t="n"/>
      <c r="P522" t="inlineStr">
        <is>
          <t>A102231</t>
        </is>
      </c>
      <c r="Q522" t="inlineStr">
        <is>
          <t>LT250</t>
        </is>
      </c>
    </row>
    <row r="523">
      <c r="B523">
        <f>IF(I523="Silicon Bronze, ASTM-B584, C87600", IF(M523="Coating_Standard", "Y", "N"), "N")</f>
        <v/>
      </c>
      <c r="C523">
        <f>"Price_BOM_L_Imp_"&amp;D523</f>
        <v/>
      </c>
      <c r="D523" t="n">
        <v>1448</v>
      </c>
      <c r="E523">
        <f>IF(B523="Y", C523, "")</f>
        <v/>
      </c>
      <c r="F523" t="inlineStr">
        <is>
          <t>:25957-LC:25957-LCV:25957-LF:</t>
        </is>
      </c>
      <c r="G523" s="2" t="inlineStr">
        <is>
          <t>X3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Stainless Steel, AISI-303</t>
        </is>
      </c>
      <c r="L523" s="4" t="inlineStr">
        <is>
          <t>Steel, Cold Drawn C1018</t>
        </is>
      </c>
      <c r="M523" s="4" t="inlineStr">
        <is>
          <t>Coating_Scotchkote134_interior_exterior</t>
        </is>
      </c>
      <c r="N523" s="80" t="n">
        <v>97778035</v>
      </c>
      <c r="O523" s="14" t="n"/>
      <c r="P523" t="inlineStr">
        <is>
          <t>A102232</t>
        </is>
      </c>
      <c r="Q523" t="inlineStr">
        <is>
          <t>LT250</t>
        </is>
      </c>
    </row>
    <row r="524">
      <c r="B524">
        <f>IF(I524="Silicon Bronze, ASTM-B584, C87600", IF(M524="Coating_Standard", "Y", "N"), "N")</f>
        <v/>
      </c>
      <c r="C524">
        <f>"Price_BOM_L_Imp_"&amp;D524</f>
        <v/>
      </c>
      <c r="D524" t="n">
        <v>1449</v>
      </c>
      <c r="E524">
        <f>IF(B524="Y", C524, "")</f>
        <v/>
      </c>
      <c r="F524" t="inlineStr">
        <is>
          <t>:25957-LC:25957-LCV:25957-LF:</t>
        </is>
      </c>
      <c r="G524" s="2" t="inlineStr">
        <is>
          <t>X4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Stainless Steel, AISI-303</t>
        </is>
      </c>
      <c r="L524" s="4" t="inlineStr">
        <is>
          <t>Steel, Cold Drawn C1018</t>
        </is>
      </c>
      <c r="M524" s="4" t="inlineStr">
        <is>
          <t>Coating_Scotchkote134_interior_exterior</t>
        </is>
      </c>
      <c r="N524" s="80" t="n">
        <v>97778036</v>
      </c>
      <c r="O524" s="14" t="n"/>
      <c r="P524" t="inlineStr">
        <is>
          <t>A102233</t>
        </is>
      </c>
      <c r="Q524" t="inlineStr">
        <is>
          <t>LT250</t>
        </is>
      </c>
    </row>
    <row r="525">
      <c r="B525">
        <f>IF(I525="Silicon Bronze, ASTM-B584, C87600", IF(M525="Coating_Standard", "Y", "N"), "N")</f>
        <v/>
      </c>
      <c r="C525">
        <f>"Price_BOM_L_Imp_"&amp;D525</f>
        <v/>
      </c>
      <c r="D525" t="n">
        <v>1450</v>
      </c>
      <c r="E525">
        <f>IF(B525="Y", C525, "")</f>
        <v/>
      </c>
      <c r="F525" t="inlineStr">
        <is>
          <t>:25123-LC:25123-LCV:25123-LF:</t>
        </is>
      </c>
      <c r="G525" s="2" t="inlineStr">
        <is>
          <t>X3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Stainless Steel, AISI-303</t>
        </is>
      </c>
      <c r="L525" s="4" t="inlineStr">
        <is>
          <t>Steel, Cold Drawn C1018</t>
        </is>
      </c>
      <c r="M525" s="4" t="inlineStr">
        <is>
          <t>Coating_Scotchkote134_interior_exterior</t>
        </is>
      </c>
      <c r="N525" s="80" t="n">
        <v>97778037</v>
      </c>
      <c r="O525" s="14" t="n"/>
      <c r="P525" t="inlineStr">
        <is>
          <t>A102234</t>
        </is>
      </c>
      <c r="Q525" t="inlineStr">
        <is>
          <t>LT250</t>
        </is>
      </c>
    </row>
    <row r="526">
      <c r="B526">
        <f>IF(I526="Silicon Bronze, ASTM-B584, C87600", IF(M526="Coating_Standard", "Y", "N"), "N")</f>
        <v/>
      </c>
      <c r="C526">
        <f>"Price_BOM_L_Imp_"&amp;D526</f>
        <v/>
      </c>
      <c r="D526" t="n">
        <v>1451</v>
      </c>
      <c r="E526">
        <f>IF(B526="Y", C526, "")</f>
        <v/>
      </c>
      <c r="F526" t="inlineStr">
        <is>
          <t>:25123-LC:25123-LCV:25123-LF:</t>
        </is>
      </c>
      <c r="G526" s="2" t="inlineStr">
        <is>
          <t>XA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Stainless Steel, AISI-303</t>
        </is>
      </c>
      <c r="L526" s="4" t="inlineStr">
        <is>
          <t>Steel, Cold Drawn C1018</t>
        </is>
      </c>
      <c r="M526" s="4" t="inlineStr">
        <is>
          <t>Coating_Scotchkote134_interior_exterior</t>
        </is>
      </c>
      <c r="N526" s="80" t="n">
        <v>97778038</v>
      </c>
      <c r="O526" s="14" t="n"/>
      <c r="P526" t="inlineStr">
        <is>
          <t>A102235</t>
        </is>
      </c>
      <c r="Q526" t="inlineStr">
        <is>
          <t>LT250</t>
        </is>
      </c>
    </row>
    <row r="527">
      <c r="B527">
        <f>IF(I527="Silicon Bronze, ASTM-B584, C87600", IF(M527="Coating_Standard", "Y", "N"), "N")</f>
        <v/>
      </c>
      <c r="C527">
        <f>"Price_BOM_L_Imp_"&amp;D527</f>
        <v/>
      </c>
      <c r="D527" t="n">
        <v>1452</v>
      </c>
      <c r="E527">
        <f>IF(B527="Y", C527, "")</f>
        <v/>
      </c>
      <c r="F527" t="inlineStr">
        <is>
          <t>:30501-LC:30501-LCV:</t>
        </is>
      </c>
      <c r="G527" s="2" t="inlineStr">
        <is>
          <t>X3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Stainless Steel, AISI-303</t>
        </is>
      </c>
      <c r="L527" s="4" t="inlineStr">
        <is>
          <t>Steel, Cold Drawn C1018</t>
        </is>
      </c>
      <c r="M527" s="4" t="inlineStr">
        <is>
          <t>Coating_Scotchkote134_interior_exterior</t>
        </is>
      </c>
      <c r="N527" s="80" t="inlineStr">
        <is>
          <t>RTF</t>
        </is>
      </c>
      <c r="O527" s="14" t="n"/>
      <c r="P527" t="inlineStr">
        <is>
          <t>A102236</t>
        </is>
      </c>
      <c r="Q527" t="inlineStr">
        <is>
          <t>LT250</t>
        </is>
      </c>
    </row>
    <row r="528">
      <c r="B528">
        <f>IF(I528="Silicon Bronze, ASTM-B584, C87600", IF(M528="Coating_Standard", "Y", "N"), "N")</f>
        <v/>
      </c>
      <c r="C528">
        <f>"Price_BOM_L_Imp_"&amp;D528</f>
        <v/>
      </c>
      <c r="D528" t="n">
        <v>1453</v>
      </c>
      <c r="E528">
        <f>IF(B528="Y", C528, "")</f>
        <v/>
      </c>
      <c r="F528" t="inlineStr">
        <is>
          <t>:30707-LC:30707-LCV:30707-LF:</t>
        </is>
      </c>
      <c r="G528" s="2" t="inlineStr">
        <is>
          <t>X3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Stainless Steel, AISI-303</t>
        </is>
      </c>
      <c r="L528" s="4" t="inlineStr">
        <is>
          <t>Steel, Cold Drawn C1018</t>
        </is>
      </c>
      <c r="M528" s="4" t="inlineStr">
        <is>
          <t>Coating_Scotchkote134_interior_exterior</t>
        </is>
      </c>
      <c r="N528" s="80" t="n">
        <v>97778039</v>
      </c>
      <c r="O528" s="14" t="n"/>
      <c r="P528" t="inlineStr">
        <is>
          <t>A102237</t>
        </is>
      </c>
      <c r="Q528" t="inlineStr">
        <is>
          <t>LT250</t>
        </is>
      </c>
    </row>
    <row r="529">
      <c r="B529">
        <f>IF(I529="Silicon Bronze, ASTM-B584, C87600", IF(M529="Coating_Standard", "Y", "N"), "N")</f>
        <v/>
      </c>
      <c r="C529">
        <f>"Price_BOM_L_Imp_"&amp;D529</f>
        <v/>
      </c>
      <c r="D529" t="n">
        <v>1454</v>
      </c>
      <c r="E529">
        <f>IF(B529="Y", C529, "")</f>
        <v/>
      </c>
      <c r="F529" t="inlineStr">
        <is>
          <t>:30707-LC:30707-LCV:30707-LF:</t>
        </is>
      </c>
      <c r="G529" s="2" t="inlineStr">
        <is>
          <t>X4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Stainless Steel, AISI-303</t>
        </is>
      </c>
      <c r="L529" s="4" t="inlineStr">
        <is>
          <t>Steel, Cold Drawn C1018</t>
        </is>
      </c>
      <c r="M529" s="4" t="inlineStr">
        <is>
          <t>Coating_Scotchkote134_interior_exterior</t>
        </is>
      </c>
      <c r="N529" s="80" t="n">
        <v>97778040</v>
      </c>
      <c r="O529" s="14" t="n"/>
      <c r="P529" t="inlineStr">
        <is>
          <t>A102238</t>
        </is>
      </c>
      <c r="Q529" t="inlineStr">
        <is>
          <t>LT250</t>
        </is>
      </c>
    </row>
    <row r="530">
      <c r="B530">
        <f>IF(I530="Silicon Bronze, ASTM-B584, C87600", IF(M530="Coating_Standard", "Y", "N"), "N")</f>
        <v/>
      </c>
      <c r="C530">
        <f>"Price_BOM_L_Imp_"&amp;D530</f>
        <v/>
      </c>
      <c r="D530" t="n">
        <v>1455</v>
      </c>
      <c r="E530">
        <f>IF(B530="Y", C530, "")</f>
        <v/>
      </c>
      <c r="F530" t="inlineStr">
        <is>
          <t>:30957-LC:30957-LCV:30957-LF:</t>
        </is>
      </c>
      <c r="G530" s="2" t="inlineStr">
        <is>
          <t>X3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Stainless Steel, AISI-303</t>
        </is>
      </c>
      <c r="L530" s="4" t="inlineStr">
        <is>
          <t>Steel, Cold Drawn C1018</t>
        </is>
      </c>
      <c r="M530" s="4" t="inlineStr">
        <is>
          <t>Coating_Scotchkote134_interior_exterior</t>
        </is>
      </c>
      <c r="N530" s="80" t="n">
        <v>97778041</v>
      </c>
      <c r="O530" s="14" t="n"/>
      <c r="P530" t="inlineStr">
        <is>
          <t>A102239</t>
        </is>
      </c>
      <c r="Q530" t="inlineStr">
        <is>
          <t>LT250</t>
        </is>
      </c>
    </row>
    <row r="531">
      <c r="B531">
        <f>IF(I531="Silicon Bronze, ASTM-B584, C87600", IF(M531="Coating_Standard", "Y", "N"), "N")</f>
        <v/>
      </c>
      <c r="C531">
        <f>"Price_BOM_L_Imp_"&amp;D531</f>
        <v/>
      </c>
      <c r="D531" t="n">
        <v>1456</v>
      </c>
      <c r="E531">
        <f>IF(B531="Y", C531, "")</f>
        <v/>
      </c>
      <c r="F531" t="inlineStr">
        <is>
          <t>:30957-LC:30957-LCV:30957-LF:</t>
        </is>
      </c>
      <c r="G531" s="2" t="inlineStr">
        <is>
          <t>XA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Coating_Scotchkote134_interior_exterior</t>
        </is>
      </c>
      <c r="N531" s="80" t="n">
        <v>97778042</v>
      </c>
      <c r="O531" s="14" t="n"/>
      <c r="P531" t="inlineStr">
        <is>
          <t>A102240</t>
        </is>
      </c>
      <c r="Q531" t="inlineStr">
        <is>
          <t>LT250</t>
        </is>
      </c>
    </row>
    <row r="532">
      <c r="B532">
        <f>IF(I532="Silicon Bronze, ASTM-B584, C87600", IF(M532="Coating_Standard", "Y", "N"), "N")</f>
        <v/>
      </c>
      <c r="C532">
        <f>"Price_BOM_L_Imp_"&amp;D532</f>
        <v/>
      </c>
      <c r="D532" t="n">
        <v>1457</v>
      </c>
      <c r="E532">
        <f>IF(B532="Y", C532, "")</f>
        <v/>
      </c>
      <c r="F532" t="inlineStr">
        <is>
          <t>:30121-LC:30121-LCV:30121-LF:</t>
        </is>
      </c>
      <c r="G532" s="2" t="inlineStr">
        <is>
          <t>XA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Coating_Scotchkote134_interior_exterior</t>
        </is>
      </c>
      <c r="N532" s="80" t="n">
        <v>97778043</v>
      </c>
      <c r="O532" s="14" t="n"/>
      <c r="P532" t="inlineStr">
        <is>
          <t>A102241</t>
        </is>
      </c>
      <c r="Q532" t="inlineStr">
        <is>
          <t>LT250</t>
        </is>
      </c>
    </row>
    <row r="533">
      <c r="B533">
        <f>IF(I533="Silicon Bronze, ASTM-B584, C87600", IF(M533="Coating_Standard", "Y", "N"), "N")</f>
        <v/>
      </c>
      <c r="C533">
        <f>"Price_BOM_L_Imp_"&amp;D533</f>
        <v/>
      </c>
      <c r="D533" t="n">
        <v>1458</v>
      </c>
      <c r="E533">
        <f>IF(B533="Y", C533, "")</f>
        <v/>
      </c>
      <c r="F533" t="inlineStr">
        <is>
          <t>:30127-LC:30127-LCV:30127-LF:</t>
        </is>
      </c>
      <c r="G533" s="2" t="inlineStr">
        <is>
          <t>XA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</t>
        </is>
      </c>
      <c r="N533" s="80" t="n">
        <v>97778044</v>
      </c>
      <c r="O533" s="14" t="n"/>
      <c r="P533" t="inlineStr">
        <is>
          <t>A102242</t>
        </is>
      </c>
      <c r="Q533" t="inlineStr">
        <is>
          <t>LT250</t>
        </is>
      </c>
    </row>
    <row r="534">
      <c r="B534">
        <f>IF(I534="Silicon Bronze, ASTM-B584, C87600", IF(M534="Coating_Standard", "Y", "N"), "N")</f>
        <v/>
      </c>
      <c r="C534">
        <f>"Price_BOM_L_Imp_"&amp;D534</f>
        <v/>
      </c>
      <c r="D534" t="n">
        <v>1459</v>
      </c>
      <c r="E534">
        <f>IF(B534="Y", C534, "")</f>
        <v/>
      </c>
      <c r="F534" t="inlineStr">
        <is>
          <t>:30157-LC:30157-LCV:30157-LF:</t>
        </is>
      </c>
      <c r="G534" s="2" t="inlineStr">
        <is>
          <t>XA</t>
        </is>
      </c>
      <c r="H534" t="inlineStr">
        <is>
          <t>ImpMatl_NiAl-Bronze_ASTM-B148_C95400</t>
        </is>
      </c>
      <c r="I534" s="4" t="inlineStr">
        <is>
          <t>Nickel Aluminum Bronze ASTM B148 UNS C95400</t>
        </is>
      </c>
      <c r="J534" s="4" t="inlineStr">
        <is>
          <t>B22</t>
        </is>
      </c>
      <c r="K534" s="4" t="inlineStr">
        <is>
          <t>Stainless Steel, AISI-303</t>
        </is>
      </c>
      <c r="L534" s="4" t="inlineStr">
        <is>
          <t>Steel, Cold Drawn C1018</t>
        </is>
      </c>
      <c r="M534" s="4" t="inlineStr">
        <is>
          <t>Coating_Scotchkote134_interior_exterior</t>
        </is>
      </c>
      <c r="N534" s="80" t="n">
        <v>97780144</v>
      </c>
      <c r="O534" s="14" t="n"/>
      <c r="P534" t="inlineStr">
        <is>
          <t>A102243</t>
        </is>
      </c>
      <c r="Q534" t="inlineStr">
        <is>
          <t>LT250</t>
        </is>
      </c>
    </row>
    <row r="535">
      <c r="B535">
        <f>IF(I535="Silicon Bronze, ASTM-B584, C87600", IF(M535="Coating_Standard", "Y", "N"), "N")</f>
        <v/>
      </c>
      <c r="C535">
        <f>"Price_BOM_L_Imp_"&amp;D535</f>
        <v/>
      </c>
      <c r="D535" t="n">
        <v>1460</v>
      </c>
      <c r="E535">
        <f>IF(B535="Y", C535, "")</f>
        <v/>
      </c>
      <c r="F535" t="inlineStr">
        <is>
          <t>:40707-LC:40707-LCV:40707-LF:</t>
        </is>
      </c>
      <c r="G535" s="2" t="inlineStr">
        <is>
          <t>X3</t>
        </is>
      </c>
      <c r="H535" t="inlineStr">
        <is>
          <t>ImpMatl_NiAl-Bronze_ASTM-B148_C95400</t>
        </is>
      </c>
      <c r="I535" s="4" t="inlineStr">
        <is>
          <t>Nickel Aluminum Bronze ASTM B148 UNS C95400</t>
        </is>
      </c>
      <c r="J535" s="4" t="inlineStr">
        <is>
          <t>B22</t>
        </is>
      </c>
      <c r="K535" s="4" t="inlineStr">
        <is>
          <t>Stainless Steel, AISI-303</t>
        </is>
      </c>
      <c r="L535" s="4" t="inlineStr">
        <is>
          <t>Steel, Cold Drawn C1018</t>
        </is>
      </c>
      <c r="M535" s="4" t="inlineStr">
        <is>
          <t>Coating_Scotchkote134_interior_exterior</t>
        </is>
      </c>
      <c r="N535" s="80" t="n">
        <v>97780145</v>
      </c>
      <c r="O535" s="14" t="n"/>
      <c r="P535" t="inlineStr">
        <is>
          <t>A102244</t>
        </is>
      </c>
      <c r="Q535" t="inlineStr">
        <is>
          <t>LT250</t>
        </is>
      </c>
    </row>
    <row r="536">
      <c r="B536">
        <f>IF(I536="Silicon Bronze, ASTM-B584, C87600", IF(M536="Coating_Standard", "Y", "N"), "N")</f>
        <v/>
      </c>
      <c r="C536">
        <f>"Price_BOM_L_Imp_"&amp;D536</f>
        <v/>
      </c>
      <c r="D536" t="n">
        <v>1461</v>
      </c>
      <c r="E536">
        <f>IF(B536="Y", C536, "")</f>
        <v/>
      </c>
      <c r="F536" t="inlineStr">
        <is>
          <t>:40707-LC:40707-LCV:40707-LF:</t>
        </is>
      </c>
      <c r="G536" s="2" t="inlineStr">
        <is>
          <t>X4</t>
        </is>
      </c>
      <c r="H536" t="inlineStr">
        <is>
          <t>ImpMatl_NiAl-Bronze_ASTM-B148_C95400</t>
        </is>
      </c>
      <c r="I536" s="4" t="inlineStr">
        <is>
          <t>Nickel Aluminum Bronze ASTM B148 UNS C95400</t>
        </is>
      </c>
      <c r="J536" s="4" t="inlineStr">
        <is>
          <t>B22</t>
        </is>
      </c>
      <c r="K536" s="4" t="inlineStr">
        <is>
          <t>Stainless Steel, AISI-303</t>
        </is>
      </c>
      <c r="L536" s="4" t="inlineStr">
        <is>
          <t>Steel, Cold Drawn C1018</t>
        </is>
      </c>
      <c r="M536" s="4" t="inlineStr">
        <is>
          <t>Coating_Scotchkote134_interior_exterior</t>
        </is>
      </c>
      <c r="N536" s="80" t="n">
        <v>97780146</v>
      </c>
      <c r="O536" s="14" t="n"/>
      <c r="P536" t="inlineStr">
        <is>
          <t>A102245</t>
        </is>
      </c>
      <c r="Q536" t="inlineStr">
        <is>
          <t>LT250</t>
        </is>
      </c>
    </row>
    <row r="537">
      <c r="B537">
        <f>IF(I537="Silicon Bronze, ASTM-B584, C87600", IF(M537="Coating_Standard", "Y", "N"), "N")</f>
        <v/>
      </c>
      <c r="C537">
        <f>"Price_BOM_L_Imp_"&amp;D537</f>
        <v/>
      </c>
      <c r="D537" t="n">
        <v>1462</v>
      </c>
      <c r="E537">
        <f>IF(B537="Y", C537, "")</f>
        <v/>
      </c>
      <c r="F537" t="inlineStr">
        <is>
          <t>:40957-LC:40957-LCV:40957-LF:</t>
        </is>
      </c>
      <c r="G537" s="2" t="inlineStr">
        <is>
          <t>X3</t>
        </is>
      </c>
      <c r="H537" t="inlineStr">
        <is>
          <t>ImpMatl_NiAl-Bronze_ASTM-B148_C95400</t>
        </is>
      </c>
      <c r="I537" s="4" t="inlineStr">
        <is>
          <t>Nickel Aluminum Bronze ASTM B148 UNS C95400</t>
        </is>
      </c>
      <c r="J537" s="4" t="inlineStr">
        <is>
          <t>B22</t>
        </is>
      </c>
      <c r="K537" s="4" t="inlineStr">
        <is>
          <t>Stainless Steel, AISI-303</t>
        </is>
      </c>
      <c r="L537" s="4" t="inlineStr">
        <is>
          <t>Steel, Cold Drawn C1018</t>
        </is>
      </c>
      <c r="M537" s="4" t="inlineStr">
        <is>
          <t>Coating_Scotchkote134_interior_exterior</t>
        </is>
      </c>
      <c r="N537" s="80" t="n">
        <v>97780147</v>
      </c>
      <c r="O537" s="14" t="n"/>
      <c r="P537" t="inlineStr">
        <is>
          <t>A102246</t>
        </is>
      </c>
      <c r="Q537" t="inlineStr">
        <is>
          <t>LT250</t>
        </is>
      </c>
    </row>
    <row r="538">
      <c r="B538">
        <f>IF(I538="Silicon Bronze, ASTM-B584, C87600", IF(M538="Coating_Standard", "Y", "N"), "N")</f>
        <v/>
      </c>
      <c r="C538">
        <f>"Price_BOM_L_Imp_"&amp;D538</f>
        <v/>
      </c>
      <c r="D538" t="n">
        <v>1463</v>
      </c>
      <c r="E538">
        <f>IF(B538="Y", C538, "")</f>
        <v/>
      </c>
      <c r="F538" t="inlineStr">
        <is>
          <t>:40957-LC:40957-LCV:40957-LF:</t>
        </is>
      </c>
      <c r="G538" s="2" t="inlineStr">
        <is>
          <t>X4</t>
        </is>
      </c>
      <c r="H538" t="inlineStr">
        <is>
          <t>ImpMatl_NiAl-Bronze_ASTM-B148_C95400</t>
        </is>
      </c>
      <c r="I538" s="4" t="inlineStr">
        <is>
          <t>Nickel Aluminum Bronze ASTM B148 UNS C95400</t>
        </is>
      </c>
      <c r="J538" s="4" t="inlineStr">
        <is>
          <t>B22</t>
        </is>
      </c>
      <c r="K538" s="4" t="inlineStr">
        <is>
          <t>Stainless Steel, AISI-303</t>
        </is>
      </c>
      <c r="L538" s="4" t="inlineStr">
        <is>
          <t>Steel, Cold Drawn C1018</t>
        </is>
      </c>
      <c r="M538" s="4" t="inlineStr">
        <is>
          <t>Coating_Scotchkote134_interior_exterior</t>
        </is>
      </c>
      <c r="N538" s="80" t="n">
        <v>97780148</v>
      </c>
      <c r="O538" s="14" t="n"/>
      <c r="P538" t="inlineStr">
        <is>
          <t>A102247</t>
        </is>
      </c>
      <c r="Q538" t="inlineStr">
        <is>
          <t>LT250</t>
        </is>
      </c>
    </row>
    <row r="539">
      <c r="B539">
        <f>IF(I539="Silicon Bronze, ASTM-B584, C87600", IF(M539="Coating_Standard", "Y", "N"), "N")</f>
        <v/>
      </c>
      <c r="C539">
        <f>"Price_BOM_L_Imp_"&amp;D539</f>
        <v/>
      </c>
      <c r="D539" t="n">
        <v>1464</v>
      </c>
      <c r="E539">
        <f>IF(B539="Y", C539, "")</f>
        <v/>
      </c>
      <c r="F539" t="inlineStr">
        <is>
          <t>:40959-LC:40959-LCV:40959-LF:</t>
        </is>
      </c>
      <c r="G539" s="2" t="inlineStr">
        <is>
          <t>XA</t>
        </is>
      </c>
      <c r="H539" t="inlineStr">
        <is>
          <t>ImpMatl_NiAl-Bronze_ASTM-B148_C95400</t>
        </is>
      </c>
      <c r="I539" s="4" t="inlineStr">
        <is>
          <t>Nickel Aluminum Bronze ASTM B148 UNS C95400</t>
        </is>
      </c>
      <c r="J539" s="4" t="inlineStr">
        <is>
          <t>B22</t>
        </is>
      </c>
      <c r="K539" s="4" t="inlineStr">
        <is>
          <t>Stainless Steel, AISI-303</t>
        </is>
      </c>
      <c r="L539" s="4" t="inlineStr">
        <is>
          <t>Steel, Cold Drawn C1018</t>
        </is>
      </c>
      <c r="M539" s="4" t="inlineStr">
        <is>
          <t>Coating_Scotchkote134_interior_exterior</t>
        </is>
      </c>
      <c r="N539" s="80" t="inlineStr">
        <is>
          <t>96699293</t>
        </is>
      </c>
      <c r="O539" s="1" t="n"/>
      <c r="P539" t="inlineStr">
        <is>
          <t>A102248</t>
        </is>
      </c>
      <c r="Q539" t="inlineStr">
        <is>
          <t>LT250</t>
        </is>
      </c>
    </row>
    <row r="540">
      <c r="B540">
        <f>IF(I540="Silicon Bronze, ASTM-B584, C87600", IF(M540="Coating_Standard", "Y", "N"), "N")</f>
        <v/>
      </c>
      <c r="C540">
        <f>"Price_BOM_L_Imp_"&amp;D540</f>
        <v/>
      </c>
      <c r="D540" t="n">
        <v>1465</v>
      </c>
      <c r="E540">
        <f>IF(B540="Y", C540, "")</f>
        <v/>
      </c>
      <c r="F540" t="inlineStr">
        <is>
          <t>:40129-LC:40129-LCV:40129-LF:</t>
        </is>
      </c>
      <c r="G540" s="2" t="inlineStr">
        <is>
          <t>XA</t>
        </is>
      </c>
      <c r="H540" t="inlineStr">
        <is>
          <t>ImpMatl_NiAl-Bronze_ASTM-B148_C95400</t>
        </is>
      </c>
      <c r="I540" s="4" t="inlineStr">
        <is>
          <t>Nickel Aluminum Bronze ASTM B148 UNS C95400</t>
        </is>
      </c>
      <c r="J540" s="4" t="inlineStr">
        <is>
          <t>B22</t>
        </is>
      </c>
      <c r="K540" s="4" t="inlineStr">
        <is>
          <t>Stainless Steel, AISI-303</t>
        </is>
      </c>
      <c r="L540" s="4" t="inlineStr">
        <is>
          <t>Steel, Cold Drawn C1018</t>
        </is>
      </c>
      <c r="M540" s="4" t="inlineStr">
        <is>
          <t>Coating_Scotchkote134_interior_exterior</t>
        </is>
      </c>
      <c r="N540" s="80" t="inlineStr">
        <is>
          <t>96699296</t>
        </is>
      </c>
      <c r="O540" s="1" t="n"/>
      <c r="P540" t="inlineStr">
        <is>
          <t>A102249</t>
        </is>
      </c>
      <c r="Q540" t="inlineStr">
        <is>
          <t>LT250</t>
        </is>
      </c>
    </row>
    <row r="541">
      <c r="B541">
        <f>IF(I541="Silicon Bronze, ASTM-B584, C87600", IF(M541="Coating_Standard", "Y", "N"), "N")</f>
        <v/>
      </c>
      <c r="C541">
        <f>"Price_BOM_L_Imp_"&amp;D541</f>
        <v/>
      </c>
      <c r="D541" t="n">
        <v>1466</v>
      </c>
      <c r="E541">
        <f>IF(B541="Y", C541, "")</f>
        <v/>
      </c>
      <c r="F541" t="inlineStr">
        <is>
          <t>:4012A-LC:4012A-LCV:4012A-LF:</t>
        </is>
      </c>
      <c r="G541" s="2" t="inlineStr">
        <is>
          <t>XA</t>
        </is>
      </c>
      <c r="H541" t="inlineStr">
        <is>
          <t>ImpMatl_NiAl-Bronze_ASTM-B148_C95400</t>
        </is>
      </c>
      <c r="I541" s="4" t="inlineStr">
        <is>
          <t>Nickel Aluminum Bronze ASTM B148 UNS C95400</t>
        </is>
      </c>
      <c r="J541" s="4" t="inlineStr">
        <is>
          <t>B22</t>
        </is>
      </c>
      <c r="K541" s="4" t="inlineStr">
        <is>
          <t>Stainless Steel, AISI-303</t>
        </is>
      </c>
      <c r="L541" s="4" t="inlineStr">
        <is>
          <t>Steel, Cold Drawn C1018</t>
        </is>
      </c>
      <c r="M541" s="4" t="inlineStr">
        <is>
          <t>Coating_Scotchkote134_interior_exterior</t>
        </is>
      </c>
      <c r="N541" s="80" t="n">
        <v>96699302</v>
      </c>
      <c r="O541" s="1" t="n"/>
      <c r="P541" t="inlineStr">
        <is>
          <t>A102250</t>
        </is>
      </c>
      <c r="Q541" t="inlineStr">
        <is>
          <t>LT250</t>
        </is>
      </c>
    </row>
    <row r="542">
      <c r="B542">
        <f>IF(I542="Silicon Bronze, ASTM-B584, C87600", IF(M542="Coating_Standard", "Y", "N"), "N")</f>
        <v/>
      </c>
      <c r="C542">
        <f>"Price_BOM_L_Imp_"&amp;D542</f>
        <v/>
      </c>
      <c r="D542" t="n">
        <v>1467</v>
      </c>
      <c r="E542">
        <f>IF(B542="Y", C542, "")</f>
        <v/>
      </c>
      <c r="F542" t="inlineStr">
        <is>
          <t>:40157-LC:40157-LCV:40157-LF:</t>
        </is>
      </c>
      <c r="G542" s="2" t="inlineStr">
        <is>
          <t>XA</t>
        </is>
      </c>
      <c r="H542" t="inlineStr">
        <is>
          <t>ImpMatl_NiAl-Bronze_ASTM-B148_C95400</t>
        </is>
      </c>
      <c r="I542" s="4" t="inlineStr">
        <is>
          <t>Nickel Aluminum Bronze ASTM B148 UNS C95400</t>
        </is>
      </c>
      <c r="J542" s="4" t="inlineStr">
        <is>
          <t>B22</t>
        </is>
      </c>
      <c r="K542" s="4" t="inlineStr">
        <is>
          <t>Stainless Steel, AISI-303</t>
        </is>
      </c>
      <c r="L542" s="4" t="inlineStr">
        <is>
          <t>Steel, Cold Drawn C1018</t>
        </is>
      </c>
      <c r="M542" s="4" t="inlineStr">
        <is>
          <t>Coating_Scotchkote134_interior_exterior</t>
        </is>
      </c>
      <c r="N542" s="80" t="inlineStr">
        <is>
          <t>96699326</t>
        </is>
      </c>
      <c r="O542" s="1" t="n"/>
      <c r="P542" t="inlineStr">
        <is>
          <t>A102251</t>
        </is>
      </c>
      <c r="Q542" t="inlineStr">
        <is>
          <t>LT250</t>
        </is>
      </c>
    </row>
    <row r="543">
      <c r="B543">
        <f>IF(I543="Silicon Bronze, ASTM-B584, C87600", IF(M543="Coating_Standard", "Y", "N"), "N")</f>
        <v/>
      </c>
      <c r="C543">
        <f>"Price_BOM_L_Imp_"&amp;D543</f>
        <v/>
      </c>
      <c r="D543" t="n">
        <v>1468</v>
      </c>
      <c r="E543">
        <f>IF(B543="Y", C543, "")</f>
        <v/>
      </c>
      <c r="F543" t="inlineStr">
        <is>
          <t>:40157-LC:40157-LCV:40157-LF:</t>
        </is>
      </c>
      <c r="G543" s="2" t="inlineStr">
        <is>
          <t>X5</t>
        </is>
      </c>
      <c r="H543" t="inlineStr">
        <is>
          <t>ImpMatl_NiAl-Bronze_ASTM-B148_C95400</t>
        </is>
      </c>
      <c r="I543" s="4" t="inlineStr">
        <is>
          <t>Nickel Aluminum Bronze ASTM B148 UNS C95400</t>
        </is>
      </c>
      <c r="J543" s="4" t="inlineStr">
        <is>
          <t>B22</t>
        </is>
      </c>
      <c r="K543" s="4" t="inlineStr">
        <is>
          <t>Anodized Steel</t>
        </is>
      </c>
      <c r="L543" s="4" t="inlineStr">
        <is>
          <t>Steel, Cold Drawn C1018</t>
        </is>
      </c>
      <c r="M543" s="4" t="inlineStr">
        <is>
          <t>Coating_Scotchkote134_interior_exterior</t>
        </is>
      </c>
      <c r="N543" s="80" t="n">
        <v>96769202</v>
      </c>
      <c r="O543" s="14" t="n"/>
      <c r="P543" t="inlineStr">
        <is>
          <t>A102252</t>
        </is>
      </c>
      <c r="Q543" t="inlineStr">
        <is>
          <t>LT250</t>
        </is>
      </c>
    </row>
    <row r="544">
      <c r="B544">
        <f>IF(I544="Silicon Bronze, ASTM-B584, C87600", IF(M544="Coating_Standard", "Y", "N"), "N")</f>
        <v/>
      </c>
      <c r="C544">
        <f>"Price_BOM_L_Imp_"&amp;D544</f>
        <v/>
      </c>
      <c r="D544" t="n">
        <v>1469</v>
      </c>
      <c r="E544">
        <f>IF(B544="Y", C544, "")</f>
        <v/>
      </c>
      <c r="F544" t="inlineStr">
        <is>
          <t>:50957-LC:50957-LCV:50957-LF:</t>
        </is>
      </c>
      <c r="G544" s="2" t="inlineStr">
        <is>
          <t>X4</t>
        </is>
      </c>
      <c r="H544" t="inlineStr">
        <is>
          <t>ImpMatl_NiAl-Bronze_ASTM-B148_C95400</t>
        </is>
      </c>
      <c r="I544" s="4" t="inlineStr">
        <is>
          <t>Nickel Aluminum Bronze ASTM B148 UNS C95400</t>
        </is>
      </c>
      <c r="J544" s="4" t="inlineStr">
        <is>
          <t>B22</t>
        </is>
      </c>
      <c r="K544" s="4" t="inlineStr">
        <is>
          <t>Stainless Steel, AISI-303</t>
        </is>
      </c>
      <c r="L544" s="4" t="inlineStr">
        <is>
          <t>Steel, Cold Drawn C1018</t>
        </is>
      </c>
      <c r="M544" s="4" t="inlineStr">
        <is>
          <t>Coating_Scotchkote134_interior_exterior</t>
        </is>
      </c>
      <c r="N544" s="80" t="n">
        <v>96896890</v>
      </c>
      <c r="O544" s="14" t="n"/>
      <c r="P544" t="inlineStr">
        <is>
          <t>A102253</t>
        </is>
      </c>
      <c r="Q544" t="inlineStr">
        <is>
          <t>LT250</t>
        </is>
      </c>
    </row>
    <row r="545">
      <c r="B545">
        <f>IF(I545="Silicon Bronze, ASTM-B584, C87600", IF(M545="Coating_Standard", "Y", "N"), "N")</f>
        <v/>
      </c>
      <c r="C545">
        <f>"Price_BOM_L_Imp_"&amp;D545</f>
        <v/>
      </c>
      <c r="D545" t="n">
        <v>1470</v>
      </c>
      <c r="E545">
        <f>IF(B545="Y", C545, "")</f>
        <v/>
      </c>
      <c r="F545" t="inlineStr">
        <is>
          <t>:50123-LC:50123-LCV:50123-LF:</t>
        </is>
      </c>
      <c r="G545" s="2" t="inlineStr">
        <is>
          <t>XA</t>
        </is>
      </c>
      <c r="H545" t="inlineStr">
        <is>
          <t>ImpMatl_NiAl-Bronze_ASTM-B148_C95400</t>
        </is>
      </c>
      <c r="I545" s="4" t="inlineStr">
        <is>
          <t>Nickel Aluminum Bronze ASTM B148 UNS C95400</t>
        </is>
      </c>
      <c r="J545" s="4" t="inlineStr">
        <is>
          <t>B22</t>
        </is>
      </c>
      <c r="K545" s="4" t="inlineStr">
        <is>
          <t>Stainless Steel, AISI-303</t>
        </is>
      </c>
      <c r="L545" s="4" t="inlineStr">
        <is>
          <t>Steel, Cold Drawn C1018</t>
        </is>
      </c>
      <c r="M545" s="4" t="inlineStr">
        <is>
          <t>Coating_Scotchkote134_interior_exterior</t>
        </is>
      </c>
      <c r="N545" s="80" t="n">
        <v>96896891</v>
      </c>
      <c r="O545" s="14" t="n"/>
      <c r="P545" t="inlineStr">
        <is>
          <t>A102254</t>
        </is>
      </c>
      <c r="Q545" t="inlineStr">
        <is>
          <t>LT250</t>
        </is>
      </c>
    </row>
    <row r="546">
      <c r="B546">
        <f>IF(I546="Silicon Bronze, ASTM-B584, C87600", IF(M546="Coating_Standard", "Y", "N"), "N")</f>
        <v/>
      </c>
      <c r="C546">
        <f>"Price_BOM_L_Imp_"&amp;D546</f>
        <v/>
      </c>
      <c r="D546" t="n">
        <v>1471</v>
      </c>
      <c r="E546">
        <f>IF(B546="Y", C546, "")</f>
        <v/>
      </c>
      <c r="F546" t="inlineStr">
        <is>
          <t>:50123-LC:50123-LCV:50123-LF:</t>
        </is>
      </c>
      <c r="G546" s="2" t="inlineStr">
        <is>
          <t>X5</t>
        </is>
      </c>
      <c r="H546" t="inlineStr">
        <is>
          <t>ImpMatl_NiAl-Bronze_ASTM-B148_C95400</t>
        </is>
      </c>
      <c r="I546" s="4" t="inlineStr">
        <is>
          <t>Nickel Aluminum Bronze ASTM B148 UNS C95400</t>
        </is>
      </c>
      <c r="J546" s="4" t="inlineStr">
        <is>
          <t>B22</t>
        </is>
      </c>
      <c r="K546" s="4" t="inlineStr">
        <is>
          <t>Anodized Steel</t>
        </is>
      </c>
      <c r="L546" s="4" t="inlineStr">
        <is>
          <t>Steel, Cold Drawn C1018</t>
        </is>
      </c>
      <c r="M546" s="4" t="inlineStr">
        <is>
          <t>Coating_Scotchkote134_interior_exterior</t>
        </is>
      </c>
      <c r="N546" s="80" t="n">
        <v>96896892</v>
      </c>
      <c r="O546" s="14" t="n"/>
      <c r="P546" t="inlineStr">
        <is>
          <t>A102255</t>
        </is>
      </c>
      <c r="Q546" t="inlineStr">
        <is>
          <t>LT250</t>
        </is>
      </c>
    </row>
    <row r="547">
      <c r="B547">
        <f>IF(I547="Silicon Bronze, ASTM-B584, C87600", IF(M547="Coating_Standard", "Y", "N"), "N")</f>
        <v/>
      </c>
      <c r="C547">
        <f>"Price_BOM_L_Imp_"&amp;D547</f>
        <v/>
      </c>
      <c r="D547" t="n">
        <v>1472</v>
      </c>
      <c r="E547">
        <f>IF(B547="Y", C547, "")</f>
        <v/>
      </c>
      <c r="F547" t="inlineStr">
        <is>
          <t>:50157-LC:50157-LCV:50157-LF:</t>
        </is>
      </c>
      <c r="G547" s="2" t="inlineStr">
        <is>
          <t>X5</t>
        </is>
      </c>
      <c r="H547" t="inlineStr">
        <is>
          <t>ImpMatl_NiAl-Bronze_ASTM-B148_C95400</t>
        </is>
      </c>
      <c r="I547" s="4" t="inlineStr">
        <is>
          <t>Nickel Aluminum Bronze ASTM B148 UNS C95400</t>
        </is>
      </c>
      <c r="J547" s="4" t="inlineStr">
        <is>
          <t>B22</t>
        </is>
      </c>
      <c r="K547" s="4" t="inlineStr">
        <is>
          <t>Anodized Steel</t>
        </is>
      </c>
      <c r="L547" s="4" t="inlineStr">
        <is>
          <t>Steel, Cold Drawn C1018</t>
        </is>
      </c>
      <c r="M547" s="4" t="inlineStr">
        <is>
          <t>Coating_Scotchkote134_interior_exterior</t>
        </is>
      </c>
      <c r="N547" s="80" t="n">
        <v>96769263</v>
      </c>
      <c r="O547" s="14" t="n"/>
      <c r="P547" t="inlineStr">
        <is>
          <t>A102256</t>
        </is>
      </c>
      <c r="Q547" t="inlineStr">
        <is>
          <t>LT250</t>
        </is>
      </c>
    </row>
    <row r="548">
      <c r="B548">
        <f>IF(I548="Silicon Bronze, ASTM-B584, C87600", IF(M548="Coating_Standard", "Y", "N"), "N")</f>
        <v/>
      </c>
      <c r="C548">
        <f>"Price_BOM_L_Imp_"&amp;D548</f>
        <v/>
      </c>
      <c r="D548" t="n">
        <v>1473</v>
      </c>
      <c r="E548">
        <f>IF(B548="Y", C548, "")</f>
        <v/>
      </c>
      <c r="F548" t="inlineStr">
        <is>
          <t>:60951-LC:60951-LCV:60951-LF:</t>
        </is>
      </c>
      <c r="G548" s="2" t="inlineStr">
        <is>
          <t>XA</t>
        </is>
      </c>
      <c r="H548" t="inlineStr">
        <is>
          <t>ImpMatl_NiAl-Bronze_ASTM-B148_C95400</t>
        </is>
      </c>
      <c r="I548" s="4" t="inlineStr">
        <is>
          <t>Nickel Aluminum Bronze ASTM B148 UNS C95400</t>
        </is>
      </c>
      <c r="J548" s="4" t="inlineStr">
        <is>
          <t>B22</t>
        </is>
      </c>
      <c r="K548" s="4" t="inlineStr">
        <is>
          <t>Stainless Steel, AISI-303</t>
        </is>
      </c>
      <c r="L548" s="4" t="inlineStr">
        <is>
          <t>Steel, Cold Drawn C1018</t>
        </is>
      </c>
      <c r="M548" s="4" t="inlineStr">
        <is>
          <t>Coating_Scotchkote134_interior_exterior</t>
        </is>
      </c>
      <c r="N548" s="80" t="n">
        <v>97780968</v>
      </c>
      <c r="O548" s="14" t="n"/>
      <c r="P548" t="inlineStr">
        <is>
          <t>A102257</t>
        </is>
      </c>
      <c r="Q548" t="inlineStr">
        <is>
          <t>LT250</t>
        </is>
      </c>
    </row>
    <row r="549">
      <c r="B549">
        <f>IF(I549="Silicon Bronze, ASTM-B584, C87600", IF(M549="Coating_Standard", "Y", "N"), "N")</f>
        <v/>
      </c>
      <c r="C549">
        <f>"Price_BOM_L_Imp_"&amp;D549</f>
        <v/>
      </c>
      <c r="D549" t="n">
        <v>1474</v>
      </c>
      <c r="E549">
        <f>IF(B549="Y", C549, "")</f>
        <v/>
      </c>
      <c r="F549" t="inlineStr">
        <is>
          <t>:60123-LC:60123-LCV:60123-LF:</t>
        </is>
      </c>
      <c r="G549" s="2" t="inlineStr">
        <is>
          <t>XA</t>
        </is>
      </c>
      <c r="H549" t="inlineStr">
        <is>
          <t>ImpMatl_NiAl-Bronze_ASTM-B148_C95400</t>
        </is>
      </c>
      <c r="I549" s="4" t="inlineStr">
        <is>
          <t>Nickel Aluminum Bronze ASTM B148 UNS C95400</t>
        </is>
      </c>
      <c r="J549" s="4" t="inlineStr">
        <is>
          <t>B22</t>
        </is>
      </c>
      <c r="K549" s="4" t="inlineStr">
        <is>
          <t>Stainless Steel, AISI-303</t>
        </is>
      </c>
      <c r="L549" s="4" t="inlineStr">
        <is>
          <t>Steel, Cold Drawn C1018</t>
        </is>
      </c>
      <c r="M549" s="4" t="inlineStr">
        <is>
          <t>Coating_Scotchkote134_interior_exterior</t>
        </is>
      </c>
      <c r="N549" s="80" t="n">
        <v>97780969</v>
      </c>
      <c r="O549" s="14" t="n"/>
      <c r="P549" t="inlineStr">
        <is>
          <t>A102258</t>
        </is>
      </c>
      <c r="Q549" t="inlineStr">
        <is>
          <t>LT250</t>
        </is>
      </c>
    </row>
    <row r="550">
      <c r="B550">
        <f>IF(I550="Silicon Bronze, ASTM-B584, C87600", IF(M550="Coating_Standard", "Y", "N"), "N")</f>
        <v/>
      </c>
      <c r="C550">
        <f>"Price_BOM_L_Imp_"&amp;D550</f>
        <v/>
      </c>
      <c r="D550" t="n">
        <v>1475</v>
      </c>
      <c r="E550">
        <f>IF(B550="Y", C550, "")</f>
        <v/>
      </c>
      <c r="F550" t="inlineStr">
        <is>
          <t>:60123-LC:60123-LCV:60123-LF:</t>
        </is>
      </c>
      <c r="G550" s="2" t="inlineStr">
        <is>
          <t>X5</t>
        </is>
      </c>
      <c r="H550" t="inlineStr">
        <is>
          <t>ImpMatl_NiAl-Bronze_ASTM-B148_C95400</t>
        </is>
      </c>
      <c r="I550" s="4" t="inlineStr">
        <is>
          <t>Nickel Aluminum Bronze ASTM B148 UNS C95400</t>
        </is>
      </c>
      <c r="J550" s="4" t="inlineStr">
        <is>
          <t>B22</t>
        </is>
      </c>
      <c r="K550" s="4" t="inlineStr">
        <is>
          <t>Anodized Steel</t>
        </is>
      </c>
      <c r="L550" s="4" t="inlineStr">
        <is>
          <t>Steel, Cold Drawn C1018</t>
        </is>
      </c>
      <c r="M550" s="4" t="inlineStr">
        <is>
          <t>Coating_Scotchkote134_interior_exterior</t>
        </is>
      </c>
      <c r="N550" s="80" t="n">
        <v>97780970</v>
      </c>
      <c r="O550" s="14" t="n"/>
      <c r="P550" t="inlineStr">
        <is>
          <t>A102259</t>
        </is>
      </c>
      <c r="Q550" t="inlineStr">
        <is>
          <t>LT250</t>
        </is>
      </c>
    </row>
    <row r="551">
      <c r="B551">
        <f>IF(I551="Silicon Bronze, ASTM-B584, C87600", IF(M551="Coating_Standard", "Y", "N"), "N")</f>
        <v/>
      </c>
      <c r="C551">
        <f>"Price_BOM_L_Imp_"&amp;D551</f>
        <v/>
      </c>
      <c r="D551" t="n">
        <v>1476</v>
      </c>
      <c r="E551">
        <f>IF(B551="Y", C551, "")</f>
        <v/>
      </c>
      <c r="F551" t="inlineStr">
        <is>
          <t>:60157-LC:60157-LCV:60157-LF:</t>
        </is>
      </c>
      <c r="G551" s="2" t="inlineStr">
        <is>
          <t>X5</t>
        </is>
      </c>
      <c r="H551" t="inlineStr">
        <is>
          <t>ImpMatl_NiAl-Bronze_ASTM-B148_C95400</t>
        </is>
      </c>
      <c r="I551" s="4" t="inlineStr">
        <is>
          <t>Nickel Aluminum Bronze ASTM B148 UNS C95400</t>
        </is>
      </c>
      <c r="J551" s="4" t="inlineStr">
        <is>
          <t>B22</t>
        </is>
      </c>
      <c r="K551" s="4" t="inlineStr">
        <is>
          <t>Anodized Steel</t>
        </is>
      </c>
      <c r="L551" s="4" t="inlineStr">
        <is>
          <t>Steel, Cold Drawn C1018</t>
        </is>
      </c>
      <c r="M551" s="4" t="inlineStr">
        <is>
          <t>Coating_Scotchkote134_interior_exterior</t>
        </is>
      </c>
      <c r="N551" s="80" t="inlineStr">
        <is>
          <t>RTF</t>
        </is>
      </c>
      <c r="O551" s="14" t="n"/>
      <c r="P551" t="inlineStr">
        <is>
          <t>A102260</t>
        </is>
      </c>
      <c r="Q551" t="inlineStr">
        <is>
          <t>LT250</t>
        </is>
      </c>
    </row>
    <row r="552">
      <c r="B552">
        <f>IF(I552="Silicon Bronze, ASTM-B584, C87600", IF(M552="Coating_Standard", "Y", "N"), "N")</f>
        <v/>
      </c>
      <c r="C552">
        <f>"Price_BOM_L_Imp_"&amp;D552</f>
        <v/>
      </c>
      <c r="D552" t="n">
        <v>1477</v>
      </c>
      <c r="E552">
        <f>IF(B552="Y", C552, "")</f>
        <v/>
      </c>
      <c r="F552" t="inlineStr">
        <is>
          <t>:60157-LF:</t>
        </is>
      </c>
      <c r="G552" s="2" t="inlineStr">
        <is>
          <t>X6</t>
        </is>
      </c>
      <c r="H552" t="inlineStr">
        <is>
          <t>ImpMatl_NiAl-Bronze_ASTM-B148_C95400</t>
        </is>
      </c>
      <c r="I552" s="4" t="inlineStr">
        <is>
          <t>Nickel Aluminum Bronze ASTM B148 UNS C95400</t>
        </is>
      </c>
      <c r="J552" s="4" t="inlineStr">
        <is>
          <t>B22</t>
        </is>
      </c>
      <c r="K552" s="4" t="inlineStr">
        <is>
          <t>Anodized Steel</t>
        </is>
      </c>
      <c r="L552" s="4" t="inlineStr">
        <is>
          <t>Steel, Cold Drawn C1018</t>
        </is>
      </c>
      <c r="M552" s="4" t="inlineStr">
        <is>
          <t>Coating_Scotchkote134_interior_exterior</t>
        </is>
      </c>
      <c r="N552" s="80" t="n">
        <v>97780971</v>
      </c>
      <c r="O552" s="14" t="n"/>
      <c r="P552" t="inlineStr">
        <is>
          <t>A102261</t>
        </is>
      </c>
      <c r="Q552" t="inlineStr">
        <is>
          <t>LT250</t>
        </is>
      </c>
    </row>
    <row r="553">
      <c r="B553">
        <f>IF(I553="Silicon Bronze, ASTM-B584, C87600", IF(M553="Coating_Standard", "Y", "N"), "N")</f>
        <v/>
      </c>
      <c r="C553">
        <f>"Price_BOM_L_Imp_"&amp;D553</f>
        <v/>
      </c>
      <c r="D553" t="n">
        <v>1478</v>
      </c>
      <c r="E553">
        <f>IF(B553="Y", C553, "")</f>
        <v/>
      </c>
      <c r="F553" t="inlineStr">
        <is>
          <t>:80123-LC:80123-LCV:80123-LF:</t>
        </is>
      </c>
      <c r="G553" s="2" t="inlineStr">
        <is>
          <t>X5</t>
        </is>
      </c>
      <c r="H553" t="inlineStr">
        <is>
          <t>ImpMatl_NiAl-Bronze_ASTM-B148_C95400</t>
        </is>
      </c>
      <c r="I553" s="4" t="inlineStr">
        <is>
          <t>Nickel Aluminum Bronze ASTM B148 UNS C95400</t>
        </is>
      </c>
      <c r="J553" s="4" t="inlineStr">
        <is>
          <t>B22</t>
        </is>
      </c>
      <c r="K553" s="4" t="inlineStr">
        <is>
          <t>Anodized Steel</t>
        </is>
      </c>
      <c r="L553" s="4" t="inlineStr">
        <is>
          <t>Steel, Cold Drawn C1018</t>
        </is>
      </c>
      <c r="M553" s="4" t="inlineStr">
        <is>
          <t>Coating_Scotchkote134_interior_exterior</t>
        </is>
      </c>
      <c r="N553" s="80" t="n">
        <v>97780973</v>
      </c>
      <c r="O553" s="14" t="n"/>
      <c r="P553" t="inlineStr">
        <is>
          <t>A102262</t>
        </is>
      </c>
      <c r="Q553" t="inlineStr">
        <is>
          <t>LT250</t>
        </is>
      </c>
    </row>
    <row r="554">
      <c r="B554">
        <f>IF(I554="Silicon Bronze, ASTM-B584, C87600", IF(M554="Coating_Standard", "Y", "N"), "N")</f>
        <v/>
      </c>
      <c r="C554">
        <f>"Price_BOM_L_Imp_"&amp;D554</f>
        <v/>
      </c>
      <c r="D554" t="n">
        <v>1479</v>
      </c>
      <c r="E554">
        <f>IF(B554="Y", C554, "")</f>
        <v/>
      </c>
      <c r="F554" t="inlineStr">
        <is>
          <t>:80155-LC:80155-LCV:80155-LF:</t>
        </is>
      </c>
      <c r="G554" s="2" t="inlineStr">
        <is>
          <t>X5</t>
        </is>
      </c>
      <c r="H554" t="inlineStr">
        <is>
          <t>ImpMatl_NiAl-Bronze_ASTM-B148_C95400</t>
        </is>
      </c>
      <c r="I554" s="4" t="inlineStr">
        <is>
          <t>Nickel Aluminum Bronze ASTM B148 UNS C95400</t>
        </is>
      </c>
      <c r="J554" s="4" t="inlineStr">
        <is>
          <t>B22</t>
        </is>
      </c>
      <c r="K554" s="4" t="inlineStr">
        <is>
          <t>Anodized Steel</t>
        </is>
      </c>
      <c r="L554" s="4" t="inlineStr">
        <is>
          <t>Steel, Cold Drawn C1018</t>
        </is>
      </c>
      <c r="M554" s="4" t="inlineStr">
        <is>
          <t>Coating_Scotchkote134_interior_exterior</t>
        </is>
      </c>
      <c r="N554" s="80" t="n">
        <v>97780974</v>
      </c>
      <c r="O554" s="14" t="n"/>
      <c r="P554" t="inlineStr">
        <is>
          <t>A102263</t>
        </is>
      </c>
      <c r="Q554" t="inlineStr">
        <is>
          <t>LT250</t>
        </is>
      </c>
    </row>
    <row r="555">
      <c r="B555">
        <f>IF(I555="Silicon Bronze, ASTM-B584, C87600", IF(M555="Coating_Standard", "Y", "N"), "N")</f>
        <v/>
      </c>
      <c r="C555">
        <f>"Price_BOM_L_Imp_"&amp;D555</f>
        <v/>
      </c>
      <c r="D555" t="n">
        <v>1480</v>
      </c>
      <c r="E555">
        <f>IF(B555="Y", C555, "")</f>
        <v/>
      </c>
      <c r="F555" t="inlineStr">
        <is>
          <t>:80155-LF:</t>
        </is>
      </c>
      <c r="G555" s="2" t="inlineStr">
        <is>
          <t>X6</t>
        </is>
      </c>
      <c r="H555" t="inlineStr">
        <is>
          <t>ImpMatl_NiAl-Bronze_ASTM-B148_C95400</t>
        </is>
      </c>
      <c r="I555" s="4" t="inlineStr">
        <is>
          <t>Nickel Aluminum Bronze ASTM B148 UNS C95400</t>
        </is>
      </c>
      <c r="J555" s="4" t="inlineStr">
        <is>
          <t>B22</t>
        </is>
      </c>
      <c r="K555" s="4" t="inlineStr">
        <is>
          <t>Anodized Steel</t>
        </is>
      </c>
      <c r="L555" s="4" t="inlineStr">
        <is>
          <t>Steel, Cold Drawn C1018</t>
        </is>
      </c>
      <c r="M555" s="4" t="inlineStr">
        <is>
          <t>Coating_Scotchkote134_interior_exterior</t>
        </is>
      </c>
      <c r="N555" s="80" t="n">
        <v>97780975</v>
      </c>
      <c r="O555" s="14" t="n"/>
      <c r="P555" t="inlineStr">
        <is>
          <t>A102264</t>
        </is>
      </c>
      <c r="Q555" t="inlineStr">
        <is>
          <t>LT250</t>
        </is>
      </c>
    </row>
    <row r="556">
      <c r="B556">
        <f>IF(I556="Silicon Bronze, ASTM-B584, C87600", IF(M556="Coating_Standard", "Y", "N"), "N")</f>
        <v/>
      </c>
      <c r="C556">
        <f>"Price_BOM_L_Imp_"&amp;D556</f>
        <v/>
      </c>
      <c r="D556" t="n">
        <v>1481</v>
      </c>
      <c r="E556">
        <f>IF(B556="Y", C556, "")</f>
        <v/>
      </c>
      <c r="F556" t="inlineStr">
        <is>
          <t>:10153-LF:</t>
        </is>
      </c>
      <c r="G556" s="2" t="inlineStr">
        <is>
          <t>X8</t>
        </is>
      </c>
      <c r="H556" t="inlineStr">
        <is>
          <t>ImpMatl_NiAl-Bronze_ASTM-B148_C95400</t>
        </is>
      </c>
      <c r="I556" s="4" t="inlineStr">
        <is>
          <t>Nickel Aluminum Bronze ASTM B148 UNS C95400</t>
        </is>
      </c>
      <c r="J556" s="4" t="inlineStr">
        <is>
          <t>B22</t>
        </is>
      </c>
      <c r="K556" s="4" t="inlineStr">
        <is>
          <t>Anodized Steel</t>
        </is>
      </c>
      <c r="L556" s="4" t="inlineStr">
        <is>
          <t>Steel, Cold Drawn C1018</t>
        </is>
      </c>
      <c r="M556" s="4" t="inlineStr">
        <is>
          <t>Coating_Scotchkote134_interior_exterior</t>
        </is>
      </c>
      <c r="N556" s="80" t="n">
        <v>97780976</v>
      </c>
      <c r="O556" s="14" t="n"/>
      <c r="P556" t="inlineStr">
        <is>
          <t>A102265</t>
        </is>
      </c>
      <c r="Q556" t="inlineStr">
        <is>
          <t>LT250</t>
        </is>
      </c>
    </row>
    <row r="557">
      <c r="B557">
        <f>IF(I557="Silicon Bronze, ASTM-B584, C87600", IF(M557="Coating_Standard", "Y", "N"), "N")</f>
        <v/>
      </c>
      <c r="C557">
        <f>"Price_BOM_L_Imp_"&amp;D557</f>
        <v/>
      </c>
      <c r="D557" t="n">
        <v>1482</v>
      </c>
      <c r="E557">
        <f>IF(B557="Y", C557, "")</f>
        <v/>
      </c>
      <c r="F557" t="inlineStr">
        <is>
          <t>:12709-LC:12709-LCV:</t>
        </is>
      </c>
      <c r="G557" s="2" t="inlineStr">
        <is>
          <t>X0</t>
        </is>
      </c>
      <c r="H557" t="inlineStr">
        <is>
          <t>ImpMatl_NiAl-Bronze_ASTM-B148_C95400</t>
        </is>
      </c>
      <c r="I557" s="4" t="inlineStr">
        <is>
          <t>Nickel Aluminum Bronze ASTM B148 UNS C95400</t>
        </is>
      </c>
      <c r="J557" s="4" t="inlineStr">
        <is>
          <t>B22</t>
        </is>
      </c>
      <c r="K557" s="4" t="inlineStr">
        <is>
          <t>None</t>
        </is>
      </c>
      <c r="L557" s="4" t="inlineStr">
        <is>
          <t>None</t>
        </is>
      </c>
      <c r="M557" s="4" t="inlineStr">
        <is>
          <t>Coating_Scotchkote134_interior_exterior</t>
        </is>
      </c>
      <c r="N557" s="80" t="n">
        <v>97780991</v>
      </c>
      <c r="O557" s="1" t="n"/>
      <c r="P557" t="inlineStr">
        <is>
          <t>A102266</t>
        </is>
      </c>
      <c r="Q557" t="inlineStr">
        <is>
          <t>LT250</t>
        </is>
      </c>
    </row>
    <row r="558">
      <c r="B558">
        <f>IF(I558="Silicon Bronze, ASTM-B584, C87600", IF(M558="Coating_Standard", "Y", "N"), "N")</f>
        <v/>
      </c>
      <c r="C558">
        <f>"Price_BOM_L_Imp_"&amp;D558</f>
        <v/>
      </c>
      <c r="D558" t="n">
        <v>1483</v>
      </c>
      <c r="E558">
        <f>IF(B558="Y", C558, "")</f>
        <v/>
      </c>
      <c r="F558" t="inlineStr">
        <is>
          <t>:15705-LC:15705-LCV:</t>
        </is>
      </c>
      <c r="G558" s="2" t="inlineStr">
        <is>
          <t>X0</t>
        </is>
      </c>
      <c r="H558" t="inlineStr">
        <is>
          <t>ImpMatl_NiAl-Bronze_ASTM-B148_C95400</t>
        </is>
      </c>
      <c r="I558" s="4" t="inlineStr">
        <is>
          <t>Nickel Aluminum Bronze ASTM B148 UNS C95400</t>
        </is>
      </c>
      <c r="J558" s="4" t="inlineStr">
        <is>
          <t>B22</t>
        </is>
      </c>
      <c r="K558" s="4" t="inlineStr">
        <is>
          <t>None</t>
        </is>
      </c>
      <c r="L558" s="4" t="inlineStr">
        <is>
          <t>None</t>
        </is>
      </c>
      <c r="M558" s="4" t="inlineStr">
        <is>
          <t>Coating_Scotchkote134_interior_exterior</t>
        </is>
      </c>
      <c r="N558" s="80" t="n">
        <v>97780992</v>
      </c>
      <c r="O558" s="1" t="n"/>
      <c r="P558" t="inlineStr">
        <is>
          <t>A102267</t>
        </is>
      </c>
      <c r="Q558" t="inlineStr">
        <is>
          <t>LT250</t>
        </is>
      </c>
    </row>
    <row r="559">
      <c r="B559">
        <f>IF(I559="Silicon Bronze, ASTM-B584, C87600", IF(M559="Coating_Standard", "Y", "N"), "N")</f>
        <v/>
      </c>
      <c r="C559">
        <f>"Price_BOM_L_Imp_"&amp;D559</f>
        <v/>
      </c>
      <c r="D559" t="n">
        <v>1484</v>
      </c>
      <c r="E559">
        <f>IF(B559="Y", C559, "")</f>
        <v/>
      </c>
      <c r="F559" t="inlineStr">
        <is>
          <t>:15507-LC:15507-LCV:</t>
        </is>
      </c>
      <c r="G559" s="2" t="inlineStr">
        <is>
          <t>X0</t>
        </is>
      </c>
      <c r="H559" t="inlineStr">
        <is>
          <t>ImpMatl_NiAl-Bronze_ASTM-B148_C95400</t>
        </is>
      </c>
      <c r="I559" s="4" t="inlineStr">
        <is>
          <t>Nickel Aluminum Bronze ASTM B148 UNS C95400</t>
        </is>
      </c>
      <c r="J559" s="4" t="inlineStr">
        <is>
          <t>B22</t>
        </is>
      </c>
      <c r="K559" s="4" t="inlineStr">
        <is>
          <t>None</t>
        </is>
      </c>
      <c r="L559" s="4" t="inlineStr">
        <is>
          <t>None</t>
        </is>
      </c>
      <c r="M559" s="4" t="inlineStr">
        <is>
          <t>Coating_Scotchkote134_interior_exterior</t>
        </is>
      </c>
      <c r="N559" s="80" t="n">
        <v>97780994</v>
      </c>
      <c r="O559" s="1" t="n"/>
      <c r="P559" t="inlineStr">
        <is>
          <t>A102268</t>
        </is>
      </c>
      <c r="Q559" t="inlineStr">
        <is>
          <t>LT250</t>
        </is>
      </c>
    </row>
    <row r="560">
      <c r="B560">
        <f>IF(I560="Silicon Bronze, ASTM-B584, C87600", IF(M560="Coating_Standard", "Y", "N"), "N")</f>
        <v/>
      </c>
      <c r="C560">
        <f>"Price_BOM_L_Imp_"&amp;D560</f>
        <v/>
      </c>
      <c r="D560" t="n">
        <v>1485</v>
      </c>
      <c r="E560">
        <f>IF(B560="Y", C560, "")</f>
        <v/>
      </c>
      <c r="F560" t="inlineStr">
        <is>
          <t>:15509-LC:15509-LCV:</t>
        </is>
      </c>
      <c r="G560" s="2" t="inlineStr">
        <is>
          <t>X3</t>
        </is>
      </c>
      <c r="H560" t="inlineStr">
        <is>
          <t>ImpMatl_NiAl-Bronze_ASTM-B148_C95400</t>
        </is>
      </c>
      <c r="I560" s="4" t="inlineStr">
        <is>
          <t>Nickel Aluminum Bronze ASTM B148 UNS C95400</t>
        </is>
      </c>
      <c r="J560" s="4" t="inlineStr">
        <is>
          <t>B22</t>
        </is>
      </c>
      <c r="K560" s="4" t="inlineStr">
        <is>
          <t>Stainless Steel, AISI-303</t>
        </is>
      </c>
      <c r="L560" s="4" t="inlineStr">
        <is>
          <t>Steel, Cold Drawn C1018</t>
        </is>
      </c>
      <c r="M560" s="4" t="inlineStr">
        <is>
          <t>Coating_Scotchkote134_interior_exterior</t>
        </is>
      </c>
      <c r="N560" s="80" t="n">
        <v>98671661</v>
      </c>
      <c r="O560" s="1" t="n"/>
      <c r="P560" t="inlineStr">
        <is>
          <t>A102269</t>
        </is>
      </c>
      <c r="Q560" t="inlineStr">
        <is>
          <t>LT250</t>
        </is>
      </c>
    </row>
    <row r="561">
      <c r="B561">
        <f>IF(I561="Silicon Bronze, ASTM-B584, C87600", IF(M561="Coating_Standard", "Y", "N"), "N")</f>
        <v/>
      </c>
      <c r="C561">
        <f>"Price_BOM_L_Imp_"&amp;D561</f>
        <v/>
      </c>
      <c r="D561" t="n">
        <v>1486</v>
      </c>
      <c r="E561">
        <f>IF(B561="Y", C561, "")</f>
        <v/>
      </c>
      <c r="F561" t="inlineStr">
        <is>
          <t>:15507-LC:15507-LCV:</t>
        </is>
      </c>
      <c r="G561" s="2" t="inlineStr">
        <is>
          <t>X3</t>
        </is>
      </c>
      <c r="H561" t="inlineStr">
        <is>
          <t>ImpMatl_NiAl-Bronze_ASTM-B148_C95400</t>
        </is>
      </c>
      <c r="I561" s="4" t="inlineStr">
        <is>
          <t>Nickel Aluminum Bronze ASTM B148 UNS C95400</t>
        </is>
      </c>
      <c r="J561" s="4" t="inlineStr">
        <is>
          <t>B22</t>
        </is>
      </c>
      <c r="K561" s="4" t="inlineStr">
        <is>
          <t>Stainless Steel, AISI-303</t>
        </is>
      </c>
      <c r="L561" s="4" t="inlineStr">
        <is>
          <t>Steel, Cold Drawn C1018</t>
        </is>
      </c>
      <c r="M561" s="4" t="inlineStr">
        <is>
          <t>Coating_Scotchkote134_interior_exterior</t>
        </is>
      </c>
      <c r="N561" s="80" t="n">
        <v>97780995</v>
      </c>
      <c r="O561" s="1" t="n"/>
      <c r="P561" t="inlineStr">
        <is>
          <t>A102270</t>
        </is>
      </c>
      <c r="Q561" t="inlineStr">
        <is>
          <t>LT250</t>
        </is>
      </c>
    </row>
    <row r="562">
      <c r="B562">
        <f>IF(I562="Silicon Bronze, ASTM-B584, C87600", IF(M562="Coating_Standard", "Y", "N"), "N")</f>
        <v/>
      </c>
      <c r="C562">
        <f>"Price_BOM_L_Imp_"&amp;D562</f>
        <v/>
      </c>
      <c r="D562" t="n">
        <v>1487</v>
      </c>
      <c r="E562">
        <f>IF(B562="Y", C562, "")</f>
        <v/>
      </c>
      <c r="F562" t="inlineStr">
        <is>
          <t>:20501-LC:20501-LCV:</t>
        </is>
      </c>
      <c r="G562" s="2" t="inlineStr">
        <is>
          <t>X3</t>
        </is>
      </c>
      <c r="H562" t="inlineStr">
        <is>
          <t>ImpMatl_NiAl-Bronze_ASTM-B148_C95400</t>
        </is>
      </c>
      <c r="I562" s="4" t="inlineStr">
        <is>
          <t>Nickel Aluminum Bronze ASTM B148 UNS C95400</t>
        </is>
      </c>
      <c r="J562" s="4" t="inlineStr">
        <is>
          <t>B22</t>
        </is>
      </c>
      <c r="K562" s="4" t="inlineStr">
        <is>
          <t>Stainless Steel, AISI-303</t>
        </is>
      </c>
      <c r="L562" s="4" t="inlineStr">
        <is>
          <t>Steel, Cold Drawn C1018</t>
        </is>
      </c>
      <c r="M562" s="4" t="inlineStr">
        <is>
          <t>Coating_Scotchkote134_interior_exterior</t>
        </is>
      </c>
      <c r="N562" s="80" t="n">
        <v>97780996</v>
      </c>
      <c r="O562" s="1" t="n"/>
      <c r="P562" t="inlineStr">
        <is>
          <t>A102271</t>
        </is>
      </c>
      <c r="Q562" t="inlineStr">
        <is>
          <t>LT250</t>
        </is>
      </c>
    </row>
    <row r="563">
      <c r="B563">
        <f>IF(I563="Silicon Bronze, ASTM-B584, C87600", IF(M563="Coating_Standard", "Y", "N"), "N")</f>
        <v/>
      </c>
      <c r="C563">
        <f>"Price_BOM_L_Imp_"&amp;D563</f>
        <v/>
      </c>
      <c r="D563" t="n">
        <v>1536</v>
      </c>
      <c r="E563">
        <f>IF(B563="Y", C563, "")</f>
        <v/>
      </c>
      <c r="F563" t="inlineStr">
        <is>
          <t>:10707-LC:10707-LCV:</t>
        </is>
      </c>
      <c r="G563" s="2" t="inlineStr">
        <is>
          <t>X0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None</t>
        </is>
      </c>
      <c r="L563" s="4" t="inlineStr">
        <is>
          <t>None</t>
        </is>
      </c>
      <c r="M563" s="4" t="inlineStr">
        <is>
          <t>Coating_Scotchkote134_interior_exterior</t>
        </is>
      </c>
      <c r="N563" s="80" t="inlineStr">
        <is>
          <t>RTF</t>
        </is>
      </c>
      <c r="O563" s="4" t="n"/>
      <c r="P563" s="4" t="inlineStr">
        <is>
          <t>A102324</t>
        </is>
      </c>
      <c r="Q563" t="inlineStr">
        <is>
          <t>LT250</t>
        </is>
      </c>
      <c r="R563" s="4" t="n">
        <v>126</v>
      </c>
    </row>
    <row r="564">
      <c r="B564">
        <f>IF(I564="Silicon Bronze, ASTM-B584, C87600", IF(M564="Coating_Standard", "Y", "N"), "N")</f>
        <v/>
      </c>
      <c r="C564">
        <f>"Price_BOM_L_Imp_"&amp;D564</f>
        <v/>
      </c>
      <c r="D564" t="n">
        <v>1537</v>
      </c>
      <c r="E564">
        <f>IF(B564="Y", C564, "")</f>
        <v/>
      </c>
      <c r="F564" t="inlineStr">
        <is>
          <t>:10707-LC:10707-LCV:10707-LF:</t>
        </is>
      </c>
      <c r="G564" s="2" t="inlineStr">
        <is>
          <t>X3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</t>
        </is>
      </c>
      <c r="N564" s="80" t="inlineStr">
        <is>
          <t>RTF</t>
        </is>
      </c>
      <c r="O564" s="4" t="n"/>
      <c r="P564" s="4" t="inlineStr">
        <is>
          <t>A102326</t>
        </is>
      </c>
      <c r="Q564" t="inlineStr">
        <is>
          <t>LT250</t>
        </is>
      </c>
      <c r="R564" s="4" t="n">
        <v>126</v>
      </c>
    </row>
    <row r="565">
      <c r="B565">
        <f>IF(I565="Silicon Bronze, ASTM-B584, C87600", IF(M565="Coating_Standard", "Y", "N"), "N")</f>
        <v/>
      </c>
      <c r="C565">
        <f>"Price_BOM_L_Imp_"&amp;D565</f>
        <v/>
      </c>
      <c r="D565" t="n">
        <v>1538</v>
      </c>
      <c r="E565">
        <f>IF(B565="Y", C565, "")</f>
        <v/>
      </c>
      <c r="F565" t="inlineStr">
        <is>
          <t>:12501-LC:12501-LCV:</t>
        </is>
      </c>
      <c r="G565" s="2" t="inlineStr">
        <is>
          <t>X0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None</t>
        </is>
      </c>
      <c r="L565" s="4" t="inlineStr">
        <is>
          <t>None</t>
        </is>
      </c>
      <c r="M565" s="4" t="inlineStr">
        <is>
          <t>Coating_Scotchkote134_interior_exterior</t>
        </is>
      </c>
      <c r="N565" s="80" t="inlineStr">
        <is>
          <t>RTF</t>
        </is>
      </c>
      <c r="O565" s="4" t="n"/>
      <c r="P565" s="4" t="inlineStr">
        <is>
          <t>A102328</t>
        </is>
      </c>
      <c r="Q565" t="inlineStr">
        <is>
          <t>LT250</t>
        </is>
      </c>
      <c r="R565" s="4" t="n">
        <v>126</v>
      </c>
    </row>
    <row r="566">
      <c r="B566">
        <f>IF(I566="Silicon Bronze, ASTM-B584, C87600", IF(M566="Coating_Standard", "Y", "N"), "N")</f>
        <v/>
      </c>
      <c r="C566">
        <f>"Price_BOM_L_Imp_"&amp;D566</f>
        <v/>
      </c>
      <c r="D566" t="n">
        <v>1539</v>
      </c>
      <c r="E566">
        <f>IF(B566="Y", C566, "")</f>
        <v/>
      </c>
      <c r="F566" t="inlineStr">
        <is>
          <t>:12507-LC:12507-LCV:</t>
        </is>
      </c>
      <c r="G566" s="2" t="inlineStr">
        <is>
          <t>X0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None</t>
        </is>
      </c>
      <c r="L566" s="4" t="inlineStr">
        <is>
          <t>None</t>
        </is>
      </c>
      <c r="M566" s="4" t="inlineStr">
        <is>
          <t>Coating_Scotchkote134_interior_exterior</t>
        </is>
      </c>
      <c r="N566" s="80" t="inlineStr">
        <is>
          <t>RTF</t>
        </is>
      </c>
      <c r="O566" s="4" t="n"/>
      <c r="P566" s="4" t="inlineStr">
        <is>
          <t>A102330</t>
        </is>
      </c>
      <c r="Q566" t="inlineStr">
        <is>
          <t>LT250</t>
        </is>
      </c>
      <c r="R566" s="4" t="n">
        <v>126</v>
      </c>
    </row>
    <row r="567">
      <c r="B567">
        <f>IF(I567="Silicon Bronze, ASTM-B584, C87600", IF(M567="Coating_Standard", "Y", "N"), "N")</f>
        <v/>
      </c>
      <c r="C567">
        <f>"Price_BOM_L_Imp_"&amp;D567</f>
        <v/>
      </c>
      <c r="D567" t="n">
        <v>1540</v>
      </c>
      <c r="E567">
        <f>IF(B567="Y", C567, "")</f>
        <v/>
      </c>
      <c r="F567" t="inlineStr">
        <is>
          <t>:15509-LC:15509-LCV:</t>
        </is>
      </c>
      <c r="G567" s="2" t="inlineStr">
        <is>
          <t>X0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None</t>
        </is>
      </c>
      <c r="L567" s="4" t="inlineStr">
        <is>
          <t>None</t>
        </is>
      </c>
      <c r="M567" s="4" t="inlineStr">
        <is>
          <t>Coating_Scotchkote134_interior_exterior</t>
        </is>
      </c>
      <c r="N567" s="80" t="inlineStr">
        <is>
          <t>RTF</t>
        </is>
      </c>
      <c r="O567" s="4" t="n"/>
      <c r="P567" s="4" t="inlineStr">
        <is>
          <t>A102333</t>
        </is>
      </c>
      <c r="Q567" t="inlineStr">
        <is>
          <t>LT250</t>
        </is>
      </c>
      <c r="R567" s="4" t="n">
        <v>126</v>
      </c>
    </row>
    <row r="568">
      <c r="B568">
        <f>IF(I568="Silicon Bronze, ASTM-B584, C87600", IF(M568="Coating_Standard", "Y", "N"), "N")</f>
        <v/>
      </c>
      <c r="C568">
        <f>"Price_BOM_L_Imp_"&amp;D568</f>
        <v/>
      </c>
      <c r="D568" t="n">
        <v>1541</v>
      </c>
      <c r="E568">
        <f>IF(B568="Y", C568, "")</f>
        <v/>
      </c>
      <c r="F568" t="inlineStr">
        <is>
          <t>:15705-LC:15705-LCV:15705-LF:</t>
        </is>
      </c>
      <c r="G568" s="2" t="inlineStr">
        <is>
          <t>X3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</t>
        </is>
      </c>
      <c r="N568" s="80" t="inlineStr">
        <is>
          <t>RTF</t>
        </is>
      </c>
      <c r="O568" s="4" t="n"/>
      <c r="P568" s="4" t="inlineStr">
        <is>
          <t>A102335</t>
        </is>
      </c>
      <c r="Q568" t="inlineStr">
        <is>
          <t>LT250</t>
        </is>
      </c>
      <c r="R568" s="4" t="n">
        <v>126</v>
      </c>
    </row>
    <row r="569">
      <c r="B569">
        <f>IF(I569="Silicon Bronze, ASTM-B584, C87600", IF(M569="Coating_Standard", "Y", "N"), "N")</f>
        <v/>
      </c>
      <c r="C569">
        <f>"Price_BOM_L_Imp_"&amp;D569</f>
        <v/>
      </c>
      <c r="D569" t="n">
        <v>1542</v>
      </c>
      <c r="E569">
        <f>IF(B569="Y", C569, "")</f>
        <v/>
      </c>
      <c r="F569" t="inlineStr">
        <is>
          <t>:15951-LC:15951-LCV:15951-LF:</t>
        </is>
      </c>
      <c r="G569" s="2" t="inlineStr">
        <is>
          <t>X3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</t>
        </is>
      </c>
      <c r="N569" s="80" t="inlineStr">
        <is>
          <t>RTF</t>
        </is>
      </c>
      <c r="O569" s="4" t="n"/>
      <c r="P569" s="4" t="inlineStr">
        <is>
          <t>A102337</t>
        </is>
      </c>
      <c r="Q569" t="inlineStr">
        <is>
          <t>LT250</t>
        </is>
      </c>
      <c r="R569" s="4" t="n">
        <v>126</v>
      </c>
    </row>
    <row r="570">
      <c r="B570">
        <f>IF(I570="Silicon Bronze, ASTM-B584, C87600", IF(M570="Coating_Standard", "Y", "N"), "N")</f>
        <v/>
      </c>
      <c r="C570">
        <f>"Price_BOM_L_Imp_"&amp;D570</f>
        <v/>
      </c>
      <c r="D570" t="n">
        <v>1543</v>
      </c>
      <c r="E570">
        <f>IF(B570="Y", C570, "")</f>
        <v/>
      </c>
      <c r="F570" t="inlineStr">
        <is>
          <t>:15951-LC:15951-LCV:15951-LF:</t>
        </is>
      </c>
      <c r="G570" s="2" t="inlineStr">
        <is>
          <t>X4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</t>
        </is>
      </c>
      <c r="N570" s="80" t="inlineStr">
        <is>
          <t>RTF</t>
        </is>
      </c>
      <c r="O570" s="4" t="n"/>
      <c r="P570" s="4" t="inlineStr">
        <is>
          <t>A102339</t>
        </is>
      </c>
      <c r="Q570" t="inlineStr">
        <is>
          <t>LT250</t>
        </is>
      </c>
      <c r="R570" s="4" t="n">
        <v>126</v>
      </c>
    </row>
    <row r="571">
      <c r="B571">
        <f>IF(I571="Silicon Bronze, ASTM-B584, C87600", IF(M571="Coating_Standard", "Y", "N"), "N")</f>
        <v/>
      </c>
      <c r="C571">
        <f>"Price_BOM_L_Imp_"&amp;D571</f>
        <v/>
      </c>
      <c r="D571" t="n">
        <v>1544</v>
      </c>
      <c r="E571">
        <f>IF(B571="Y", C571, "")</f>
        <v/>
      </c>
      <c r="F571" t="inlineStr">
        <is>
          <t>:15955-LC:15955-LCV:15955-LF:</t>
        </is>
      </c>
      <c r="G571" s="2" t="inlineStr">
        <is>
          <t>X3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</t>
        </is>
      </c>
      <c r="N571" s="80" t="inlineStr">
        <is>
          <t>RTF</t>
        </is>
      </c>
      <c r="O571" s="4" t="n"/>
      <c r="P571" s="4" t="inlineStr">
        <is>
          <t>A102341</t>
        </is>
      </c>
      <c r="Q571" t="inlineStr">
        <is>
          <t>LT250</t>
        </is>
      </c>
      <c r="R571" s="4" t="n">
        <v>126</v>
      </c>
    </row>
    <row r="572">
      <c r="B572">
        <f>IF(I572="Silicon Bronze, ASTM-B584, C87600", IF(M572="Coating_Standard", "Y", "N"), "N")</f>
        <v/>
      </c>
      <c r="C572">
        <f>"Price_BOM_L_Imp_"&amp;D572</f>
        <v/>
      </c>
      <c r="D572" t="n">
        <v>1545</v>
      </c>
      <c r="E572">
        <f>IF(B572="Y", C572, "")</f>
        <v/>
      </c>
      <c r="F572" t="inlineStr">
        <is>
          <t>:15955-LC:15955-LCV:15955-LF:</t>
        </is>
      </c>
      <c r="G572" s="2" t="inlineStr">
        <is>
          <t>X4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</t>
        </is>
      </c>
      <c r="N572" s="80" t="inlineStr">
        <is>
          <t>RTF</t>
        </is>
      </c>
      <c r="O572" s="4" t="n"/>
      <c r="P572" s="4" t="inlineStr">
        <is>
          <t>A102343</t>
        </is>
      </c>
      <c r="Q572" t="inlineStr">
        <is>
          <t>LT250</t>
        </is>
      </c>
      <c r="R572" s="4" t="n">
        <v>126</v>
      </c>
    </row>
    <row r="573">
      <c r="B573">
        <f>IF(I573="Silicon Bronze, ASTM-B584, C87600", IF(M573="Coating_Standard", "Y", "N"), "N")</f>
        <v/>
      </c>
      <c r="C573">
        <f>"Price_BOM_L_Imp_"&amp;D573</f>
        <v/>
      </c>
      <c r="D573" t="n">
        <v>1546</v>
      </c>
      <c r="E573">
        <f>IF(B573="Y", C573, "")</f>
        <v/>
      </c>
      <c r="F573" t="inlineStr">
        <is>
          <t>:15959-LC:15959-LCV:15959-LF:</t>
        </is>
      </c>
      <c r="G573" s="2" t="inlineStr">
        <is>
          <t>X3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Stainless Steel, AISI-303</t>
        </is>
      </c>
      <c r="L573" s="4" t="inlineStr">
        <is>
          <t>Stainless Steel, AISI 316</t>
        </is>
      </c>
      <c r="M573" s="4" t="inlineStr">
        <is>
          <t>Coating_Scotchkote134_interior_exterior</t>
        </is>
      </c>
      <c r="N573" s="80" t="inlineStr">
        <is>
          <t>RTF</t>
        </is>
      </c>
      <c r="O573" s="4" t="n"/>
      <c r="P573" s="4" t="inlineStr">
        <is>
          <t>A102345</t>
        </is>
      </c>
      <c r="Q573" t="inlineStr">
        <is>
          <t>LT250</t>
        </is>
      </c>
      <c r="R573" s="4" t="n">
        <v>126</v>
      </c>
    </row>
    <row r="574">
      <c r="B574">
        <f>IF(I574="Silicon Bronze, ASTM-B584, C87600", IF(M574="Coating_Standard", "Y", "N"), "N")</f>
        <v/>
      </c>
      <c r="C574">
        <f>"Price_BOM_L_Imp_"&amp;D574</f>
        <v/>
      </c>
      <c r="D574" t="n">
        <v>1547</v>
      </c>
      <c r="E574">
        <f>IF(B574="Y", C574, "")</f>
        <v/>
      </c>
      <c r="F574" t="inlineStr">
        <is>
          <t>:15959-LC:15959-LCV:15959-LF:</t>
        </is>
      </c>
      <c r="G574" s="2" t="inlineStr">
        <is>
          <t>X4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</t>
        </is>
      </c>
      <c r="N574" s="80" t="inlineStr">
        <is>
          <t>RTF</t>
        </is>
      </c>
      <c r="O574" s="4" t="n"/>
      <c r="P574" s="4" t="inlineStr">
        <is>
          <t>A102347</t>
        </is>
      </c>
      <c r="Q574" t="inlineStr">
        <is>
          <t>LT250</t>
        </is>
      </c>
      <c r="R574" s="4" t="n">
        <v>126</v>
      </c>
    </row>
    <row r="575">
      <c r="B575">
        <f>IF(I575="Silicon Bronze, ASTM-B584, C87600", IF(M575="Coating_Standard", "Y", "N"), "N")</f>
        <v/>
      </c>
      <c r="C575">
        <f>"Price_BOM_L_Imp_"&amp;D575</f>
        <v/>
      </c>
      <c r="D575" t="n">
        <v>1548</v>
      </c>
      <c r="E575">
        <f>IF(B575="Y", C575, "")</f>
        <v/>
      </c>
      <c r="F575" t="inlineStr">
        <is>
          <t>:20501-LC:20501-LCV:</t>
        </is>
      </c>
      <c r="G575" s="2" t="inlineStr">
        <is>
          <t>X0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None</t>
        </is>
      </c>
      <c r="L575" s="4" t="inlineStr">
        <is>
          <t>None</t>
        </is>
      </c>
      <c r="M575" s="4" t="inlineStr">
        <is>
          <t>Coating_Scotchkote134_interior_exterior</t>
        </is>
      </c>
      <c r="N575" s="80" t="inlineStr">
        <is>
          <t>RTF</t>
        </is>
      </c>
      <c r="O575" s="4" t="n"/>
      <c r="P575" s="4" t="inlineStr">
        <is>
          <t>A102349</t>
        </is>
      </c>
      <c r="Q575" t="inlineStr">
        <is>
          <t>LT250</t>
        </is>
      </c>
      <c r="R575" s="4" t="n">
        <v>126</v>
      </c>
    </row>
    <row r="576">
      <c r="B576">
        <f>IF(I576="Silicon Bronze, ASTM-B584, C87600", IF(M576="Coating_Standard", "Y", "N"), "N")</f>
        <v/>
      </c>
      <c r="C576">
        <f>"Price_BOM_L_Imp_"&amp;D576</f>
        <v/>
      </c>
      <c r="D576" t="n">
        <v>1549</v>
      </c>
      <c r="E576">
        <f>IF(B576="Y", C576, "")</f>
        <v/>
      </c>
      <c r="F576" t="inlineStr">
        <is>
          <t>:20709-LC:20709-LCV:20709-LF:</t>
        </is>
      </c>
      <c r="G576" s="2" t="inlineStr">
        <is>
          <t>X3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</t>
        </is>
      </c>
      <c r="N576" s="80" t="inlineStr">
        <is>
          <t>RTF</t>
        </is>
      </c>
      <c r="O576" s="4" t="n"/>
      <c r="P576" s="4" t="inlineStr">
        <is>
          <t>A102351</t>
        </is>
      </c>
      <c r="Q576" t="inlineStr">
        <is>
          <t>LT250</t>
        </is>
      </c>
      <c r="R576" s="4" t="n">
        <v>126</v>
      </c>
    </row>
    <row r="577">
      <c r="B577">
        <f>IF(I577="Silicon Bronze, ASTM-B584, C87600", IF(M577="Coating_Standard", "Y", "N"), "N")</f>
        <v/>
      </c>
      <c r="C577">
        <f>"Price_BOM_L_Imp_"&amp;D577</f>
        <v/>
      </c>
      <c r="D577" t="n">
        <v>1550</v>
      </c>
      <c r="E577">
        <f>IF(B577="Y", C577, "")</f>
        <v/>
      </c>
      <c r="F577" t="inlineStr">
        <is>
          <t>:20709-LC:20709-LCV:20709-LF:</t>
        </is>
      </c>
      <c r="G577" s="2" t="inlineStr">
        <is>
          <t>X4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</t>
        </is>
      </c>
      <c r="N577" s="80" t="inlineStr">
        <is>
          <t>RTF</t>
        </is>
      </c>
      <c r="O577" s="4" t="n"/>
      <c r="P577" s="4" t="inlineStr">
        <is>
          <t>A102353</t>
        </is>
      </c>
      <c r="Q577" t="inlineStr">
        <is>
          <t>LT250</t>
        </is>
      </c>
      <c r="R577" s="4" t="n">
        <v>126</v>
      </c>
    </row>
    <row r="578">
      <c r="B578">
        <f>IF(I578="Silicon Bronze, ASTM-B584, C87600", IF(M578="Coating_Standard", "Y", "N"), "N")</f>
        <v/>
      </c>
      <c r="C578">
        <f>"Price_BOM_L_Imp_"&amp;D578</f>
        <v/>
      </c>
      <c r="D578" t="n">
        <v>1551</v>
      </c>
      <c r="E578">
        <f>IF(B578="Y", C578, "")</f>
        <v/>
      </c>
      <c r="F578" t="inlineStr">
        <is>
          <t>:20953-LC:20953-LCV:20953-LF:</t>
        </is>
      </c>
      <c r="G578" s="2" t="inlineStr">
        <is>
          <t>X3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Stainless Steel, AISI-303</t>
        </is>
      </c>
      <c r="L578" s="4" t="inlineStr">
        <is>
          <t>Stainless Steel, AISI 316</t>
        </is>
      </c>
      <c r="M578" s="4" t="inlineStr">
        <is>
          <t>Coating_Scotchkote134_interior_exterior</t>
        </is>
      </c>
      <c r="N578" s="80" t="inlineStr">
        <is>
          <t>RTF</t>
        </is>
      </c>
      <c r="O578" s="4" t="n"/>
      <c r="P578" s="4" t="inlineStr">
        <is>
          <t>A102355</t>
        </is>
      </c>
      <c r="Q578" t="inlineStr">
        <is>
          <t>LT250</t>
        </is>
      </c>
      <c r="R578" s="4" t="n">
        <v>126</v>
      </c>
    </row>
    <row r="579">
      <c r="B579">
        <f>IF(I579="Silicon Bronze, ASTM-B584, C87600", IF(M579="Coating_Standard", "Y", "N"), "N")</f>
        <v/>
      </c>
      <c r="C579">
        <f>"Price_BOM_L_Imp_"&amp;D579</f>
        <v/>
      </c>
      <c r="D579" t="n">
        <v>1552</v>
      </c>
      <c r="E579">
        <f>IF(B579="Y", C579, "")</f>
        <v/>
      </c>
      <c r="F579" t="inlineStr">
        <is>
          <t>:20953-LC:20953-LCV:20953-LF: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</t>
        </is>
      </c>
      <c r="N579" s="80" t="inlineStr">
        <is>
          <t>RTF</t>
        </is>
      </c>
      <c r="O579" s="4" t="n"/>
      <c r="P579" s="4" t="inlineStr">
        <is>
          <t>A102357</t>
        </is>
      </c>
      <c r="Q579" t="inlineStr">
        <is>
          <t>LT250</t>
        </is>
      </c>
      <c r="R579" s="4" t="n">
        <v>126</v>
      </c>
    </row>
    <row r="580">
      <c r="B580">
        <f>IF(I580="Silicon Bronze, ASTM-B584, C87600", IF(M580="Coating_Standard", "Y", "N"), "N")</f>
        <v/>
      </c>
      <c r="C580">
        <f>"Price_BOM_L_Imp_"&amp;D580</f>
        <v/>
      </c>
      <c r="D580" t="n">
        <v>1553</v>
      </c>
      <c r="E580">
        <f>IF(B580="Y", C580, "")</f>
        <v/>
      </c>
      <c r="F580" t="inlineStr">
        <is>
          <t>:20121-LC:20121-LCV:20121-LF:</t>
        </is>
      </c>
      <c r="G580" s="2" t="inlineStr">
        <is>
          <t>X3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</t>
        </is>
      </c>
      <c r="N580" s="80" t="inlineStr">
        <is>
          <t>RTF</t>
        </is>
      </c>
      <c r="O580" s="4" t="n"/>
      <c r="P580" s="4" t="inlineStr">
        <is>
          <t>A102359</t>
        </is>
      </c>
      <c r="Q580" t="inlineStr">
        <is>
          <t>LT250</t>
        </is>
      </c>
      <c r="R580" s="4" t="n">
        <v>126</v>
      </c>
    </row>
    <row r="581">
      <c r="B581">
        <f>IF(I581="Silicon Bronze, ASTM-B584, C87600", IF(M581="Coating_Standard", "Y", "N"), "N")</f>
        <v/>
      </c>
      <c r="C581">
        <f>"Price_BOM_L_Imp_"&amp;D581</f>
        <v/>
      </c>
      <c r="D581" t="n">
        <v>1554</v>
      </c>
      <c r="E581">
        <f>IF(B581="Y", C581, "")</f>
        <v/>
      </c>
      <c r="F581" t="inlineStr">
        <is>
          <t>:20121-LC:20121-LCV:20121-LF:</t>
        </is>
      </c>
      <c r="G581" s="2" t="inlineStr">
        <is>
          <t>XA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Stainless Steel, AISI-303</t>
        </is>
      </c>
      <c r="L581" s="4" t="inlineStr">
        <is>
          <t>Stainless Steel, AISI 316</t>
        </is>
      </c>
      <c r="M581" s="4" t="inlineStr">
        <is>
          <t>Coating_Scotchkote134_interior_exterior</t>
        </is>
      </c>
      <c r="N581" s="80" t="inlineStr">
        <is>
          <t>RTF</t>
        </is>
      </c>
      <c r="O581" s="4" t="n"/>
      <c r="P581" s="4" t="inlineStr">
        <is>
          <t>A102361</t>
        </is>
      </c>
      <c r="Q581" t="inlineStr">
        <is>
          <t>LT250</t>
        </is>
      </c>
      <c r="R581" s="4" t="n">
        <v>126</v>
      </c>
    </row>
    <row r="582">
      <c r="B582">
        <f>IF(I582="Silicon Bronze, ASTM-B584, C87600", IF(M582="Coating_Standard", "Y", "N"), "N")</f>
        <v/>
      </c>
      <c r="C582">
        <f>"Price_BOM_L_Imp_"&amp;D582</f>
        <v/>
      </c>
      <c r="D582" t="n">
        <v>1555</v>
      </c>
      <c r="E582">
        <f>IF(B582="Y", C582, "")</f>
        <v/>
      </c>
      <c r="F582" t="inlineStr">
        <is>
          <t>:25707-LC:25707-LCV:25707-LF:</t>
        </is>
      </c>
      <c r="G582" s="2" t="inlineStr">
        <is>
          <t>X3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Stainless Steel, AISI-303</t>
        </is>
      </c>
      <c r="L582" s="4" t="inlineStr">
        <is>
          <t>Stainless Steel, AISI 316</t>
        </is>
      </c>
      <c r="M582" s="4" t="inlineStr">
        <is>
          <t>Coating_Scotchkote134_interior_exterior</t>
        </is>
      </c>
      <c r="N582" s="80" t="inlineStr">
        <is>
          <t>RTF</t>
        </is>
      </c>
      <c r="O582" s="4" t="n"/>
      <c r="P582" s="4" t="inlineStr">
        <is>
          <t>A102363</t>
        </is>
      </c>
      <c r="Q582" t="inlineStr">
        <is>
          <t>LT250</t>
        </is>
      </c>
      <c r="R582" s="4" t="n">
        <v>126</v>
      </c>
    </row>
    <row r="583">
      <c r="B583">
        <f>IF(I583="Silicon Bronze, ASTM-B584, C87600", IF(M583="Coating_Standard", "Y", "N"), "N")</f>
        <v/>
      </c>
      <c r="C583">
        <f>"Price_BOM_L_Imp_"&amp;D583</f>
        <v/>
      </c>
      <c r="D583" t="n">
        <v>1556</v>
      </c>
      <c r="E583">
        <f>IF(B583="Y", C583, "")</f>
        <v/>
      </c>
      <c r="F583" t="inlineStr">
        <is>
          <t>:25707-LC:25707-LCV:25707-LF:</t>
        </is>
      </c>
      <c r="G583" s="2" t="inlineStr">
        <is>
          <t>X4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</t>
        </is>
      </c>
      <c r="N583" s="80" t="inlineStr">
        <is>
          <t>RTF</t>
        </is>
      </c>
      <c r="O583" s="4" t="n"/>
      <c r="P583" s="4" t="inlineStr">
        <is>
          <t>A102365</t>
        </is>
      </c>
      <c r="Q583" t="inlineStr">
        <is>
          <t>LT250</t>
        </is>
      </c>
      <c r="R583" s="4" t="n">
        <v>126</v>
      </c>
    </row>
    <row r="584">
      <c r="B584">
        <f>IF(I584="Silicon Bronze, ASTM-B584, C87600", IF(M584="Coating_Standard", "Y", "N"), "N")</f>
        <v/>
      </c>
      <c r="C584">
        <f>"Price_BOM_L_Imp_"&amp;D584</f>
        <v/>
      </c>
      <c r="D584" t="n">
        <v>1557</v>
      </c>
      <c r="E584">
        <f>IF(B584="Y", C584, "")</f>
        <v/>
      </c>
      <c r="F584" t="inlineStr">
        <is>
          <t>:25957-LC:25957-LCV:25957-LF:</t>
        </is>
      </c>
      <c r="G584" s="2" t="inlineStr">
        <is>
          <t>X3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Coating_Scotchkote134_interior_exterior</t>
        </is>
      </c>
      <c r="N584" s="80" t="inlineStr">
        <is>
          <t>RTF</t>
        </is>
      </c>
      <c r="O584" s="4" t="n"/>
      <c r="P584" s="4" t="inlineStr">
        <is>
          <t>A102367</t>
        </is>
      </c>
      <c r="Q584" t="inlineStr">
        <is>
          <t>LT250</t>
        </is>
      </c>
      <c r="R584" s="4" t="n">
        <v>126</v>
      </c>
    </row>
    <row r="585">
      <c r="B585">
        <f>IF(I585="Silicon Bronze, ASTM-B584, C87600", IF(M585="Coating_Standard", "Y", "N"), "N")</f>
        <v/>
      </c>
      <c r="C585">
        <f>"Price_BOM_L_Imp_"&amp;D585</f>
        <v/>
      </c>
      <c r="D585" t="n">
        <v>1558</v>
      </c>
      <c r="E585">
        <f>IF(B585="Y", C585, "")</f>
        <v/>
      </c>
      <c r="F585" t="inlineStr">
        <is>
          <t>:25957-LC:25957-LCV:25957-LF:</t>
        </is>
      </c>
      <c r="G585" s="2" t="inlineStr">
        <is>
          <t>X4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Stainless Steel, AISI-303</t>
        </is>
      </c>
      <c r="L585" s="4" t="inlineStr">
        <is>
          <t>Stainless Steel, AISI 316</t>
        </is>
      </c>
      <c r="M585" s="4" t="inlineStr">
        <is>
          <t>Coating_Scotchkote134_interior_exterior</t>
        </is>
      </c>
      <c r="N585" s="80" t="inlineStr">
        <is>
          <t>RTF</t>
        </is>
      </c>
      <c r="O585" s="4" t="n"/>
      <c r="P585" s="4" t="inlineStr">
        <is>
          <t>A102369</t>
        </is>
      </c>
      <c r="Q585" t="inlineStr">
        <is>
          <t>LT250</t>
        </is>
      </c>
      <c r="R585" s="4" t="n">
        <v>126</v>
      </c>
    </row>
    <row r="586">
      <c r="B586">
        <f>IF(I586="Silicon Bronze, ASTM-B584, C87600", IF(M586="Coating_Standard", "Y", "N"), "N")</f>
        <v/>
      </c>
      <c r="C586">
        <f>"Price_BOM_L_Imp_"&amp;D586</f>
        <v/>
      </c>
      <c r="D586" t="n">
        <v>1559</v>
      </c>
      <c r="E586">
        <f>IF(B586="Y", C586, "")</f>
        <v/>
      </c>
      <c r="F586" t="inlineStr">
        <is>
          <t>:25123-LC:25123-LCV:25123-LF:</t>
        </is>
      </c>
      <c r="G586" s="2" t="inlineStr">
        <is>
          <t>X3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Stainless Steel, AISI-303</t>
        </is>
      </c>
      <c r="L586" s="4" t="inlineStr">
        <is>
          <t>Stainless Steel, AISI 316</t>
        </is>
      </c>
      <c r="M586" s="4" t="inlineStr">
        <is>
          <t>Coating_Scotchkote134_interior_exterior</t>
        </is>
      </c>
      <c r="N586" s="80" t="inlineStr">
        <is>
          <t>RTF</t>
        </is>
      </c>
      <c r="O586" s="4" t="n"/>
      <c r="P586" s="4" t="inlineStr">
        <is>
          <t>A102371</t>
        </is>
      </c>
      <c r="Q586" t="inlineStr">
        <is>
          <t>LT250</t>
        </is>
      </c>
      <c r="R586" s="4" t="n">
        <v>126</v>
      </c>
    </row>
    <row r="587">
      <c r="B587">
        <f>IF(I587="Silicon Bronze, ASTM-B584, C87600", IF(M587="Coating_Standard", "Y", "N"), "N")</f>
        <v/>
      </c>
      <c r="C587">
        <f>"Price_BOM_L_Imp_"&amp;D587</f>
        <v/>
      </c>
      <c r="D587" t="n">
        <v>1560</v>
      </c>
      <c r="E587">
        <f>IF(B587="Y", C587, "")</f>
        <v/>
      </c>
      <c r="F587" t="inlineStr">
        <is>
          <t>:25123-LC:25123-LCV:25123-LF:</t>
        </is>
      </c>
      <c r="G587" s="2" t="inlineStr">
        <is>
          <t>XA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Stainless Steel, AISI-303</t>
        </is>
      </c>
      <c r="L587" s="4" t="inlineStr">
        <is>
          <t>Stainless Steel, AISI 316</t>
        </is>
      </c>
      <c r="M587" s="4" t="inlineStr">
        <is>
          <t>Coating_Scotchkote134_interior_exterior</t>
        </is>
      </c>
      <c r="N587" s="80" t="inlineStr">
        <is>
          <t>RTF</t>
        </is>
      </c>
      <c r="O587" s="4" t="n"/>
      <c r="P587" s="4" t="inlineStr">
        <is>
          <t>A102373</t>
        </is>
      </c>
      <c r="Q587" t="inlineStr">
        <is>
          <t>LT250</t>
        </is>
      </c>
      <c r="R587" s="4" t="n">
        <v>126</v>
      </c>
    </row>
    <row r="588">
      <c r="B588">
        <f>IF(I588="Silicon Bronze, ASTM-B584, C87600", IF(M588="Coating_Standard", "Y", "N"), "N")</f>
        <v/>
      </c>
      <c r="C588">
        <f>"Price_BOM_L_Imp_"&amp;D588</f>
        <v/>
      </c>
      <c r="D588" t="n">
        <v>1561</v>
      </c>
      <c r="E588">
        <f>IF(B588="Y", C588, "")</f>
        <v/>
      </c>
      <c r="F588" t="inlineStr">
        <is>
          <t>:30501-LC:30501-LCV:</t>
        </is>
      </c>
      <c r="G588" s="2" t="inlineStr">
        <is>
          <t>X3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Stainless Steel, AISI-303</t>
        </is>
      </c>
      <c r="L588" s="4" t="inlineStr">
        <is>
          <t>Stainless Steel, AISI 316</t>
        </is>
      </c>
      <c r="M588" s="4" t="inlineStr">
        <is>
          <t>Coating_Scotchkote134_interior_exterior</t>
        </is>
      </c>
      <c r="N588" s="80" t="inlineStr">
        <is>
          <t>RTF</t>
        </is>
      </c>
      <c r="O588" s="4" t="n"/>
      <c r="P588" s="4" t="inlineStr">
        <is>
          <t>A102375</t>
        </is>
      </c>
      <c r="Q588" t="inlineStr">
        <is>
          <t>LT250</t>
        </is>
      </c>
      <c r="R588" s="4" t="n">
        <v>126</v>
      </c>
    </row>
    <row r="589">
      <c r="B589">
        <f>IF(I589="Silicon Bronze, ASTM-B584, C87600", IF(M589="Coating_Standard", "Y", "N"), "N")</f>
        <v/>
      </c>
      <c r="C589">
        <f>"Price_BOM_L_Imp_"&amp;D589</f>
        <v/>
      </c>
      <c r="D589" t="n">
        <v>1562</v>
      </c>
      <c r="E589">
        <f>IF(B589="Y", C589, "")</f>
        <v/>
      </c>
      <c r="F589" t="inlineStr">
        <is>
          <t>:30707-LC:30707-LCV:30707-LF:</t>
        </is>
      </c>
      <c r="G589" s="2" t="inlineStr">
        <is>
          <t>X3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Stainless Steel, AISI-303</t>
        </is>
      </c>
      <c r="L589" s="4" t="inlineStr">
        <is>
          <t>Stainless Steel, AISI 316</t>
        </is>
      </c>
      <c r="M589" s="4" t="inlineStr">
        <is>
          <t>Coating_Scotchkote134_interior_exterior</t>
        </is>
      </c>
      <c r="N589" s="80" t="inlineStr">
        <is>
          <t>RTF</t>
        </is>
      </c>
      <c r="O589" s="4" t="n"/>
      <c r="P589" s="4" t="inlineStr">
        <is>
          <t>A102377</t>
        </is>
      </c>
      <c r="Q589" t="inlineStr">
        <is>
          <t>LT250</t>
        </is>
      </c>
      <c r="R589" s="4" t="n">
        <v>126</v>
      </c>
    </row>
    <row r="590">
      <c r="B590">
        <f>IF(I590="Silicon Bronze, ASTM-B584, C87600", IF(M590="Coating_Standard", "Y", "N"), "N")</f>
        <v/>
      </c>
      <c r="C590">
        <f>"Price_BOM_L_Imp_"&amp;D590</f>
        <v/>
      </c>
      <c r="D590" t="n">
        <v>1563</v>
      </c>
      <c r="E590">
        <f>IF(B590="Y", C590, "")</f>
        <v/>
      </c>
      <c r="F590" t="inlineStr">
        <is>
          <t>:30707-LC:30707-LCV:30707-LF:</t>
        </is>
      </c>
      <c r="G590" s="2" t="inlineStr">
        <is>
          <t>X4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Stainless Steel, AISI-303</t>
        </is>
      </c>
      <c r="L590" s="4" t="inlineStr">
        <is>
          <t>Stainless Steel, AISI 316</t>
        </is>
      </c>
      <c r="M590" s="4" t="inlineStr">
        <is>
          <t>Coating_Scotchkote134_interior_exterior</t>
        </is>
      </c>
      <c r="N590" s="80" t="inlineStr">
        <is>
          <t>RTF</t>
        </is>
      </c>
      <c r="O590" s="4" t="n"/>
      <c r="P590" s="4" t="inlineStr">
        <is>
          <t>A102379</t>
        </is>
      </c>
      <c r="Q590" t="inlineStr">
        <is>
          <t>LT250</t>
        </is>
      </c>
      <c r="R590" s="4" t="n">
        <v>126</v>
      </c>
    </row>
    <row r="591">
      <c r="B591">
        <f>IF(I591="Silicon Bronze, ASTM-B584, C87600", IF(M591="Coating_Standard", "Y", "N"), "N")</f>
        <v/>
      </c>
      <c r="C591">
        <f>"Price_BOM_L_Imp_"&amp;D591</f>
        <v/>
      </c>
      <c r="D591" t="n">
        <v>1564</v>
      </c>
      <c r="E591">
        <f>IF(B591="Y", C591, "")</f>
        <v/>
      </c>
      <c r="F591" t="inlineStr">
        <is>
          <t>:30957-LC:30957-LCV:30957-LF:</t>
        </is>
      </c>
      <c r="G591" s="2" t="inlineStr">
        <is>
          <t>X3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Stainless Steel, AISI-303</t>
        </is>
      </c>
      <c r="L591" s="4" t="inlineStr">
        <is>
          <t>Stainless Steel, AISI 316</t>
        </is>
      </c>
      <c r="M591" s="4" t="inlineStr">
        <is>
          <t>Coating_Scotchkote134_interior_exterior</t>
        </is>
      </c>
      <c r="N591" s="80" t="inlineStr">
        <is>
          <t>RTF</t>
        </is>
      </c>
      <c r="O591" s="4" t="n"/>
      <c r="P591" s="4" t="inlineStr">
        <is>
          <t>A102381</t>
        </is>
      </c>
      <c r="Q591" t="inlineStr">
        <is>
          <t>LT250</t>
        </is>
      </c>
      <c r="R591" s="4" t="n">
        <v>126</v>
      </c>
    </row>
    <row r="592">
      <c r="B592">
        <f>IF(I592="Silicon Bronze, ASTM-B584, C87600", IF(M592="Coating_Standard", "Y", "N"), "N")</f>
        <v/>
      </c>
      <c r="C592">
        <f>"Price_BOM_L_Imp_"&amp;D592</f>
        <v/>
      </c>
      <c r="D592" t="n">
        <v>1565</v>
      </c>
      <c r="E592">
        <f>IF(B592="Y", C592, "")</f>
        <v/>
      </c>
      <c r="F592" t="inlineStr">
        <is>
          <t>:30957-LC:30957-LCV:30957-LF:</t>
        </is>
      </c>
      <c r="G592" s="2" t="inlineStr">
        <is>
          <t>XA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Stainless Steel, AISI-303</t>
        </is>
      </c>
      <c r="L592" s="4" t="inlineStr">
        <is>
          <t>Stainless Steel, AISI 316</t>
        </is>
      </c>
      <c r="M592" s="4" t="inlineStr">
        <is>
          <t>Coating_Scotchkote134_interior_exterior</t>
        </is>
      </c>
      <c r="N592" s="80" t="inlineStr">
        <is>
          <t>RTF</t>
        </is>
      </c>
      <c r="O592" s="4" t="n"/>
      <c r="P592" s="4" t="inlineStr">
        <is>
          <t>A102383</t>
        </is>
      </c>
      <c r="Q592" t="inlineStr">
        <is>
          <t>LT250</t>
        </is>
      </c>
      <c r="R592" s="4" t="n">
        <v>126</v>
      </c>
    </row>
    <row r="593">
      <c r="B593">
        <f>IF(I593="Silicon Bronze, ASTM-B584, C87600", IF(M593="Coating_Standard", "Y", "N"), "N")</f>
        <v/>
      </c>
      <c r="C593">
        <f>"Price_BOM_L_Imp_"&amp;D593</f>
        <v/>
      </c>
      <c r="D593" t="n">
        <v>1566</v>
      </c>
      <c r="E593">
        <f>IF(B593="Y", C593, "")</f>
        <v/>
      </c>
      <c r="F593" t="inlineStr">
        <is>
          <t>:30121-LC:30121-LCV:30121-LF:</t>
        </is>
      </c>
      <c r="G593" s="2" t="inlineStr">
        <is>
          <t>XA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Stainless Steel, AISI-303</t>
        </is>
      </c>
      <c r="L593" s="4" t="inlineStr">
        <is>
          <t>Stainless Steel, AISI 316</t>
        </is>
      </c>
      <c r="M593" s="4" t="inlineStr">
        <is>
          <t>Coating_Scotchkote134_interior_exterior</t>
        </is>
      </c>
      <c r="N593" s="80" t="inlineStr">
        <is>
          <t>RTF</t>
        </is>
      </c>
      <c r="O593" s="4" t="n"/>
      <c r="P593" s="4" t="inlineStr">
        <is>
          <t>A102385</t>
        </is>
      </c>
      <c r="Q593" t="inlineStr">
        <is>
          <t>LT250</t>
        </is>
      </c>
      <c r="R593" s="4" t="n">
        <v>126</v>
      </c>
    </row>
    <row r="594">
      <c r="B594">
        <f>IF(I594="Silicon Bronze, ASTM-B584, C87600", IF(M594="Coating_Standard", "Y", "N"), "N")</f>
        <v/>
      </c>
      <c r="C594">
        <f>"Price_BOM_L_Imp_"&amp;D594</f>
        <v/>
      </c>
      <c r="D594" t="n">
        <v>1567</v>
      </c>
      <c r="E594">
        <f>IF(B594="Y", C594, "")</f>
        <v/>
      </c>
      <c r="F594" t="inlineStr">
        <is>
          <t>:30127-LC:30127-LCV:30127-LF:</t>
        </is>
      </c>
      <c r="G594" s="2" t="inlineStr">
        <is>
          <t>XA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Stainless Steel, AISI-303</t>
        </is>
      </c>
      <c r="L594" s="4" t="inlineStr">
        <is>
          <t>Stainless Steel, AISI 316</t>
        </is>
      </c>
      <c r="M594" s="4" t="inlineStr">
        <is>
          <t>Coating_Scotchkote134_interior_exterior</t>
        </is>
      </c>
      <c r="N594" s="80" t="inlineStr">
        <is>
          <t>RTF</t>
        </is>
      </c>
      <c r="O594" s="4" t="n"/>
      <c r="P594" s="4" t="inlineStr">
        <is>
          <t>A102387</t>
        </is>
      </c>
      <c r="Q594" t="inlineStr">
        <is>
          <t>LT250</t>
        </is>
      </c>
      <c r="R594" s="4" t="n">
        <v>126</v>
      </c>
    </row>
    <row r="595">
      <c r="B595">
        <f>IF(I595="Silicon Bronze, ASTM-B584, C87600", IF(M595="Coating_Standard", "Y", "N"), "N")</f>
        <v/>
      </c>
      <c r="C595">
        <f>"Price_BOM_L_Imp_"&amp;D595</f>
        <v/>
      </c>
      <c r="D595" t="n">
        <v>1568</v>
      </c>
      <c r="E595">
        <f>IF(B595="Y", C595, "")</f>
        <v/>
      </c>
      <c r="F595" t="inlineStr">
        <is>
          <t>:30157-LC:30157-LCV:30157-LF:</t>
        </is>
      </c>
      <c r="G595" s="2" t="inlineStr">
        <is>
          <t>XA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Coating_Scotchkote134_interior_exterior</t>
        </is>
      </c>
      <c r="N595" s="80" t="inlineStr">
        <is>
          <t>RTF</t>
        </is>
      </c>
      <c r="O595" s="4" t="n"/>
      <c r="P595" s="4" t="inlineStr">
        <is>
          <t>A102389</t>
        </is>
      </c>
      <c r="Q595" t="inlineStr">
        <is>
          <t>LT250</t>
        </is>
      </c>
      <c r="R595" s="4" t="n">
        <v>126</v>
      </c>
    </row>
    <row r="596">
      <c r="B596">
        <f>IF(I596="Silicon Bronze, ASTM-B584, C87600", IF(M596="Coating_Standard", "Y", "N"), "N")</f>
        <v/>
      </c>
      <c r="C596">
        <f>"Price_BOM_L_Imp_"&amp;D596</f>
        <v/>
      </c>
      <c r="D596" t="n">
        <v>1569</v>
      </c>
      <c r="E596">
        <f>IF(B596="Y", C596, "")</f>
        <v/>
      </c>
      <c r="F596" t="inlineStr">
        <is>
          <t>:40707-LC:40707-LCV:40707-LF:</t>
        </is>
      </c>
      <c r="G596" s="2" t="inlineStr">
        <is>
          <t>X3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</t>
        </is>
      </c>
      <c r="N596" s="80" t="inlineStr">
        <is>
          <t>RTF</t>
        </is>
      </c>
      <c r="O596" s="4" t="n"/>
      <c r="P596" s="4" t="inlineStr">
        <is>
          <t>A102391</t>
        </is>
      </c>
      <c r="Q596" t="inlineStr">
        <is>
          <t>LT250</t>
        </is>
      </c>
      <c r="R596" s="4" t="n">
        <v>126</v>
      </c>
    </row>
    <row r="597">
      <c r="B597">
        <f>IF(I597="Silicon Bronze, ASTM-B584, C87600", IF(M597="Coating_Standard", "Y", "N"), "N")</f>
        <v/>
      </c>
      <c r="C597">
        <f>"Price_BOM_L_Imp_"&amp;D597</f>
        <v/>
      </c>
      <c r="D597" t="n">
        <v>1570</v>
      </c>
      <c r="E597">
        <f>IF(B597="Y", C597, "")</f>
        <v/>
      </c>
      <c r="F597" t="inlineStr">
        <is>
          <t>:40707-LC:40707-LCV:40707-LF:</t>
        </is>
      </c>
      <c r="G597" s="2" t="inlineStr">
        <is>
          <t>X4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Stainless Steel, AISI-303</t>
        </is>
      </c>
      <c r="L597" s="4" t="inlineStr">
        <is>
          <t>Stainless Steel, AISI 316</t>
        </is>
      </c>
      <c r="M597" s="4" t="inlineStr">
        <is>
          <t>Coating_Scotchkote134_interior_exterior</t>
        </is>
      </c>
      <c r="N597" s="80" t="inlineStr">
        <is>
          <t>RTF</t>
        </is>
      </c>
      <c r="O597" s="4" t="n"/>
      <c r="P597" s="4" t="inlineStr">
        <is>
          <t>A102393</t>
        </is>
      </c>
      <c r="Q597" t="inlineStr">
        <is>
          <t>LT250</t>
        </is>
      </c>
      <c r="R597" s="4" t="n">
        <v>126</v>
      </c>
    </row>
    <row r="598">
      <c r="B598">
        <f>IF(I598="Silicon Bronze, ASTM-B584, C87600", IF(M598="Coating_Standard", "Y", "N"), "N")</f>
        <v/>
      </c>
      <c r="C598">
        <f>"Price_BOM_L_Imp_"&amp;D598</f>
        <v/>
      </c>
      <c r="D598" t="n">
        <v>1571</v>
      </c>
      <c r="E598">
        <f>IF(B598="Y", C598, "")</f>
        <v/>
      </c>
      <c r="F598" t="inlineStr">
        <is>
          <t>:40957-LC:40957-LCV:40957-LF:</t>
        </is>
      </c>
      <c r="G598" s="2" t="inlineStr">
        <is>
          <t>X3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Stainless Steel, AISI-303</t>
        </is>
      </c>
      <c r="L598" s="4" t="inlineStr">
        <is>
          <t>Stainless Steel, AISI 316</t>
        </is>
      </c>
      <c r="M598" s="4" t="inlineStr">
        <is>
          <t>Coating_Scotchkote134_interior_exterior</t>
        </is>
      </c>
      <c r="N598" s="80" t="inlineStr">
        <is>
          <t>RTF</t>
        </is>
      </c>
      <c r="O598" s="4" t="n"/>
      <c r="P598" s="4" t="inlineStr">
        <is>
          <t>A102395</t>
        </is>
      </c>
      <c r="Q598" t="inlineStr">
        <is>
          <t>LT250</t>
        </is>
      </c>
      <c r="R598" s="4" t="n">
        <v>126</v>
      </c>
    </row>
    <row r="599">
      <c r="B599">
        <f>IF(I599="Silicon Bronze, ASTM-B584, C87600", IF(M599="Coating_Standard", "Y", "N"), "N")</f>
        <v/>
      </c>
      <c r="C599">
        <f>"Price_BOM_L_Imp_"&amp;D599</f>
        <v/>
      </c>
      <c r="D599" t="n">
        <v>1572</v>
      </c>
      <c r="E599">
        <f>IF(B599="Y", C599, "")</f>
        <v/>
      </c>
      <c r="F599" t="inlineStr">
        <is>
          <t>:40957-LC:40957-LCV:40957-LF:</t>
        </is>
      </c>
      <c r="G599" s="2" t="inlineStr">
        <is>
          <t>X4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Stainless Steel, AISI-303</t>
        </is>
      </c>
      <c r="L599" s="4" t="inlineStr">
        <is>
          <t>Stainless Steel, AISI 316</t>
        </is>
      </c>
      <c r="M599" s="4" t="inlineStr">
        <is>
          <t>Coating_Scotchkote134_interior_exterior</t>
        </is>
      </c>
      <c r="N599" s="80" t="inlineStr">
        <is>
          <t>RTF</t>
        </is>
      </c>
      <c r="O599" s="4" t="n"/>
      <c r="P599" s="4" t="inlineStr">
        <is>
          <t>A102397</t>
        </is>
      </c>
      <c r="Q599" t="inlineStr">
        <is>
          <t>LT250</t>
        </is>
      </c>
      <c r="R599" s="4" t="n">
        <v>126</v>
      </c>
    </row>
    <row r="600">
      <c r="B600">
        <f>IF(I600="Silicon Bronze, ASTM-B584, C87600", IF(M600="Coating_Standard", "Y", "N"), "N")</f>
        <v/>
      </c>
      <c r="C600">
        <f>"Price_BOM_L_Imp_"&amp;D600</f>
        <v/>
      </c>
      <c r="D600" t="n">
        <v>1573</v>
      </c>
      <c r="E600">
        <f>IF(B600="Y", C600, "")</f>
        <v/>
      </c>
      <c r="F600" t="inlineStr">
        <is>
          <t>:40959-LC:40959-LCV:40959-LF:</t>
        </is>
      </c>
      <c r="G600" s="2" t="inlineStr">
        <is>
          <t>XA</t>
        </is>
      </c>
      <c r="H600" s="2" t="inlineStr">
        <is>
          <t>ImpMatl_SS_AISI-304</t>
        </is>
      </c>
      <c r="I600" s="4" t="inlineStr">
        <is>
          <t>Stainless Steel, AISI-304</t>
        </is>
      </c>
      <c r="J600" s="4" t="inlineStr">
        <is>
          <t>H304</t>
        </is>
      </c>
      <c r="K600" s="4" t="inlineStr">
        <is>
          <t>Stainless Steel, AISI-303</t>
        </is>
      </c>
      <c r="L600" s="4" t="inlineStr">
        <is>
          <t>Stainless Steel, AISI 316</t>
        </is>
      </c>
      <c r="M600" s="4" t="inlineStr">
        <is>
          <t>Coating_Scotchkote134_interior_exterior</t>
        </is>
      </c>
      <c r="N600" s="80" t="inlineStr">
        <is>
          <t>RTF</t>
        </is>
      </c>
      <c r="O600" s="4" t="n"/>
      <c r="P600" s="4" t="inlineStr">
        <is>
          <t>A102399</t>
        </is>
      </c>
      <c r="Q600" t="inlineStr">
        <is>
          <t>LT250</t>
        </is>
      </c>
      <c r="R600" s="4" t="n">
        <v>126</v>
      </c>
    </row>
    <row r="601">
      <c r="B601">
        <f>IF(I601="Silicon Bronze, ASTM-B584, C87600", IF(M601="Coating_Standard", "Y", "N"), "N")</f>
        <v/>
      </c>
      <c r="C601">
        <f>"Price_BOM_L_Imp_"&amp;D601</f>
        <v/>
      </c>
      <c r="D601" t="n">
        <v>1574</v>
      </c>
      <c r="E601">
        <f>IF(B601="Y", C601, "")</f>
        <v/>
      </c>
      <c r="F601" t="inlineStr">
        <is>
          <t>:40129-LC:40129-LCV:40129-LF:</t>
        </is>
      </c>
      <c r="G601" s="2" t="inlineStr">
        <is>
          <t>XA</t>
        </is>
      </c>
      <c r="H601" s="2" t="inlineStr">
        <is>
          <t>ImpMatl_SS_AISI-304</t>
        </is>
      </c>
      <c r="I601" s="4" t="inlineStr">
        <is>
          <t>Stainless Steel, AISI-304</t>
        </is>
      </c>
      <c r="J601" s="4" t="inlineStr">
        <is>
          <t>H304</t>
        </is>
      </c>
      <c r="K601" s="4" t="inlineStr">
        <is>
          <t>Stainless Steel, AISI-303</t>
        </is>
      </c>
      <c r="L601" s="4" t="inlineStr">
        <is>
          <t>Stainless Steel, AISI 316</t>
        </is>
      </c>
      <c r="M601" s="4" t="inlineStr">
        <is>
          <t>Coating_Scotchkote134_interior_exterior</t>
        </is>
      </c>
      <c r="N601" s="80" t="inlineStr">
        <is>
          <t>RTF</t>
        </is>
      </c>
      <c r="O601" s="4" t="n"/>
      <c r="P601" s="4" t="inlineStr">
        <is>
          <t>A102401</t>
        </is>
      </c>
      <c r="Q601" t="inlineStr">
        <is>
          <t>LT250</t>
        </is>
      </c>
      <c r="R601" s="4" t="n">
        <v>126</v>
      </c>
    </row>
    <row r="602">
      <c r="B602">
        <f>IF(I602="Silicon Bronze, ASTM-B584, C87600", IF(M602="Coating_Standard", "Y", "N"), "N")</f>
        <v/>
      </c>
      <c r="C602">
        <f>"Price_BOM_L_Imp_"&amp;D602</f>
        <v/>
      </c>
      <c r="D602" t="n">
        <v>1575</v>
      </c>
      <c r="E602">
        <f>IF(B602="Y", C602, "")</f>
        <v/>
      </c>
      <c r="F602" t="inlineStr">
        <is>
          <t>:4012A-LC:4012A-LCV:4012A-LF:</t>
        </is>
      </c>
      <c r="G602" s="2" t="inlineStr">
        <is>
          <t>XA</t>
        </is>
      </c>
      <c r="H602" s="2" t="inlineStr">
        <is>
          <t>ImpMatl_SS_AISI-304</t>
        </is>
      </c>
      <c r="I602" s="4" t="inlineStr">
        <is>
          <t>Stainless Steel, AISI-304</t>
        </is>
      </c>
      <c r="J602" s="4" t="inlineStr">
        <is>
          <t>H304</t>
        </is>
      </c>
      <c r="K602" s="4" t="inlineStr">
        <is>
          <t>Stainless Steel, AISI-303</t>
        </is>
      </c>
      <c r="L602" s="4" t="inlineStr">
        <is>
          <t>Stainless Steel, AISI 316</t>
        </is>
      </c>
      <c r="M602" s="4" t="inlineStr">
        <is>
          <t>Coating_Scotchkote134_interior_exterior</t>
        </is>
      </c>
      <c r="N602" s="80" t="inlineStr">
        <is>
          <t>RTF</t>
        </is>
      </c>
      <c r="O602" s="4" t="n"/>
      <c r="P602" s="4" t="inlineStr">
        <is>
          <t>A102403</t>
        </is>
      </c>
      <c r="Q602" t="inlineStr">
        <is>
          <t>LT250</t>
        </is>
      </c>
      <c r="R602" s="4" t="n">
        <v>126</v>
      </c>
    </row>
    <row r="603">
      <c r="B603">
        <f>IF(I603="Silicon Bronze, ASTM-B584, C87600", IF(M603="Coating_Standard", "Y", "N"), "N")</f>
        <v/>
      </c>
      <c r="C603">
        <f>"Price_BOM_L_Imp_"&amp;D603</f>
        <v/>
      </c>
      <c r="D603" t="n">
        <v>1576</v>
      </c>
      <c r="E603">
        <f>IF(B603="Y", C603, "")</f>
        <v/>
      </c>
      <c r="F603" t="inlineStr">
        <is>
          <t>:40157-LC:40157-LCV:40157-LF:</t>
        </is>
      </c>
      <c r="G603" s="2" t="inlineStr">
        <is>
          <t>XA</t>
        </is>
      </c>
      <c r="H603" s="2" t="inlineStr">
        <is>
          <t>ImpMatl_SS_AISI-304</t>
        </is>
      </c>
      <c r="I603" s="4" t="inlineStr">
        <is>
          <t>Stainless Steel, AISI-304</t>
        </is>
      </c>
      <c r="J603" s="4" t="inlineStr">
        <is>
          <t>H304</t>
        </is>
      </c>
      <c r="K603" s="4" t="inlineStr">
        <is>
          <t>Stainless Steel, AISI-303</t>
        </is>
      </c>
      <c r="L603" s="4" t="inlineStr">
        <is>
          <t>Stainless Steel, AISI 316</t>
        </is>
      </c>
      <c r="M603" s="4" t="inlineStr">
        <is>
          <t>Coating_Scotchkote134_interior_exterior</t>
        </is>
      </c>
      <c r="N603" s="80" t="inlineStr">
        <is>
          <t>RTF</t>
        </is>
      </c>
      <c r="O603" s="4" t="n"/>
      <c r="P603" s="4" t="inlineStr">
        <is>
          <t>A102405</t>
        </is>
      </c>
      <c r="Q603" t="inlineStr">
        <is>
          <t>LT250</t>
        </is>
      </c>
      <c r="R603" s="4" t="n">
        <v>126</v>
      </c>
    </row>
    <row r="604">
      <c r="B604">
        <f>IF(I604="Silicon Bronze, ASTM-B584, C87600", IF(M604="Coating_Standard", "Y", "N"), "N")</f>
        <v/>
      </c>
      <c r="C604">
        <f>"Price_BOM_L_Imp_"&amp;D604</f>
        <v/>
      </c>
      <c r="D604" t="n">
        <v>1577</v>
      </c>
      <c r="E604">
        <f>IF(B604="Y", C604, "")</f>
        <v/>
      </c>
      <c r="F604" t="inlineStr">
        <is>
          <t>:40157-LC:40157-LCV:40157-LF:</t>
        </is>
      </c>
      <c r="G604" s="2" t="inlineStr">
        <is>
          <t>X5</t>
        </is>
      </c>
      <c r="H604" s="2" t="inlineStr">
        <is>
          <t>ImpMatl_SS_AISI-304</t>
        </is>
      </c>
      <c r="I604" s="4" t="inlineStr">
        <is>
          <t>Stainless Steel, AISI-304</t>
        </is>
      </c>
      <c r="J604" s="4" t="inlineStr">
        <is>
          <t>H304</t>
        </is>
      </c>
      <c r="K604" s="4" t="inlineStr">
        <is>
          <t>Anodized Steel</t>
        </is>
      </c>
      <c r="L604" s="4" t="inlineStr">
        <is>
          <t>Stainless Steel, AISI 316</t>
        </is>
      </c>
      <c r="M604" s="4" t="inlineStr">
        <is>
          <t>Coating_Scotchkote134_interior_exterior</t>
        </is>
      </c>
      <c r="N604" s="80" t="inlineStr">
        <is>
          <t>RTF</t>
        </is>
      </c>
      <c r="O604" s="4" t="n"/>
      <c r="P604" s="4" t="inlineStr">
        <is>
          <t>A102407</t>
        </is>
      </c>
      <c r="Q604" t="inlineStr">
        <is>
          <t>LT250</t>
        </is>
      </c>
      <c r="R604" s="4" t="n">
        <v>126</v>
      </c>
    </row>
    <row r="605">
      <c r="B605">
        <f>IF(I605="Silicon Bronze, ASTM-B584, C87600", IF(M605="Coating_Standard", "Y", "N"), "N")</f>
        <v/>
      </c>
      <c r="C605">
        <f>"Price_BOM_L_Imp_"&amp;D605</f>
        <v/>
      </c>
      <c r="D605" t="n">
        <v>1578</v>
      </c>
      <c r="E605">
        <f>IF(B605="Y", C605, "")</f>
        <v/>
      </c>
      <c r="F605" t="inlineStr">
        <is>
          <t>:50957-LC:50957-LCV:50957-LF:</t>
        </is>
      </c>
      <c r="G605" s="2" t="inlineStr">
        <is>
          <t>X4</t>
        </is>
      </c>
      <c r="H605" s="2" t="inlineStr">
        <is>
          <t>ImpMatl_SS_AISI-304</t>
        </is>
      </c>
      <c r="I605" s="4" t="inlineStr">
        <is>
          <t>Stainless Steel, AISI-304</t>
        </is>
      </c>
      <c r="J605" s="4" t="inlineStr">
        <is>
          <t>H304</t>
        </is>
      </c>
      <c r="K605" s="4" t="inlineStr">
        <is>
          <t>Stainless Steel, AISI-303</t>
        </is>
      </c>
      <c r="L605" s="4" t="inlineStr">
        <is>
          <t>Stainless Steel, AISI 316</t>
        </is>
      </c>
      <c r="M605" s="4" t="inlineStr">
        <is>
          <t>Coating_Scotchkote134_interior_exterior</t>
        </is>
      </c>
      <c r="N605" s="80" t="inlineStr">
        <is>
          <t>RTF</t>
        </is>
      </c>
      <c r="O605" s="4" t="n"/>
      <c r="P605" s="4" t="inlineStr">
        <is>
          <t>A102409</t>
        </is>
      </c>
      <c r="Q605" t="inlineStr">
        <is>
          <t>LT250</t>
        </is>
      </c>
      <c r="R605" s="4" t="n">
        <v>126</v>
      </c>
    </row>
    <row r="606">
      <c r="B606">
        <f>IF(I606="Silicon Bronze, ASTM-B584, C87600", IF(M606="Coating_Standard", "Y", "N"), "N")</f>
        <v/>
      </c>
      <c r="C606">
        <f>"Price_BOM_L_Imp_"&amp;D606</f>
        <v/>
      </c>
      <c r="D606" t="n">
        <v>1579</v>
      </c>
      <c r="E606">
        <f>IF(B606="Y", C606, "")</f>
        <v/>
      </c>
      <c r="F606" t="inlineStr">
        <is>
          <t>:50123-LC:50123-LCV:50123-LF:</t>
        </is>
      </c>
      <c r="G606" s="2" t="inlineStr">
        <is>
          <t>XA</t>
        </is>
      </c>
      <c r="H606" s="2" t="inlineStr">
        <is>
          <t>ImpMatl_SS_AISI-304</t>
        </is>
      </c>
      <c r="I606" s="4" t="inlineStr">
        <is>
          <t>Stainless Steel, AISI-304</t>
        </is>
      </c>
      <c r="J606" s="4" t="inlineStr">
        <is>
          <t>H304</t>
        </is>
      </c>
      <c r="K606" s="4" t="inlineStr">
        <is>
          <t>Stainless Steel, AISI-303</t>
        </is>
      </c>
      <c r="L606" s="4" t="inlineStr">
        <is>
          <t>Stainless Steel, AISI 316</t>
        </is>
      </c>
      <c r="M606" s="4" t="inlineStr">
        <is>
          <t>Coating_Scotchkote134_interior_exterior</t>
        </is>
      </c>
      <c r="N606" s="80" t="inlineStr">
        <is>
          <t>RTF</t>
        </is>
      </c>
      <c r="O606" s="4" t="n"/>
      <c r="P606" s="4" t="inlineStr">
        <is>
          <t>A102411</t>
        </is>
      </c>
      <c r="Q606" t="inlineStr">
        <is>
          <t>LT250</t>
        </is>
      </c>
      <c r="R606" s="4" t="n">
        <v>126</v>
      </c>
    </row>
    <row r="607">
      <c r="B607">
        <f>IF(I607="Silicon Bronze, ASTM-B584, C87600", IF(M607="Coating_Standard", "Y", "N"), "N")</f>
        <v/>
      </c>
      <c r="C607">
        <f>"Price_BOM_L_Imp_"&amp;D607</f>
        <v/>
      </c>
      <c r="D607" t="n">
        <v>1580</v>
      </c>
      <c r="E607">
        <f>IF(B607="Y", C607, "")</f>
        <v/>
      </c>
      <c r="F607" t="inlineStr">
        <is>
          <t>:50123-LC:50123-LCV:50123-LF:</t>
        </is>
      </c>
      <c r="G607" s="2" t="inlineStr">
        <is>
          <t>X5</t>
        </is>
      </c>
      <c r="H607" s="2" t="inlineStr">
        <is>
          <t>ImpMatl_SS_AISI-304</t>
        </is>
      </c>
      <c r="I607" s="4" t="inlineStr">
        <is>
          <t>Stainless Steel, AISI-304</t>
        </is>
      </c>
      <c r="J607" s="4" t="inlineStr">
        <is>
          <t>H304</t>
        </is>
      </c>
      <c r="K607" s="4" t="inlineStr">
        <is>
          <t>Anodized Steel</t>
        </is>
      </c>
      <c r="L607" s="4" t="inlineStr">
        <is>
          <t>Stainless Steel, AISI 316</t>
        </is>
      </c>
      <c r="M607" s="4" t="inlineStr">
        <is>
          <t>Coating_Scotchkote134_interior_exterior</t>
        </is>
      </c>
      <c r="N607" s="80" t="inlineStr">
        <is>
          <t>RTF</t>
        </is>
      </c>
      <c r="O607" s="4" t="n"/>
      <c r="P607" s="4" t="inlineStr">
        <is>
          <t>A102413</t>
        </is>
      </c>
      <c r="Q607" t="inlineStr">
        <is>
          <t>LT250</t>
        </is>
      </c>
      <c r="R607" s="4" t="n">
        <v>126</v>
      </c>
    </row>
    <row r="608">
      <c r="B608">
        <f>IF(I608="Silicon Bronze, ASTM-B584, C87600", IF(M608="Coating_Standard", "Y", "N"), "N")</f>
        <v/>
      </c>
      <c r="C608">
        <f>"Price_BOM_L_Imp_"&amp;D608</f>
        <v/>
      </c>
      <c r="D608" t="n">
        <v>1581</v>
      </c>
      <c r="E608">
        <f>IF(B608="Y", C608, "")</f>
        <v/>
      </c>
      <c r="F608" t="inlineStr">
        <is>
          <t>:50157-LC:50157-LCV:50157-LF:</t>
        </is>
      </c>
      <c r="G608" s="2" t="inlineStr">
        <is>
          <t>X5</t>
        </is>
      </c>
      <c r="H608" s="2" t="inlineStr">
        <is>
          <t>ImpMatl_SS_AISI-304</t>
        </is>
      </c>
      <c r="I608" s="4" t="inlineStr">
        <is>
          <t>Stainless Steel, AISI-304</t>
        </is>
      </c>
      <c r="J608" s="4" t="inlineStr">
        <is>
          <t>H304</t>
        </is>
      </c>
      <c r="K608" s="4" t="inlineStr">
        <is>
          <t>Anodized Steel</t>
        </is>
      </c>
      <c r="L608" s="4" t="inlineStr">
        <is>
          <t>Stainless Steel, AISI 316</t>
        </is>
      </c>
      <c r="M608" s="4" t="inlineStr">
        <is>
          <t>Coating_Scotchkote134_interior_exterior</t>
        </is>
      </c>
      <c r="N608" s="80" t="inlineStr">
        <is>
          <t>RTF</t>
        </is>
      </c>
      <c r="O608" s="4" t="n"/>
      <c r="P608" s="4" t="inlineStr">
        <is>
          <t>A102415</t>
        </is>
      </c>
      <c r="Q608" t="inlineStr">
        <is>
          <t>LT250</t>
        </is>
      </c>
      <c r="R608" s="4" t="n">
        <v>126</v>
      </c>
    </row>
    <row r="609">
      <c r="B609">
        <f>IF(I609="Silicon Bronze, ASTM-B584, C87600", IF(M609="Coating_Standard", "Y", "N"), "N")</f>
        <v/>
      </c>
      <c r="C609">
        <f>"Price_BOM_L_Imp_"&amp;D609</f>
        <v/>
      </c>
      <c r="D609" t="n">
        <v>1582</v>
      </c>
      <c r="E609">
        <f>IF(B609="Y", C609, "")</f>
        <v/>
      </c>
      <c r="F609" t="inlineStr">
        <is>
          <t>:60951-LC:60951-LCV:60951-LF:</t>
        </is>
      </c>
      <c r="G609" s="2" t="inlineStr">
        <is>
          <t>XA</t>
        </is>
      </c>
      <c r="H609" s="2" t="inlineStr">
        <is>
          <t>ImpMatl_SS_AISI-304</t>
        </is>
      </c>
      <c r="I609" s="4" t="inlineStr">
        <is>
          <t>Stainless Steel, AISI-304</t>
        </is>
      </c>
      <c r="J609" s="4" t="inlineStr">
        <is>
          <t>H304</t>
        </is>
      </c>
      <c r="K609" s="4" t="inlineStr">
        <is>
          <t>Stainless Steel, AISI-303</t>
        </is>
      </c>
      <c r="L609" s="4" t="inlineStr">
        <is>
          <t>Stainless Steel, AISI 316</t>
        </is>
      </c>
      <c r="M609" s="4" t="inlineStr">
        <is>
          <t>Coating_Scotchkote134_interior_exterior</t>
        </is>
      </c>
      <c r="N609" s="80" t="inlineStr">
        <is>
          <t>RTF</t>
        </is>
      </c>
      <c r="O609" s="4" t="n"/>
      <c r="P609" s="4" t="inlineStr">
        <is>
          <t>A102417</t>
        </is>
      </c>
      <c r="Q609" t="inlineStr">
        <is>
          <t>LT250</t>
        </is>
      </c>
      <c r="R609" s="4" t="n">
        <v>126</v>
      </c>
    </row>
    <row r="610">
      <c r="B610">
        <f>IF(I610="Silicon Bronze, ASTM-B584, C87600", IF(M610="Coating_Standard", "Y", "N"), "N")</f>
        <v/>
      </c>
      <c r="C610">
        <f>"Price_BOM_L_Imp_"&amp;D610</f>
        <v/>
      </c>
      <c r="D610" t="n">
        <v>1583</v>
      </c>
      <c r="E610">
        <f>IF(B610="Y", C610, "")</f>
        <v/>
      </c>
      <c r="F610" t="inlineStr">
        <is>
          <t>:60123-LC:60123-LCV:60123-LF:</t>
        </is>
      </c>
      <c r="G610" s="2" t="inlineStr">
        <is>
          <t>XA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Stainless Steel, AISI-303</t>
        </is>
      </c>
      <c r="L610" s="4" t="inlineStr">
        <is>
          <t>Stainless Steel, AISI 316</t>
        </is>
      </c>
      <c r="M610" s="4" t="inlineStr">
        <is>
          <t>Coating_Scotchkote134_interior_exterior</t>
        </is>
      </c>
      <c r="N610" s="80" t="inlineStr">
        <is>
          <t>RTF</t>
        </is>
      </c>
      <c r="O610" s="4" t="n"/>
      <c r="P610" s="4" t="inlineStr">
        <is>
          <t>A102419</t>
        </is>
      </c>
      <c r="Q610" t="inlineStr">
        <is>
          <t>LT250</t>
        </is>
      </c>
      <c r="R610" s="4" t="n">
        <v>126</v>
      </c>
    </row>
    <row r="611">
      <c r="B611">
        <f>IF(I611="Silicon Bronze, ASTM-B584, C87600", IF(M611="Coating_Standard", "Y", "N"), "N")</f>
        <v/>
      </c>
      <c r="C611">
        <f>"Price_BOM_L_Imp_"&amp;D611</f>
        <v/>
      </c>
      <c r="D611" t="n">
        <v>1584</v>
      </c>
      <c r="E611">
        <f>IF(B611="Y", C611, "")</f>
        <v/>
      </c>
      <c r="F611" t="inlineStr">
        <is>
          <t>:60123-LC:60123-LCV:60123-LF:</t>
        </is>
      </c>
      <c r="G611" s="2" t="inlineStr">
        <is>
          <t>X5</t>
        </is>
      </c>
      <c r="H611" s="2" t="inlineStr">
        <is>
          <t>ImpMatl_SS_AISI-304</t>
        </is>
      </c>
      <c r="I611" s="4" t="inlineStr">
        <is>
          <t>Stainless Steel, AISI-304</t>
        </is>
      </c>
      <c r="J611" s="4" t="inlineStr">
        <is>
          <t>H304</t>
        </is>
      </c>
      <c r="K611" s="4" t="inlineStr">
        <is>
          <t>Anodized Steel</t>
        </is>
      </c>
      <c r="L611" s="4" t="inlineStr">
        <is>
          <t>Stainless Steel, AISI 316</t>
        </is>
      </c>
      <c r="M611" s="4" t="inlineStr">
        <is>
          <t>Coating_Scotchkote134_interior_exterior</t>
        </is>
      </c>
      <c r="N611" s="80" t="inlineStr">
        <is>
          <t>RTF</t>
        </is>
      </c>
      <c r="O611" s="4" t="n"/>
      <c r="P611" s="4" t="inlineStr">
        <is>
          <t>A102421</t>
        </is>
      </c>
      <c r="Q611" t="inlineStr">
        <is>
          <t>LT250</t>
        </is>
      </c>
      <c r="R611" s="4" t="n">
        <v>126</v>
      </c>
    </row>
    <row r="612">
      <c r="B612">
        <f>IF(I612="Silicon Bronze, ASTM-B584, C87600", IF(M612="Coating_Standard", "Y", "N"), "N")</f>
        <v/>
      </c>
      <c r="C612">
        <f>"Price_BOM_L_Imp_"&amp;D612</f>
        <v/>
      </c>
      <c r="D612" t="n">
        <v>1585</v>
      </c>
      <c r="E612">
        <f>IF(B612="Y", C612, "")</f>
        <v/>
      </c>
      <c r="F612" t="inlineStr">
        <is>
          <t>:60157-LC:60157-LCV:60157-LF:</t>
        </is>
      </c>
      <c r="G612" s="2" t="inlineStr">
        <is>
          <t>X5</t>
        </is>
      </c>
      <c r="H612" s="2" t="inlineStr">
        <is>
          <t>ImpMatl_SS_AISI-304</t>
        </is>
      </c>
      <c r="I612" s="4" t="inlineStr">
        <is>
          <t>Stainless Steel, AISI-304</t>
        </is>
      </c>
      <c r="J612" s="4" t="inlineStr">
        <is>
          <t>H304</t>
        </is>
      </c>
      <c r="K612" s="4" t="inlineStr">
        <is>
          <t>Anodized Steel</t>
        </is>
      </c>
      <c r="L612" s="4" t="inlineStr">
        <is>
          <t>Stainless Steel, AISI 316</t>
        </is>
      </c>
      <c r="M612" s="4" t="inlineStr">
        <is>
          <t>Coating_Scotchkote134_interior_exterior</t>
        </is>
      </c>
      <c r="N612" s="80" t="inlineStr">
        <is>
          <t>RTF</t>
        </is>
      </c>
      <c r="O612" s="4" t="n"/>
      <c r="P612" s="4" t="inlineStr">
        <is>
          <t>A102423</t>
        </is>
      </c>
      <c r="Q612" t="inlineStr">
        <is>
          <t>LT250</t>
        </is>
      </c>
      <c r="R612" s="4" t="n">
        <v>126</v>
      </c>
    </row>
    <row r="613">
      <c r="B613">
        <f>IF(I613="Silicon Bronze, ASTM-B584, C87600", IF(M613="Coating_Standard", "Y", "N"), "N")</f>
        <v/>
      </c>
      <c r="C613">
        <f>"Price_BOM_L_Imp_"&amp;D613</f>
        <v/>
      </c>
      <c r="D613" t="n">
        <v>1586</v>
      </c>
      <c r="E613">
        <f>IF(B613="Y", C613, "")</f>
        <v/>
      </c>
      <c r="F613" t="inlineStr">
        <is>
          <t>:60157-LF:</t>
        </is>
      </c>
      <c r="G613" s="2" t="inlineStr">
        <is>
          <t>X6</t>
        </is>
      </c>
      <c r="H613" s="2" t="inlineStr">
        <is>
          <t>ImpMatl_SS_AISI-304</t>
        </is>
      </c>
      <c r="I613" s="4" t="inlineStr">
        <is>
          <t>Stainless Steel, AISI-304</t>
        </is>
      </c>
      <c r="J613" s="4" t="inlineStr">
        <is>
          <t>H304</t>
        </is>
      </c>
      <c r="K613" s="4" t="inlineStr">
        <is>
          <t>Anodized Steel</t>
        </is>
      </c>
      <c r="L613" s="4" t="inlineStr">
        <is>
          <t>Stainless Steel, AISI 316</t>
        </is>
      </c>
      <c r="M613" s="4" t="inlineStr">
        <is>
          <t>Coating_Scotchkote134_interior_exterior</t>
        </is>
      </c>
      <c r="N613" s="80" t="inlineStr">
        <is>
          <t>RTF</t>
        </is>
      </c>
      <c r="O613" s="4" t="n"/>
      <c r="P613" s="4" t="inlineStr">
        <is>
          <t>A102425</t>
        </is>
      </c>
      <c r="Q613" t="inlineStr">
        <is>
          <t>LT250</t>
        </is>
      </c>
      <c r="R613" s="4" t="n">
        <v>126</v>
      </c>
    </row>
    <row r="614">
      <c r="B614">
        <f>IF(I614="Silicon Bronze, ASTM-B584, C87600", IF(M614="Coating_Standard", "Y", "N"), "N")</f>
        <v/>
      </c>
      <c r="C614">
        <f>"Price_BOM_L_Imp_"&amp;D614</f>
        <v/>
      </c>
      <c r="D614" t="n">
        <v>1587</v>
      </c>
      <c r="E614">
        <f>IF(B614="Y", C614, "")</f>
        <v/>
      </c>
      <c r="F614" t="inlineStr">
        <is>
          <t>:80123-LC:80123-LCV:80123-LF:</t>
        </is>
      </c>
      <c r="G614" s="2" t="inlineStr">
        <is>
          <t>X5</t>
        </is>
      </c>
      <c r="H614" s="2" t="inlineStr">
        <is>
          <t>ImpMatl_SS_AISI-304</t>
        </is>
      </c>
      <c r="I614" s="4" t="inlineStr">
        <is>
          <t>Stainless Steel, AISI-304</t>
        </is>
      </c>
      <c r="J614" s="4" t="inlineStr">
        <is>
          <t>H304</t>
        </is>
      </c>
      <c r="K614" s="4" t="inlineStr">
        <is>
          <t>Anodized Steel</t>
        </is>
      </c>
      <c r="L614" s="4" t="inlineStr">
        <is>
          <t>Stainless Steel, AISI 316</t>
        </is>
      </c>
      <c r="M614" s="4" t="inlineStr">
        <is>
          <t>Coating_Scotchkote134_interior_exterior</t>
        </is>
      </c>
      <c r="N614" s="80" t="inlineStr">
        <is>
          <t>RTF</t>
        </is>
      </c>
      <c r="O614" s="4" t="n"/>
      <c r="P614" s="4" t="inlineStr">
        <is>
          <t>A102427</t>
        </is>
      </c>
      <c r="Q614" t="inlineStr">
        <is>
          <t>LT250</t>
        </is>
      </c>
      <c r="R614" s="4" t="n">
        <v>126</v>
      </c>
    </row>
    <row r="615">
      <c r="B615">
        <f>IF(I615="Silicon Bronze, ASTM-B584, C87600", IF(M615="Coating_Standard", "Y", "N"), "N")</f>
        <v/>
      </c>
      <c r="C615">
        <f>"Price_BOM_L_Imp_"&amp;D615</f>
        <v/>
      </c>
      <c r="D615" t="n">
        <v>1588</v>
      </c>
      <c r="E615">
        <f>IF(B615="Y", C615, "")</f>
        <v/>
      </c>
      <c r="F615" t="inlineStr">
        <is>
          <t>:80155-LC:80155-LCV:80155-LF:</t>
        </is>
      </c>
      <c r="G615" s="2" t="inlineStr">
        <is>
          <t>X5</t>
        </is>
      </c>
      <c r="H615" s="2" t="inlineStr">
        <is>
          <t>ImpMatl_SS_AISI-304</t>
        </is>
      </c>
      <c r="I615" s="4" t="inlineStr">
        <is>
          <t>Stainless Steel, AISI-304</t>
        </is>
      </c>
      <c r="J615" s="4" t="inlineStr">
        <is>
          <t>H304</t>
        </is>
      </c>
      <c r="K615" s="4" t="inlineStr">
        <is>
          <t>Anodized Steel</t>
        </is>
      </c>
      <c r="L615" s="4" t="inlineStr">
        <is>
          <t>Stainless Steel, AISI 316</t>
        </is>
      </c>
      <c r="M615" s="4" t="inlineStr">
        <is>
          <t>Coating_Scotchkote134_interior_exterior</t>
        </is>
      </c>
      <c r="N615" s="80" t="inlineStr">
        <is>
          <t>RTF</t>
        </is>
      </c>
      <c r="O615" s="4" t="n"/>
      <c r="P615" s="4" t="inlineStr">
        <is>
          <t>A102429</t>
        </is>
      </c>
      <c r="Q615" t="inlineStr">
        <is>
          <t>LT250</t>
        </is>
      </c>
      <c r="R615" s="4" t="n">
        <v>126</v>
      </c>
    </row>
    <row r="616">
      <c r="B616">
        <f>IF(I616="Silicon Bronze, ASTM-B584, C87600", IF(M616="Coating_Standard", "Y", "N"), "N")</f>
        <v/>
      </c>
      <c r="C616">
        <f>"Price_BOM_L_Imp_"&amp;D616</f>
        <v/>
      </c>
      <c r="D616" t="n">
        <v>1589</v>
      </c>
      <c r="E616">
        <f>IF(B616="Y", C616, "")</f>
        <v/>
      </c>
      <c r="F616" t="inlineStr">
        <is>
          <t>:80155-LF:</t>
        </is>
      </c>
      <c r="G616" s="2" t="inlineStr">
        <is>
          <t>X6</t>
        </is>
      </c>
      <c r="H616" s="2" t="inlineStr">
        <is>
          <t>ImpMatl_SS_AISI-304</t>
        </is>
      </c>
      <c r="I616" s="4" t="inlineStr">
        <is>
          <t>Stainless Steel, AISI-304</t>
        </is>
      </c>
      <c r="J616" s="4" t="inlineStr">
        <is>
          <t>H304</t>
        </is>
      </c>
      <c r="K616" s="4" t="inlineStr">
        <is>
          <t>Anodized Steel</t>
        </is>
      </c>
      <c r="L616" s="4" t="inlineStr">
        <is>
          <t>Stainless Steel, AISI 316</t>
        </is>
      </c>
      <c r="M616" s="4" t="inlineStr">
        <is>
          <t>Coating_Scotchkote134_interior_exterior</t>
        </is>
      </c>
      <c r="N616" s="80" t="inlineStr">
        <is>
          <t>RTF</t>
        </is>
      </c>
      <c r="O616" s="4" t="n"/>
      <c r="P616" s="4" t="inlineStr">
        <is>
          <t>A102431</t>
        </is>
      </c>
      <c r="Q616" t="inlineStr">
        <is>
          <t>LT250</t>
        </is>
      </c>
      <c r="R616" s="4" t="n">
        <v>126</v>
      </c>
    </row>
    <row r="617">
      <c r="B617">
        <f>IF(I617="Silicon Bronze, ASTM-B584, C87600", IF(M617="Coating_Standard", "Y", "N"), "N")</f>
        <v/>
      </c>
      <c r="C617">
        <f>"Price_BOM_L_Imp_"&amp;D617</f>
        <v/>
      </c>
      <c r="D617" t="n">
        <v>1590</v>
      </c>
      <c r="E617">
        <f>IF(B617="Y", C617, "")</f>
        <v/>
      </c>
      <c r="F617" t="inlineStr">
        <is>
          <t>:10153-LF:</t>
        </is>
      </c>
      <c r="G617" s="2" t="inlineStr">
        <is>
          <t>X8</t>
        </is>
      </c>
      <c r="H617" s="2" t="inlineStr">
        <is>
          <t>ImpMatl_SS_AISI-304</t>
        </is>
      </c>
      <c r="I617" s="4" t="inlineStr">
        <is>
          <t>Stainless Steel, AISI-304</t>
        </is>
      </c>
      <c r="J617" s="4" t="inlineStr">
        <is>
          <t>H304</t>
        </is>
      </c>
      <c r="K617" s="4" t="inlineStr">
        <is>
          <t>Anodized Steel</t>
        </is>
      </c>
      <c r="L617" s="4" t="inlineStr">
        <is>
          <t>Stainless Steel, AISI 316</t>
        </is>
      </c>
      <c r="M617" s="4" t="inlineStr">
        <is>
          <t>Coating_Scotchkote134_interior_exterior</t>
        </is>
      </c>
      <c r="N617" s="80" t="inlineStr">
        <is>
          <t>RTF</t>
        </is>
      </c>
      <c r="O617" s="4" t="n"/>
      <c r="P617" s="4" t="inlineStr">
        <is>
          <t>A102433</t>
        </is>
      </c>
      <c r="Q617" t="inlineStr">
        <is>
          <t>LT250</t>
        </is>
      </c>
      <c r="R617" s="4" t="n">
        <v>126</v>
      </c>
    </row>
    <row r="618">
      <c r="B618">
        <f>IF(I618="Silicon Bronze, ASTM-B584, C87600", IF(M618="Coating_Standard", "Y", "N"), "N")</f>
        <v/>
      </c>
      <c r="C618">
        <f>"Price_BOM_L_Imp_"&amp;D618</f>
        <v/>
      </c>
      <c r="D618" t="n">
        <v>1591</v>
      </c>
      <c r="E618">
        <f>IF(B618="Y", C618, "")</f>
        <v/>
      </c>
      <c r="F618" t="inlineStr">
        <is>
          <t>:12709-LC:12709-LCV:</t>
        </is>
      </c>
      <c r="G618" s="2" t="inlineStr">
        <is>
          <t>X0</t>
        </is>
      </c>
      <c r="H618" s="2" t="inlineStr">
        <is>
          <t>ImpMatl_SS_AISI-304</t>
        </is>
      </c>
      <c r="I618" s="4" t="inlineStr">
        <is>
          <t>Stainless Steel, AISI-304</t>
        </is>
      </c>
      <c r="J618" s="4" t="inlineStr">
        <is>
          <t>H304</t>
        </is>
      </c>
      <c r="K618" s="4" t="inlineStr">
        <is>
          <t>None</t>
        </is>
      </c>
      <c r="L618" s="4" t="inlineStr">
        <is>
          <t>None</t>
        </is>
      </c>
      <c r="M618" s="4" t="inlineStr">
        <is>
          <t>Coating_Scotchkote134_interior_exterior</t>
        </is>
      </c>
      <c r="N618" s="80" t="inlineStr">
        <is>
          <t>RTF</t>
        </is>
      </c>
      <c r="O618" s="4" t="n"/>
      <c r="P618" s="4" t="inlineStr">
        <is>
          <t>A102436</t>
        </is>
      </c>
      <c r="Q618" t="inlineStr">
        <is>
          <t>LT250</t>
        </is>
      </c>
      <c r="R618" s="4" t="n">
        <v>126</v>
      </c>
    </row>
    <row r="619">
      <c r="B619">
        <f>IF(I619="Silicon Bronze, ASTM-B584, C87600", IF(M619="Coating_Standard", "Y", "N"), "N")</f>
        <v/>
      </c>
      <c r="C619">
        <f>"Price_BOM_L_Imp_"&amp;D619</f>
        <v/>
      </c>
      <c r="D619" t="n">
        <v>1592</v>
      </c>
      <c r="E619">
        <f>IF(B619="Y", C619, "")</f>
        <v/>
      </c>
      <c r="F619" t="inlineStr">
        <is>
          <t>:15705-LC:15705-LCV:</t>
        </is>
      </c>
      <c r="G619" s="2" t="inlineStr">
        <is>
          <t>X0</t>
        </is>
      </c>
      <c r="H619" s="2" t="inlineStr">
        <is>
          <t>ImpMatl_SS_AISI-304</t>
        </is>
      </c>
      <c r="I619" s="4" t="inlineStr">
        <is>
          <t>Stainless Steel, AISI-304</t>
        </is>
      </c>
      <c r="J619" s="4" t="inlineStr">
        <is>
          <t>H304</t>
        </is>
      </c>
      <c r="K619" s="4" t="inlineStr">
        <is>
          <t>None</t>
        </is>
      </c>
      <c r="L619" s="4" t="inlineStr">
        <is>
          <t>None</t>
        </is>
      </c>
      <c r="M619" s="4" t="inlineStr">
        <is>
          <t>Coating_Scotchkote134_interior_exterior</t>
        </is>
      </c>
      <c r="N619" s="80" t="inlineStr">
        <is>
          <t>RTF</t>
        </is>
      </c>
      <c r="O619" s="4" t="n"/>
      <c r="P619" s="4" t="inlineStr">
        <is>
          <t>A102438</t>
        </is>
      </c>
      <c r="Q619" t="inlineStr">
        <is>
          <t>LT250</t>
        </is>
      </c>
      <c r="R619" s="4" t="n">
        <v>126</v>
      </c>
    </row>
    <row r="620">
      <c r="B620">
        <f>IF(I620="Silicon Bronze, ASTM-B584, C87600", IF(M620="Coating_Standard", "Y", "N"), "N")</f>
        <v/>
      </c>
      <c r="C620">
        <f>"Price_BOM_L_Imp_"&amp;D620</f>
        <v/>
      </c>
      <c r="D620" t="n">
        <v>1593</v>
      </c>
      <c r="E620">
        <f>IF(B620="Y", C620, "")</f>
        <v/>
      </c>
      <c r="F620" t="inlineStr">
        <is>
          <t>:15507-LC:15507-LCV:</t>
        </is>
      </c>
      <c r="G620" s="2" t="inlineStr">
        <is>
          <t>X0</t>
        </is>
      </c>
      <c r="H620" s="2" t="inlineStr">
        <is>
          <t>ImpMatl_SS_AISI-304</t>
        </is>
      </c>
      <c r="I620" s="4" t="inlineStr">
        <is>
          <t>Stainless Steel, AISI-304</t>
        </is>
      </c>
      <c r="J620" s="4" t="inlineStr">
        <is>
          <t>H304</t>
        </is>
      </c>
      <c r="K620" s="4" t="inlineStr">
        <is>
          <t>None</t>
        </is>
      </c>
      <c r="L620" s="4" t="inlineStr">
        <is>
          <t>None</t>
        </is>
      </c>
      <c r="M620" s="4" t="inlineStr">
        <is>
          <t>Coating_Scotchkote134_interior_exterior</t>
        </is>
      </c>
      <c r="N620" s="80" t="inlineStr">
        <is>
          <t>RTF</t>
        </is>
      </c>
      <c r="O620" s="4" t="n"/>
      <c r="P620" s="4" t="inlineStr">
        <is>
          <t>A102440</t>
        </is>
      </c>
      <c r="Q620" t="inlineStr">
        <is>
          <t>LT250</t>
        </is>
      </c>
      <c r="R620" s="4" t="n">
        <v>126</v>
      </c>
    </row>
    <row r="621">
      <c r="B621">
        <f>IF(I621="Silicon Bronze, ASTM-B584, C87600", IF(M621="Coating_Standard", "Y", "N"), "N")</f>
        <v/>
      </c>
      <c r="C621">
        <f>"Price_BOM_L_Imp_"&amp;D621</f>
        <v/>
      </c>
      <c r="D621" t="n">
        <v>1594</v>
      </c>
      <c r="E621">
        <f>IF(B621="Y", C621, "")</f>
        <v/>
      </c>
      <c r="F621" t="inlineStr">
        <is>
          <t>:15509-LC:15509-LCV:</t>
        </is>
      </c>
      <c r="G621" s="2" t="inlineStr">
        <is>
          <t>X3</t>
        </is>
      </c>
      <c r="H621" s="2" t="inlineStr">
        <is>
          <t>ImpMatl_SS_AISI-304</t>
        </is>
      </c>
      <c r="I621" s="4" t="inlineStr">
        <is>
          <t>Stainless Steel, AISI-304</t>
        </is>
      </c>
      <c r="J621" s="4" t="inlineStr">
        <is>
          <t>H304</t>
        </is>
      </c>
      <c r="K621" s="4" t="inlineStr">
        <is>
          <t>Stainless Steel, AISI-303</t>
        </is>
      </c>
      <c r="L621" s="4" t="inlineStr">
        <is>
          <t>Stainless Steel, AISI 316</t>
        </is>
      </c>
      <c r="M621" s="4" t="inlineStr">
        <is>
          <t>Coating_Scotchkote134_interior_exterior</t>
        </is>
      </c>
      <c r="N621" s="80" t="inlineStr">
        <is>
          <t>RTF</t>
        </is>
      </c>
      <c r="O621" s="4" t="n"/>
      <c r="P621" s="4" t="inlineStr">
        <is>
          <t>A102442</t>
        </is>
      </c>
      <c r="Q621" t="inlineStr">
        <is>
          <t>LT250</t>
        </is>
      </c>
      <c r="R621" s="4" t="n">
        <v>126</v>
      </c>
    </row>
    <row r="622">
      <c r="B622">
        <f>IF(I622="Silicon Bronze, ASTM-B584, C87600", IF(M622="Coating_Standard", "Y", "N"), "N")</f>
        <v/>
      </c>
      <c r="C622">
        <f>"Price_BOM_L_Imp_"&amp;D622</f>
        <v/>
      </c>
      <c r="D622" t="n">
        <v>1595</v>
      </c>
      <c r="E622">
        <f>IF(B622="Y", C622, "")</f>
        <v/>
      </c>
      <c r="F622" t="inlineStr">
        <is>
          <t>:15507-LC:15507-LCV:</t>
        </is>
      </c>
      <c r="G622" s="2" t="inlineStr">
        <is>
          <t>X3</t>
        </is>
      </c>
      <c r="H622" s="2" t="inlineStr">
        <is>
          <t>ImpMatl_SS_AISI-304</t>
        </is>
      </c>
      <c r="I622" s="4" t="inlineStr">
        <is>
          <t>Stainless Steel, AISI-304</t>
        </is>
      </c>
      <c r="J622" s="4" t="inlineStr">
        <is>
          <t>H304</t>
        </is>
      </c>
      <c r="K622" s="4" t="inlineStr">
        <is>
          <t>Stainless Steel, AISI-303</t>
        </is>
      </c>
      <c r="L622" s="4" t="inlineStr">
        <is>
          <t>Stainless Steel, AISI 316</t>
        </is>
      </c>
      <c r="M622" s="4" t="inlineStr">
        <is>
          <t>Coating_Scotchkote134_interior_exterior</t>
        </is>
      </c>
      <c r="N622" s="80" t="inlineStr">
        <is>
          <t>RTF</t>
        </is>
      </c>
      <c r="O622" s="4" t="n"/>
      <c r="P622" s="4" t="inlineStr">
        <is>
          <t>A102444</t>
        </is>
      </c>
      <c r="Q622" t="inlineStr">
        <is>
          <t>LT250</t>
        </is>
      </c>
      <c r="R622" s="4" t="n">
        <v>126</v>
      </c>
    </row>
    <row r="623">
      <c r="B623">
        <f>IF(I623="Silicon Bronze, ASTM-B584, C87600", IF(M623="Coating_Standard", "Y", "N"), "N")</f>
        <v/>
      </c>
      <c r="C623">
        <f>"Price_BOM_L_Imp_"&amp;D623</f>
        <v/>
      </c>
      <c r="D623" t="n">
        <v>1596</v>
      </c>
      <c r="E623">
        <f>IF(B623="Y", C623, "")</f>
        <v/>
      </c>
      <c r="F623" t="inlineStr">
        <is>
          <t>:20501-LC:20501-LCV:</t>
        </is>
      </c>
      <c r="G623" s="2" t="inlineStr">
        <is>
          <t>X3</t>
        </is>
      </c>
      <c r="H623" s="2" t="inlineStr">
        <is>
          <t>ImpMatl_SS_AISI-304</t>
        </is>
      </c>
      <c r="I623" s="4" t="inlineStr">
        <is>
          <t>Stainless Steel, AISI-304</t>
        </is>
      </c>
      <c r="J623" s="4" t="inlineStr">
        <is>
          <t>H304</t>
        </is>
      </c>
      <c r="K623" s="4" t="inlineStr">
        <is>
          <t>Stainless Steel, AISI-303</t>
        </is>
      </c>
      <c r="L623" s="4" t="inlineStr">
        <is>
          <t>Stainless Steel, AISI 316</t>
        </is>
      </c>
      <c r="M623" s="4" t="inlineStr">
        <is>
          <t>Coating_Scotchkote134_interior_exterior</t>
        </is>
      </c>
      <c r="N623" s="80" t="inlineStr">
        <is>
          <t>RTF</t>
        </is>
      </c>
      <c r="O623" s="4" t="n"/>
      <c r="P623" s="4" t="inlineStr">
        <is>
          <t>A102446</t>
        </is>
      </c>
      <c r="Q623" t="inlineStr">
        <is>
          <t>LT250</t>
        </is>
      </c>
      <c r="R623" s="4" t="n">
        <v>126</v>
      </c>
    </row>
    <row r="624">
      <c r="B624">
        <f>IF(I624="Silicon Bronze, ASTM-B584, C87600", IF(M624="Coating_Standard", "Y", "N"), "N")</f>
        <v/>
      </c>
      <c r="C624">
        <f>"Price_BOM_L_Imp_"&amp;D624</f>
        <v/>
      </c>
      <c r="D624" t="n">
        <v>1720</v>
      </c>
      <c r="E624">
        <f>IF(B624="Y", C624, "")</f>
        <v/>
      </c>
      <c r="F624" t="inlineStr">
        <is>
          <t>:10707-LC:10707-LCV:</t>
        </is>
      </c>
      <c r="G624" s="2" t="inlineStr">
        <is>
          <t>X0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None</t>
        </is>
      </c>
      <c r="L624" s="4" t="inlineStr">
        <is>
          <t>None</t>
        </is>
      </c>
      <c r="M624" s="4" t="inlineStr">
        <is>
          <t>Coating_Special</t>
        </is>
      </c>
      <c r="N624" s="80" t="n">
        <v>97775273</v>
      </c>
      <c r="O624" s="1" t="n"/>
      <c r="P624" t="inlineStr">
        <is>
          <t>A102210</t>
        </is>
      </c>
      <c r="Q624" t="inlineStr">
        <is>
          <t>LT250</t>
        </is>
      </c>
    </row>
    <row r="625">
      <c r="B625">
        <f>IF(I625="Silicon Bronze, ASTM-B584, C87600", IF(M625="Coating_Standard", "Y", "N"), "N")</f>
        <v/>
      </c>
      <c r="C625">
        <f>"Price_BOM_L_Imp_"&amp;D625</f>
        <v/>
      </c>
      <c r="D625" t="n">
        <v>1721</v>
      </c>
      <c r="E625">
        <f>IF(B625="Y", C625, "")</f>
        <v/>
      </c>
      <c r="F625" t="inlineStr">
        <is>
          <t>:10707-LC:10707-LCV:10707-LF:</t>
        </is>
      </c>
      <c r="G625" s="2" t="inlineStr">
        <is>
          <t>X3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Coating_Special</t>
        </is>
      </c>
      <c r="N625" s="80" t="n">
        <v>97775274</v>
      </c>
      <c r="O625" s="1" t="n"/>
      <c r="P625" t="inlineStr">
        <is>
          <t>A102211</t>
        </is>
      </c>
      <c r="Q625" t="inlineStr">
        <is>
          <t>LT250</t>
        </is>
      </c>
    </row>
    <row r="626">
      <c r="B626">
        <f>IF(I626="Silicon Bronze, ASTM-B584, C87600", IF(M626="Coating_Standard", "Y", "N"), "N")</f>
        <v/>
      </c>
      <c r="C626">
        <f>"Price_BOM_L_Imp_"&amp;D626</f>
        <v/>
      </c>
      <c r="D626" t="n">
        <v>1722</v>
      </c>
      <c r="E626">
        <f>IF(B626="Y", C626, "")</f>
        <v/>
      </c>
      <c r="F626" t="inlineStr">
        <is>
          <t>:12501-LC:12501-LCV:</t>
        </is>
      </c>
      <c r="G626" s="2" t="inlineStr">
        <is>
          <t>X0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None</t>
        </is>
      </c>
      <c r="L626" s="4" t="inlineStr">
        <is>
          <t>None</t>
        </is>
      </c>
      <c r="M626" s="4" t="inlineStr">
        <is>
          <t>Coating_Special</t>
        </is>
      </c>
      <c r="N626" s="80" t="inlineStr">
        <is>
          <t>RTF</t>
        </is>
      </c>
      <c r="O626" s="1" t="n"/>
      <c r="P626" t="inlineStr">
        <is>
          <t>A102212</t>
        </is>
      </c>
      <c r="Q626" t="inlineStr">
        <is>
          <t>LT250</t>
        </is>
      </c>
    </row>
    <row r="627">
      <c r="B627">
        <f>IF(I627="Silicon Bronze, ASTM-B584, C87600", IF(M627="Coating_Standard", "Y", "N"), "N")</f>
        <v/>
      </c>
      <c r="C627">
        <f>"Price_BOM_L_Imp_"&amp;D627</f>
        <v/>
      </c>
      <c r="D627" t="n">
        <v>1723</v>
      </c>
      <c r="E627">
        <f>IF(B627="Y", C627, "")</f>
        <v/>
      </c>
      <c r="F627" t="inlineStr">
        <is>
          <t>:12507-LC:12507-LCV:</t>
        </is>
      </c>
      <c r="G627" s="2" t="inlineStr">
        <is>
          <t>X0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None</t>
        </is>
      </c>
      <c r="L627" s="4" t="inlineStr">
        <is>
          <t>None</t>
        </is>
      </c>
      <c r="M627" s="4" t="inlineStr">
        <is>
          <t>Coating_Special</t>
        </is>
      </c>
      <c r="N627" s="80" t="inlineStr">
        <is>
          <t>RTF</t>
        </is>
      </c>
      <c r="O627" s="1" t="n"/>
      <c r="P627" t="inlineStr">
        <is>
          <t>A102213</t>
        </is>
      </c>
      <c r="Q627" t="inlineStr">
        <is>
          <t>LT250</t>
        </is>
      </c>
    </row>
    <row r="628">
      <c r="B628">
        <f>IF(I628="Silicon Bronze, ASTM-B584, C87600", IF(M628="Coating_Standard", "Y", "N"), "N")</f>
        <v/>
      </c>
      <c r="C628">
        <f>"Price_BOM_L_Imp_"&amp;D628</f>
        <v/>
      </c>
      <c r="D628" t="n">
        <v>1724</v>
      </c>
      <c r="E628">
        <f>IF(B628="Y", C628, "")</f>
        <v/>
      </c>
      <c r="F628" t="inlineStr">
        <is>
          <t>:12709-LC:12709-LCV:12709-LF:</t>
        </is>
      </c>
      <c r="G628" s="2" t="inlineStr">
        <is>
          <t>X3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Coating_Special</t>
        </is>
      </c>
      <c r="N628" s="80" t="n">
        <v>97775277</v>
      </c>
      <c r="O628" s="1" t="n"/>
      <c r="P628" t="inlineStr">
        <is>
          <t>A102214</t>
        </is>
      </c>
      <c r="Q628" t="inlineStr">
        <is>
          <t>LT250</t>
        </is>
      </c>
    </row>
    <row r="629">
      <c r="B629">
        <f>IF(I629="Silicon Bronze, ASTM-B584, C87600", IF(M629="Coating_Standard", "Y", "N"), "N")</f>
        <v/>
      </c>
      <c r="C629">
        <f>"Price_BOM_L_Imp_"&amp;D629</f>
        <v/>
      </c>
      <c r="D629" t="n">
        <v>1725</v>
      </c>
      <c r="E629">
        <f>IF(B629="Y", C629, "")</f>
        <v/>
      </c>
      <c r="F629" t="inlineStr">
        <is>
          <t>:15509-LC:15509-LCV:</t>
        </is>
      </c>
      <c r="G629" s="2" t="inlineStr">
        <is>
          <t>X0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None</t>
        </is>
      </c>
      <c r="L629" s="4" t="inlineStr">
        <is>
          <t>None</t>
        </is>
      </c>
      <c r="M629" s="4" t="inlineStr">
        <is>
          <t>Coating_Special</t>
        </is>
      </c>
      <c r="N629" s="80" t="inlineStr">
        <is>
          <t>RTF</t>
        </is>
      </c>
      <c r="O629" s="1" t="n"/>
      <c r="P629" t="inlineStr">
        <is>
          <t>A102215</t>
        </is>
      </c>
      <c r="Q629" t="inlineStr">
        <is>
          <t>LT250</t>
        </is>
      </c>
    </row>
    <row r="630">
      <c r="B630">
        <f>IF(I630="Silicon Bronze, ASTM-B584, C87600", IF(M630="Coating_Standard", "Y", "N"), "N")</f>
        <v/>
      </c>
      <c r="C630">
        <f>"Price_BOM_L_Imp_"&amp;D630</f>
        <v/>
      </c>
      <c r="D630" t="n">
        <v>1726</v>
      </c>
      <c r="E630">
        <f>IF(B630="Y", C630, "")</f>
        <v/>
      </c>
      <c r="F630" t="inlineStr">
        <is>
          <t>:15705-LC:15705-LCV:15705-LF:</t>
        </is>
      </c>
      <c r="G630" s="2" t="inlineStr">
        <is>
          <t>X3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Coating_Special</t>
        </is>
      </c>
      <c r="N630" s="80" t="n">
        <v>97775279</v>
      </c>
      <c r="O630" s="1" t="n"/>
      <c r="P630" t="inlineStr">
        <is>
          <t>A102216</t>
        </is>
      </c>
      <c r="Q630" t="inlineStr">
        <is>
          <t>LT250</t>
        </is>
      </c>
    </row>
    <row r="631">
      <c r="B631">
        <f>IF(I631="Silicon Bronze, ASTM-B584, C87600", IF(M631="Coating_Standard", "Y", "N"), "N")</f>
        <v/>
      </c>
      <c r="C631">
        <f>"Price_BOM_L_Imp_"&amp;D631</f>
        <v/>
      </c>
      <c r="D631" t="n">
        <v>1727</v>
      </c>
      <c r="E631">
        <f>IF(B631="Y", C631, "")</f>
        <v/>
      </c>
      <c r="F631" t="inlineStr">
        <is>
          <t>:15951-LC:15951-LCV:15951-LF:</t>
        </is>
      </c>
      <c r="G631" s="2" t="inlineStr">
        <is>
          <t>X3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Coating_Special</t>
        </is>
      </c>
      <c r="N631" s="80" t="n">
        <v>97775280</v>
      </c>
      <c r="O631" s="1" t="n"/>
      <c r="P631" t="inlineStr">
        <is>
          <t>A102217</t>
        </is>
      </c>
      <c r="Q631" t="inlineStr">
        <is>
          <t>LT250</t>
        </is>
      </c>
    </row>
    <row r="632">
      <c r="B632">
        <f>IF(I632="Silicon Bronze, ASTM-B584, C87600", IF(M632="Coating_Standard", "Y", "N"), "N")</f>
        <v/>
      </c>
      <c r="C632">
        <f>"Price_BOM_L_Imp_"&amp;D632</f>
        <v/>
      </c>
      <c r="D632" t="n">
        <v>1728</v>
      </c>
      <c r="E632">
        <f>IF(B632="Y", C632, "")</f>
        <v/>
      </c>
      <c r="F632" t="inlineStr">
        <is>
          <t>:15951-LC:15951-LCV:15951-LF:</t>
        </is>
      </c>
      <c r="G632" s="2" t="inlineStr">
        <is>
          <t>X4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Coating_Special</t>
        </is>
      </c>
      <c r="N632" s="80" t="n">
        <v>97775291</v>
      </c>
      <c r="O632" s="1" t="n"/>
      <c r="P632" t="inlineStr">
        <is>
          <t>A102218</t>
        </is>
      </c>
      <c r="Q632" t="inlineStr">
        <is>
          <t>LT250</t>
        </is>
      </c>
    </row>
    <row r="633">
      <c r="B633">
        <f>IF(I633="Silicon Bronze, ASTM-B584, C87600", IF(M633="Coating_Standard", "Y", "N"), "N")</f>
        <v/>
      </c>
      <c r="C633">
        <f>"Price_BOM_L_Imp_"&amp;D633</f>
        <v/>
      </c>
      <c r="D633" t="n">
        <v>1729</v>
      </c>
      <c r="E633">
        <f>IF(B633="Y", C633, "")</f>
        <v/>
      </c>
      <c r="F633" t="inlineStr">
        <is>
          <t>:15955-LC:15955-LCV:15955-LF:</t>
        </is>
      </c>
      <c r="G633" s="2" t="inlineStr">
        <is>
          <t>X3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Coating_Special</t>
        </is>
      </c>
      <c r="N633" s="80" t="n">
        <v>97775292</v>
      </c>
      <c r="O633" s="1" t="n"/>
      <c r="P633" t="inlineStr">
        <is>
          <t>A102219</t>
        </is>
      </c>
      <c r="Q633" t="inlineStr">
        <is>
          <t>LT250</t>
        </is>
      </c>
    </row>
    <row r="634">
      <c r="B634">
        <f>IF(I634="Silicon Bronze, ASTM-B584, C87600", IF(M634="Coating_Standard", "Y", "N"), "N")</f>
        <v/>
      </c>
      <c r="C634">
        <f>"Price_BOM_L_Imp_"&amp;D634</f>
        <v/>
      </c>
      <c r="D634" t="n">
        <v>1730</v>
      </c>
      <c r="E634">
        <f>IF(B634="Y", C634, "")</f>
        <v/>
      </c>
      <c r="F634" t="inlineStr">
        <is>
          <t>:15955-LC:15955-LCV:15955-LF:</t>
        </is>
      </c>
      <c r="G634" s="2" t="inlineStr">
        <is>
          <t>X4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Stainless Steel, AISI-303</t>
        </is>
      </c>
      <c r="L634" s="4" t="inlineStr">
        <is>
          <t>Steel, Cold Drawn C1018</t>
        </is>
      </c>
      <c r="M634" s="4" t="inlineStr">
        <is>
          <t>Coating_Special</t>
        </is>
      </c>
      <c r="N634" s="80" t="n">
        <v>97775293</v>
      </c>
      <c r="O634" s="1" t="n"/>
      <c r="P634" t="inlineStr">
        <is>
          <t>A102220</t>
        </is>
      </c>
      <c r="Q634" t="inlineStr">
        <is>
          <t>LT250</t>
        </is>
      </c>
    </row>
    <row r="635">
      <c r="B635">
        <f>IF(I635="Silicon Bronze, ASTM-B584, C87600", IF(M635="Coating_Standard", "Y", "N"), "N")</f>
        <v/>
      </c>
      <c r="C635">
        <f>"Price_BOM_L_Imp_"&amp;D635</f>
        <v/>
      </c>
      <c r="D635" t="n">
        <v>1731</v>
      </c>
      <c r="E635">
        <f>IF(B635="Y", C635, "")</f>
        <v/>
      </c>
      <c r="F635" t="inlineStr">
        <is>
          <t>:15959-LC:15959-LCV:15959-LF:</t>
        </is>
      </c>
      <c r="G635" s="2" t="inlineStr">
        <is>
          <t>X3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Coating_Special</t>
        </is>
      </c>
      <c r="N635" s="80" t="n">
        <v>97777979</v>
      </c>
      <c r="O635" s="1" t="n"/>
      <c r="P635" t="inlineStr">
        <is>
          <t>A102221</t>
        </is>
      </c>
      <c r="Q635" t="inlineStr">
        <is>
          <t>LT250</t>
        </is>
      </c>
    </row>
    <row r="636">
      <c r="B636">
        <f>IF(I636="Silicon Bronze, ASTM-B584, C87600", IF(M636="Coating_Standard", "Y", "N"), "N")</f>
        <v/>
      </c>
      <c r="C636">
        <f>"Price_BOM_L_Imp_"&amp;D636</f>
        <v/>
      </c>
      <c r="D636" t="n">
        <v>1732</v>
      </c>
      <c r="E636">
        <f>IF(B636="Y", C636, "")</f>
        <v/>
      </c>
      <c r="F636" t="inlineStr">
        <is>
          <t>:15959-LC:15959-LCV:15959-LF:</t>
        </is>
      </c>
      <c r="G636" s="2" t="inlineStr">
        <is>
          <t>X4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Coating_Special</t>
        </is>
      </c>
      <c r="N636" s="80" t="n">
        <v>97777980</v>
      </c>
      <c r="O636" s="1" t="n"/>
      <c r="P636" t="inlineStr">
        <is>
          <t>A102222</t>
        </is>
      </c>
      <c r="Q636" t="inlineStr">
        <is>
          <t>LT250</t>
        </is>
      </c>
    </row>
    <row r="637">
      <c r="B637">
        <f>IF(I637="Silicon Bronze, ASTM-B584, C87600", IF(M637="Coating_Standard", "Y", "N"), "N")</f>
        <v/>
      </c>
      <c r="C637">
        <f>"Price_BOM_L_Imp_"&amp;D637</f>
        <v/>
      </c>
      <c r="D637" t="n">
        <v>1733</v>
      </c>
      <c r="E637">
        <f>IF(B637="Y", C637, "")</f>
        <v/>
      </c>
      <c r="F637" t="inlineStr">
        <is>
          <t>:20501-LC:20501-LCV:</t>
        </is>
      </c>
      <c r="G637" s="2" t="inlineStr">
        <is>
          <t>X0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None</t>
        </is>
      </c>
      <c r="L637" s="4" t="inlineStr">
        <is>
          <t>None</t>
        </is>
      </c>
      <c r="M637" s="4" t="inlineStr">
        <is>
          <t>Coating_Special</t>
        </is>
      </c>
      <c r="N637" s="80" t="inlineStr">
        <is>
          <t>RTF</t>
        </is>
      </c>
      <c r="O637" s="1" t="n"/>
      <c r="P637" t="inlineStr">
        <is>
          <t>A102223</t>
        </is>
      </c>
      <c r="Q637" t="inlineStr">
        <is>
          <t>LT250</t>
        </is>
      </c>
    </row>
    <row r="638">
      <c r="B638">
        <f>IF(I638="Silicon Bronze, ASTM-B584, C87600", IF(M638="Coating_Standard", "Y", "N"), "N")</f>
        <v/>
      </c>
      <c r="C638">
        <f>"Price_BOM_L_Imp_"&amp;D638</f>
        <v/>
      </c>
      <c r="D638" t="n">
        <v>1734</v>
      </c>
      <c r="E638">
        <f>IF(B638="Y", C638, "")</f>
        <v/>
      </c>
      <c r="F638" t="inlineStr">
        <is>
          <t>:20709-LC:20709-LCV:20709-LF:</t>
        </is>
      </c>
      <c r="G638" s="2" t="inlineStr">
        <is>
          <t>X3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Coating_Special</t>
        </is>
      </c>
      <c r="N638" s="80" t="n">
        <v>97778013</v>
      </c>
      <c r="O638" s="1" t="n"/>
      <c r="P638" t="inlineStr">
        <is>
          <t>A102224</t>
        </is>
      </c>
      <c r="Q638" t="inlineStr">
        <is>
          <t>LT250</t>
        </is>
      </c>
    </row>
    <row r="639">
      <c r="B639">
        <f>IF(I639="Silicon Bronze, ASTM-B584, C87600", IF(M639="Coating_Standard", "Y", "N"), "N")</f>
        <v/>
      </c>
      <c r="C639">
        <f>"Price_BOM_L_Imp_"&amp;D639</f>
        <v/>
      </c>
      <c r="D639" t="n">
        <v>1735</v>
      </c>
      <c r="E639">
        <f>IF(B639="Y", C639, "")</f>
        <v/>
      </c>
      <c r="F639" t="inlineStr">
        <is>
          <t>:20709-LC:20709-LCV:20709-LF:</t>
        </is>
      </c>
      <c r="G639" s="2" t="inlineStr">
        <is>
          <t>X4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Coating_Special</t>
        </is>
      </c>
      <c r="N639" s="80" t="n">
        <v>97775275</v>
      </c>
      <c r="O639" s="1" t="n"/>
      <c r="P639" t="inlineStr">
        <is>
          <t>A102225</t>
        </is>
      </c>
      <c r="Q639" t="inlineStr">
        <is>
          <t>LT250</t>
        </is>
      </c>
    </row>
    <row r="640">
      <c r="B640">
        <f>IF(I640="Silicon Bronze, ASTM-B584, C87600", IF(M640="Coating_Standard", "Y", "N"), "N")</f>
        <v/>
      </c>
      <c r="C640">
        <f>"Price_BOM_L_Imp_"&amp;D640</f>
        <v/>
      </c>
      <c r="D640" t="n">
        <v>1736</v>
      </c>
      <c r="E640">
        <f>IF(B640="Y", C640, "")</f>
        <v/>
      </c>
      <c r="F640" t="inlineStr">
        <is>
          <t>:20953-LC:20953-LCV:20953-LF:</t>
        </is>
      </c>
      <c r="G640" s="2" t="inlineStr">
        <is>
          <t>X3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Stainless Steel, AISI-303</t>
        </is>
      </c>
      <c r="L640" s="4" t="inlineStr">
        <is>
          <t>Steel, Cold Drawn C1018</t>
        </is>
      </c>
      <c r="M640" s="4" t="inlineStr">
        <is>
          <t>Coating_Special</t>
        </is>
      </c>
      <c r="N640" s="80" t="n">
        <v>97775276</v>
      </c>
      <c r="O640" s="1" t="n"/>
      <c r="P640" t="inlineStr">
        <is>
          <t>A102226</t>
        </is>
      </c>
      <c r="Q640" t="inlineStr">
        <is>
          <t>LT250</t>
        </is>
      </c>
    </row>
    <row r="641">
      <c r="B641">
        <f>IF(I641="Silicon Bronze, ASTM-B584, C87600", IF(M641="Coating_Standard", "Y", "N"), "N")</f>
        <v/>
      </c>
      <c r="C641">
        <f>"Price_BOM_L_Imp_"&amp;D641</f>
        <v/>
      </c>
      <c r="D641" t="n">
        <v>1737</v>
      </c>
      <c r="E641">
        <f>IF(B641="Y", C641, "")</f>
        <v/>
      </c>
      <c r="F641" t="inlineStr">
        <is>
          <t>:20953-LC:20953-LCV:20953-LF:</t>
        </is>
      </c>
      <c r="G641" s="2" t="inlineStr">
        <is>
          <t>X4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Stainless Steel, AISI-303</t>
        </is>
      </c>
      <c r="L641" s="4" t="inlineStr">
        <is>
          <t>Steel, Cold Drawn C1018</t>
        </is>
      </c>
      <c r="M641" s="4" t="inlineStr">
        <is>
          <t>Coating_Special</t>
        </is>
      </c>
      <c r="N641" s="80" t="n">
        <v>97775278</v>
      </c>
      <c r="O641" s="1" t="n"/>
      <c r="P641" t="inlineStr">
        <is>
          <t>A102227</t>
        </is>
      </c>
      <c r="Q641" t="inlineStr">
        <is>
          <t>LT250</t>
        </is>
      </c>
    </row>
    <row r="642">
      <c r="B642">
        <f>IF(I642="Silicon Bronze, ASTM-B584, C87600", IF(M642="Coating_Standard", "Y", "N"), "N")</f>
        <v/>
      </c>
      <c r="C642">
        <f>"Price_BOM_L_Imp_"&amp;D642</f>
        <v/>
      </c>
      <c r="D642" t="n">
        <v>1738</v>
      </c>
      <c r="E642">
        <f>IF(B642="Y", C642, "")</f>
        <v/>
      </c>
      <c r="F642" t="inlineStr">
        <is>
          <t>:20121-LC:20121-LCV:20121-LF:</t>
        </is>
      </c>
      <c r="G642" s="2" t="inlineStr">
        <is>
          <t>X3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Stainless Steel, AISI-303</t>
        </is>
      </c>
      <c r="L642" s="4" t="inlineStr">
        <is>
          <t>Steel, Cold Drawn C1018</t>
        </is>
      </c>
      <c r="M642" s="4" t="inlineStr">
        <is>
          <t>Coating_Special</t>
        </is>
      </c>
      <c r="N642" s="80" t="n">
        <v>97778012</v>
      </c>
      <c r="O642" s="1" t="n"/>
      <c r="P642" t="inlineStr">
        <is>
          <t>A102228</t>
        </is>
      </c>
      <c r="Q642" t="inlineStr">
        <is>
          <t>LT250</t>
        </is>
      </c>
    </row>
    <row r="643">
      <c r="B643">
        <f>IF(I643="Silicon Bronze, ASTM-B584, C87600", IF(M643="Coating_Standard", "Y", "N"), "N")</f>
        <v/>
      </c>
      <c r="C643">
        <f>"Price_BOM_L_Imp_"&amp;D643</f>
        <v/>
      </c>
      <c r="D643" t="n">
        <v>1739</v>
      </c>
      <c r="E643">
        <f>IF(B643="Y", C643, "")</f>
        <v/>
      </c>
      <c r="F643" t="inlineStr">
        <is>
          <t>:20121-LC:20121-LCV:20121-LF:</t>
        </is>
      </c>
      <c r="G643" s="2" t="inlineStr">
        <is>
          <t>XA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Stainless Steel, AISI-303</t>
        </is>
      </c>
      <c r="L643" s="4" t="inlineStr">
        <is>
          <t>Steel, Cold Drawn C1018</t>
        </is>
      </c>
      <c r="M643" s="4" t="inlineStr">
        <is>
          <t>Coating_Special</t>
        </is>
      </c>
      <c r="N643" s="80" t="n">
        <v>97778032</v>
      </c>
      <c r="O643" s="14" t="n"/>
      <c r="P643" t="inlineStr">
        <is>
          <t>A102229</t>
        </is>
      </c>
      <c r="Q643" t="inlineStr">
        <is>
          <t>LT250</t>
        </is>
      </c>
    </row>
    <row r="644">
      <c r="B644">
        <f>IF(I644="Silicon Bronze, ASTM-B584, C87600", IF(M644="Coating_Standard", "Y", "N"), "N")</f>
        <v/>
      </c>
      <c r="C644">
        <f>"Price_BOM_L_Imp_"&amp;D644</f>
        <v/>
      </c>
      <c r="D644" t="n">
        <v>1740</v>
      </c>
      <c r="E644">
        <f>IF(B644="Y", C644, "")</f>
        <v/>
      </c>
      <c r="F644" t="inlineStr">
        <is>
          <t>:25707-LC:25707-LCV:25707-LF:</t>
        </is>
      </c>
      <c r="G644" s="2" t="inlineStr">
        <is>
          <t>X3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Stainless Steel, AISI-303</t>
        </is>
      </c>
      <c r="L644" s="4" t="inlineStr">
        <is>
          <t>Steel, Cold Drawn C1018</t>
        </is>
      </c>
      <c r="M644" s="4" t="inlineStr">
        <is>
          <t>Coating_Special</t>
        </is>
      </c>
      <c r="N644" s="80" t="n">
        <v>97778033</v>
      </c>
      <c r="O644" s="14" t="n"/>
      <c r="P644" t="inlineStr">
        <is>
          <t>A102230</t>
        </is>
      </c>
      <c r="Q644" t="inlineStr">
        <is>
          <t>LT250</t>
        </is>
      </c>
    </row>
    <row r="645">
      <c r="B645">
        <f>IF(I645="Silicon Bronze, ASTM-B584, C87600", IF(M645="Coating_Standard", "Y", "N"), "N")</f>
        <v/>
      </c>
      <c r="C645">
        <f>"Price_BOM_L_Imp_"&amp;D645</f>
        <v/>
      </c>
      <c r="D645" t="n">
        <v>1741</v>
      </c>
      <c r="E645">
        <f>IF(B645="Y", C645, "")</f>
        <v/>
      </c>
      <c r="F645" t="inlineStr">
        <is>
          <t>:25707-LC:25707-LCV:25707-LF:</t>
        </is>
      </c>
      <c r="G645" s="2" t="inlineStr">
        <is>
          <t>X4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Coating_Special</t>
        </is>
      </c>
      <c r="N645" s="80" t="n">
        <v>97778034</v>
      </c>
      <c r="O645" s="14" t="n"/>
      <c r="P645" t="inlineStr">
        <is>
          <t>A102231</t>
        </is>
      </c>
      <c r="Q645" t="inlineStr">
        <is>
          <t>LT250</t>
        </is>
      </c>
    </row>
    <row r="646">
      <c r="B646">
        <f>IF(I646="Silicon Bronze, ASTM-B584, C87600", IF(M646="Coating_Standard", "Y", "N"), "N")</f>
        <v/>
      </c>
      <c r="C646">
        <f>"Price_BOM_L_Imp_"&amp;D646</f>
        <v/>
      </c>
      <c r="D646" t="n">
        <v>1742</v>
      </c>
      <c r="E646">
        <f>IF(B646="Y", C646, "")</f>
        <v/>
      </c>
      <c r="F646" t="inlineStr">
        <is>
          <t>:25957-LC:25957-LCV:25957-LF:</t>
        </is>
      </c>
      <c r="G646" s="2" t="inlineStr">
        <is>
          <t>X3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Stainless Steel, AISI-303</t>
        </is>
      </c>
      <c r="L646" s="4" t="inlineStr">
        <is>
          <t>Steel, Cold Drawn C1018</t>
        </is>
      </c>
      <c r="M646" s="4" t="inlineStr">
        <is>
          <t>Coating_Special</t>
        </is>
      </c>
      <c r="N646" s="80" t="n">
        <v>97778035</v>
      </c>
      <c r="O646" s="14" t="n"/>
      <c r="P646" t="inlineStr">
        <is>
          <t>A102232</t>
        </is>
      </c>
      <c r="Q646" t="inlineStr">
        <is>
          <t>LT250</t>
        </is>
      </c>
    </row>
    <row r="647">
      <c r="B647">
        <f>IF(I647="Silicon Bronze, ASTM-B584, C87600", IF(M647="Coating_Standard", "Y", "N"), "N")</f>
        <v/>
      </c>
      <c r="C647">
        <f>"Price_BOM_L_Imp_"&amp;D647</f>
        <v/>
      </c>
      <c r="D647" t="n">
        <v>1743</v>
      </c>
      <c r="E647">
        <f>IF(B647="Y", C647, "")</f>
        <v/>
      </c>
      <c r="F647" t="inlineStr">
        <is>
          <t>:25957-LC:25957-LCV:25957-LF:</t>
        </is>
      </c>
      <c r="G647" s="2" t="inlineStr">
        <is>
          <t>X4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Stainless Steel, AISI-303</t>
        </is>
      </c>
      <c r="L647" s="4" t="inlineStr">
        <is>
          <t>Steel, Cold Drawn C1018</t>
        </is>
      </c>
      <c r="M647" s="4" t="inlineStr">
        <is>
          <t>Coating_Special</t>
        </is>
      </c>
      <c r="N647" s="80" t="n">
        <v>97778036</v>
      </c>
      <c r="O647" s="14" t="n"/>
      <c r="P647" t="inlineStr">
        <is>
          <t>A102233</t>
        </is>
      </c>
      <c r="Q647" t="inlineStr">
        <is>
          <t>LT250</t>
        </is>
      </c>
    </row>
    <row r="648">
      <c r="B648">
        <f>IF(I648="Silicon Bronze, ASTM-B584, C87600", IF(M648="Coating_Standard", "Y", "N"), "N")</f>
        <v/>
      </c>
      <c r="C648">
        <f>"Price_BOM_L_Imp_"&amp;D648</f>
        <v/>
      </c>
      <c r="D648" t="n">
        <v>1744</v>
      </c>
      <c r="E648">
        <f>IF(B648="Y", C648, "")</f>
        <v/>
      </c>
      <c r="F648" t="inlineStr">
        <is>
          <t>:25123-LC:25123-LCV:25123-LF:</t>
        </is>
      </c>
      <c r="G648" s="2" t="inlineStr">
        <is>
          <t>X3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Stainless Steel, AISI-303</t>
        </is>
      </c>
      <c r="L648" s="4" t="inlineStr">
        <is>
          <t>Steel, Cold Drawn C1018</t>
        </is>
      </c>
      <c r="M648" s="4" t="inlineStr">
        <is>
          <t>Coating_Special</t>
        </is>
      </c>
      <c r="N648" s="80" t="n">
        <v>97778037</v>
      </c>
      <c r="O648" s="14" t="n"/>
      <c r="P648" t="inlineStr">
        <is>
          <t>A102234</t>
        </is>
      </c>
      <c r="Q648" t="inlineStr">
        <is>
          <t>LT250</t>
        </is>
      </c>
    </row>
    <row r="649">
      <c r="B649">
        <f>IF(I649="Silicon Bronze, ASTM-B584, C87600", IF(M649="Coating_Standard", "Y", "N"), "N")</f>
        <v/>
      </c>
      <c r="C649">
        <f>"Price_BOM_L_Imp_"&amp;D649</f>
        <v/>
      </c>
      <c r="D649" t="n">
        <v>1745</v>
      </c>
      <c r="E649">
        <f>IF(B649="Y", C649, "")</f>
        <v/>
      </c>
      <c r="F649" t="inlineStr">
        <is>
          <t>:25123-LC:25123-LCV:25123-LF:</t>
        </is>
      </c>
      <c r="G649" s="2" t="inlineStr">
        <is>
          <t>XA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Stainless Steel, AISI-303</t>
        </is>
      </c>
      <c r="L649" s="4" t="inlineStr">
        <is>
          <t>Steel, Cold Drawn C1018</t>
        </is>
      </c>
      <c r="M649" s="4" t="inlineStr">
        <is>
          <t>Coating_Special</t>
        </is>
      </c>
      <c r="N649" s="80" t="n">
        <v>97778038</v>
      </c>
      <c r="O649" s="14" t="n"/>
      <c r="P649" t="inlineStr">
        <is>
          <t>A102235</t>
        </is>
      </c>
      <c r="Q649" t="inlineStr">
        <is>
          <t>LT250</t>
        </is>
      </c>
    </row>
    <row r="650">
      <c r="B650">
        <f>IF(I650="Silicon Bronze, ASTM-B584, C87600", IF(M650="Coating_Standard", "Y", "N"), "N")</f>
        <v/>
      </c>
      <c r="C650">
        <f>"Price_BOM_L_Imp_"&amp;D650</f>
        <v/>
      </c>
      <c r="D650" t="n">
        <v>1746</v>
      </c>
      <c r="E650">
        <f>IF(B650="Y", C650, "")</f>
        <v/>
      </c>
      <c r="F650" t="inlineStr">
        <is>
          <t>:30501-LC:30501-LCV:</t>
        </is>
      </c>
      <c r="G650" s="2" t="inlineStr">
        <is>
          <t>X3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Stainless Steel, AISI-303</t>
        </is>
      </c>
      <c r="L650" s="4" t="inlineStr">
        <is>
          <t>Steel, Cold Drawn C1018</t>
        </is>
      </c>
      <c r="M650" s="4" t="inlineStr">
        <is>
          <t>Coating_Special</t>
        </is>
      </c>
      <c r="N650" s="80" t="inlineStr">
        <is>
          <t>RTF</t>
        </is>
      </c>
      <c r="O650" s="14" t="n"/>
      <c r="P650" t="inlineStr">
        <is>
          <t>A102236</t>
        </is>
      </c>
      <c r="Q650" t="inlineStr">
        <is>
          <t>LT250</t>
        </is>
      </c>
    </row>
    <row r="651">
      <c r="B651">
        <f>IF(I651="Silicon Bronze, ASTM-B584, C87600", IF(M651="Coating_Standard", "Y", "N"), "N")</f>
        <v/>
      </c>
      <c r="C651">
        <f>"Price_BOM_L_Imp_"&amp;D651</f>
        <v/>
      </c>
      <c r="D651" t="n">
        <v>1747</v>
      </c>
      <c r="E651">
        <f>IF(B651="Y", C651, "")</f>
        <v/>
      </c>
      <c r="F651" t="inlineStr">
        <is>
          <t>:30707-LC:30707-LCV:30707-LF:</t>
        </is>
      </c>
      <c r="G651" s="2" t="inlineStr">
        <is>
          <t>X3</t>
        </is>
      </c>
      <c r="H651" t="inlineStr">
        <is>
          <t>ImpMatl_NiAl-Bronze_ASTM-B148_C95400</t>
        </is>
      </c>
      <c r="I651" s="4" t="inlineStr">
        <is>
          <t>Nickel Aluminum Bronze ASTM B148 UNS C95400</t>
        </is>
      </c>
      <c r="J651" s="4" t="inlineStr">
        <is>
          <t>B22</t>
        </is>
      </c>
      <c r="K651" s="4" t="inlineStr">
        <is>
          <t>Stainless Steel, AISI-303</t>
        </is>
      </c>
      <c r="L651" s="4" t="inlineStr">
        <is>
          <t>Steel, Cold Drawn C1018</t>
        </is>
      </c>
      <c r="M651" s="4" t="inlineStr">
        <is>
          <t>Coating_Special</t>
        </is>
      </c>
      <c r="N651" s="80" t="n">
        <v>97778039</v>
      </c>
      <c r="O651" s="14" t="n"/>
      <c r="P651" t="inlineStr">
        <is>
          <t>A102237</t>
        </is>
      </c>
      <c r="Q651" t="inlineStr">
        <is>
          <t>LT250</t>
        </is>
      </c>
    </row>
    <row r="652">
      <c r="B652">
        <f>IF(I652="Silicon Bronze, ASTM-B584, C87600", IF(M652="Coating_Standard", "Y", "N"), "N")</f>
        <v/>
      </c>
      <c r="C652">
        <f>"Price_BOM_L_Imp_"&amp;D652</f>
        <v/>
      </c>
      <c r="D652" t="n">
        <v>1748</v>
      </c>
      <c r="E652">
        <f>IF(B652="Y", C652, "")</f>
        <v/>
      </c>
      <c r="F652" t="inlineStr">
        <is>
          <t>:30707-LC:30707-LCV:30707-LF:</t>
        </is>
      </c>
      <c r="G652" s="2" t="inlineStr">
        <is>
          <t>X4</t>
        </is>
      </c>
      <c r="H652" t="inlineStr">
        <is>
          <t>ImpMatl_NiAl-Bronze_ASTM-B148_C95400</t>
        </is>
      </c>
      <c r="I652" s="4" t="inlineStr">
        <is>
          <t>Nickel Aluminum Bronze ASTM B148 UNS C95400</t>
        </is>
      </c>
      <c r="J652" s="4" t="inlineStr">
        <is>
          <t>B22</t>
        </is>
      </c>
      <c r="K652" s="4" t="inlineStr">
        <is>
          <t>Stainless Steel, AISI-303</t>
        </is>
      </c>
      <c r="L652" s="4" t="inlineStr">
        <is>
          <t>Steel, Cold Drawn C1018</t>
        </is>
      </c>
      <c r="M652" s="4" t="inlineStr">
        <is>
          <t>Coating_Special</t>
        </is>
      </c>
      <c r="N652" s="80" t="n">
        <v>97778040</v>
      </c>
      <c r="O652" s="14" t="n"/>
      <c r="P652" t="inlineStr">
        <is>
          <t>A102238</t>
        </is>
      </c>
      <c r="Q652" t="inlineStr">
        <is>
          <t>LT250</t>
        </is>
      </c>
    </row>
    <row r="653">
      <c r="B653">
        <f>IF(I653="Silicon Bronze, ASTM-B584, C87600", IF(M653="Coating_Standard", "Y", "N"), "N")</f>
        <v/>
      </c>
      <c r="C653">
        <f>"Price_BOM_L_Imp_"&amp;D653</f>
        <v/>
      </c>
      <c r="D653" t="n">
        <v>1749</v>
      </c>
      <c r="E653">
        <f>IF(B653="Y", C653, "")</f>
        <v/>
      </c>
      <c r="F653" t="inlineStr">
        <is>
          <t>:30957-LC:30957-LCV:30957-LF:</t>
        </is>
      </c>
      <c r="G653" s="2" t="inlineStr">
        <is>
          <t>X3</t>
        </is>
      </c>
      <c r="H653" t="inlineStr">
        <is>
          <t>ImpMatl_NiAl-Bronze_ASTM-B148_C95400</t>
        </is>
      </c>
      <c r="I653" s="4" t="inlineStr">
        <is>
          <t>Nickel Aluminum Bronze ASTM B148 UNS C95400</t>
        </is>
      </c>
      <c r="J653" s="4" t="inlineStr">
        <is>
          <t>B22</t>
        </is>
      </c>
      <c r="K653" s="4" t="inlineStr">
        <is>
          <t>Stainless Steel, AISI-303</t>
        </is>
      </c>
      <c r="L653" s="4" t="inlineStr">
        <is>
          <t>Steel, Cold Drawn C1018</t>
        </is>
      </c>
      <c r="M653" s="4" t="inlineStr">
        <is>
          <t>Coating_Special</t>
        </is>
      </c>
      <c r="N653" s="80" t="n">
        <v>97778041</v>
      </c>
      <c r="O653" s="14" t="n"/>
      <c r="P653" t="inlineStr">
        <is>
          <t>A102239</t>
        </is>
      </c>
      <c r="Q653" t="inlineStr">
        <is>
          <t>LT250</t>
        </is>
      </c>
    </row>
    <row r="654">
      <c r="B654">
        <f>IF(I654="Silicon Bronze, ASTM-B584, C87600", IF(M654="Coating_Standard", "Y", "N"), "N")</f>
        <v/>
      </c>
      <c r="C654">
        <f>"Price_BOM_L_Imp_"&amp;D654</f>
        <v/>
      </c>
      <c r="D654" t="n">
        <v>1750</v>
      </c>
      <c r="E654">
        <f>IF(B654="Y", C654, "")</f>
        <v/>
      </c>
      <c r="F654" t="inlineStr">
        <is>
          <t>:30957-LC:30957-LCV:30957-LF:</t>
        </is>
      </c>
      <c r="G654" s="2" t="inlineStr">
        <is>
          <t>XA</t>
        </is>
      </c>
      <c r="H654" t="inlineStr">
        <is>
          <t>ImpMatl_NiAl-Bronze_ASTM-B148_C95400</t>
        </is>
      </c>
      <c r="I654" s="4" t="inlineStr">
        <is>
          <t>Nickel Aluminum Bronze ASTM B148 UNS C95400</t>
        </is>
      </c>
      <c r="J654" s="4" t="inlineStr">
        <is>
          <t>B22</t>
        </is>
      </c>
      <c r="K654" s="4" t="inlineStr">
        <is>
          <t>Stainless Steel, AISI-303</t>
        </is>
      </c>
      <c r="L654" s="4" t="inlineStr">
        <is>
          <t>Steel, Cold Drawn C1018</t>
        </is>
      </c>
      <c r="M654" s="4" t="inlineStr">
        <is>
          <t>Coating_Special</t>
        </is>
      </c>
      <c r="N654" s="80" t="n">
        <v>97778042</v>
      </c>
      <c r="O654" s="14" t="n"/>
      <c r="P654" t="inlineStr">
        <is>
          <t>A102240</t>
        </is>
      </c>
      <c r="Q654" t="inlineStr">
        <is>
          <t>LT250</t>
        </is>
      </c>
    </row>
    <row r="655">
      <c r="B655">
        <f>IF(I655="Silicon Bronze, ASTM-B584, C87600", IF(M655="Coating_Standard", "Y", "N"), "N")</f>
        <v/>
      </c>
      <c r="C655">
        <f>"Price_BOM_L_Imp_"&amp;D655</f>
        <v/>
      </c>
      <c r="D655" t="n">
        <v>1751</v>
      </c>
      <c r="E655">
        <f>IF(B655="Y", C655, "")</f>
        <v/>
      </c>
      <c r="F655" t="inlineStr">
        <is>
          <t>:30121-LC:30121-LCV:30121-LF:</t>
        </is>
      </c>
      <c r="G655" s="2" t="inlineStr">
        <is>
          <t>XA</t>
        </is>
      </c>
      <c r="H655" t="inlineStr">
        <is>
          <t>ImpMatl_NiAl-Bronze_ASTM-B148_C95400</t>
        </is>
      </c>
      <c r="I655" s="4" t="inlineStr">
        <is>
          <t>Nickel Aluminum Bronze ASTM B148 UNS C95400</t>
        </is>
      </c>
      <c r="J655" s="4" t="inlineStr">
        <is>
          <t>B22</t>
        </is>
      </c>
      <c r="K655" s="4" t="inlineStr">
        <is>
          <t>Stainless Steel, AISI-303</t>
        </is>
      </c>
      <c r="L655" s="4" t="inlineStr">
        <is>
          <t>Steel, Cold Drawn C1018</t>
        </is>
      </c>
      <c r="M655" s="4" t="inlineStr">
        <is>
          <t>Coating_Special</t>
        </is>
      </c>
      <c r="N655" s="80" t="n">
        <v>97778043</v>
      </c>
      <c r="O655" s="14" t="n"/>
      <c r="P655" t="inlineStr">
        <is>
          <t>A102241</t>
        </is>
      </c>
      <c r="Q655" t="inlineStr">
        <is>
          <t>LT250</t>
        </is>
      </c>
    </row>
    <row r="656">
      <c r="B656">
        <f>IF(I656="Silicon Bronze, ASTM-B584, C87600", IF(M656="Coating_Standard", "Y", "N"), "N")</f>
        <v/>
      </c>
      <c r="C656">
        <f>"Price_BOM_L_Imp_"&amp;D656</f>
        <v/>
      </c>
      <c r="D656" t="n">
        <v>1752</v>
      </c>
      <c r="E656">
        <f>IF(B656="Y", C656, "")</f>
        <v/>
      </c>
      <c r="F656" t="inlineStr">
        <is>
          <t>:30127-LC:30127-LCV:30127-LF:</t>
        </is>
      </c>
      <c r="G656" s="2" t="inlineStr">
        <is>
          <t>XA</t>
        </is>
      </c>
      <c r="H656" t="inlineStr">
        <is>
          <t>ImpMatl_NiAl-Bronze_ASTM-B148_C95400</t>
        </is>
      </c>
      <c r="I656" s="4" t="inlineStr">
        <is>
          <t>Nickel Aluminum Bronze ASTM B148 UNS C95400</t>
        </is>
      </c>
      <c r="J656" s="4" t="inlineStr">
        <is>
          <t>B22</t>
        </is>
      </c>
      <c r="K656" s="4" t="inlineStr">
        <is>
          <t>Stainless Steel, AISI-303</t>
        </is>
      </c>
      <c r="L656" s="4" t="inlineStr">
        <is>
          <t>Steel, Cold Drawn C1018</t>
        </is>
      </c>
      <c r="M656" s="4" t="inlineStr">
        <is>
          <t>Coating_Special</t>
        </is>
      </c>
      <c r="N656" s="80" t="n">
        <v>97778044</v>
      </c>
      <c r="O656" s="14" t="n"/>
      <c r="P656" t="inlineStr">
        <is>
          <t>A102242</t>
        </is>
      </c>
      <c r="Q656" t="inlineStr">
        <is>
          <t>LT250</t>
        </is>
      </c>
    </row>
    <row r="657">
      <c r="B657">
        <f>IF(I657="Silicon Bronze, ASTM-B584, C87600", IF(M657="Coating_Standard", "Y", "N"), "N")</f>
        <v/>
      </c>
      <c r="C657">
        <f>"Price_BOM_L_Imp_"&amp;D657</f>
        <v/>
      </c>
      <c r="D657" t="n">
        <v>1753</v>
      </c>
      <c r="E657">
        <f>IF(B657="Y", C657, "")</f>
        <v/>
      </c>
      <c r="F657" t="inlineStr">
        <is>
          <t>:30157-LC:30157-LCV:30157-LF:</t>
        </is>
      </c>
      <c r="G657" s="2" t="inlineStr">
        <is>
          <t>XA</t>
        </is>
      </c>
      <c r="H657" t="inlineStr">
        <is>
          <t>ImpMatl_NiAl-Bronze_ASTM-B148_C95400</t>
        </is>
      </c>
      <c r="I657" s="4" t="inlineStr">
        <is>
          <t>Nickel Aluminum Bronze ASTM B148 UNS C95400</t>
        </is>
      </c>
      <c r="J657" s="4" t="inlineStr">
        <is>
          <t>B22</t>
        </is>
      </c>
      <c r="K657" s="4" t="inlineStr">
        <is>
          <t>Stainless Steel, AISI-303</t>
        </is>
      </c>
      <c r="L657" s="4" t="inlineStr">
        <is>
          <t>Steel, Cold Drawn C1018</t>
        </is>
      </c>
      <c r="M657" s="4" t="inlineStr">
        <is>
          <t>Coating_Special</t>
        </is>
      </c>
      <c r="N657" s="80" t="n">
        <v>97780144</v>
      </c>
      <c r="O657" s="14" t="n"/>
      <c r="P657" t="inlineStr">
        <is>
          <t>A102243</t>
        </is>
      </c>
      <c r="Q657" t="inlineStr">
        <is>
          <t>LT250</t>
        </is>
      </c>
    </row>
    <row r="658">
      <c r="B658">
        <f>IF(I658="Silicon Bronze, ASTM-B584, C87600", IF(M658="Coating_Standard", "Y", "N"), "N")</f>
        <v/>
      </c>
      <c r="C658">
        <f>"Price_BOM_L_Imp_"&amp;D658</f>
        <v/>
      </c>
      <c r="D658" t="n">
        <v>1754</v>
      </c>
      <c r="E658">
        <f>IF(B658="Y", C658, "")</f>
        <v/>
      </c>
      <c r="F658" t="inlineStr">
        <is>
          <t>:40707-LC:40707-LCV:40707-LF:</t>
        </is>
      </c>
      <c r="G658" s="2" t="inlineStr">
        <is>
          <t>X3</t>
        </is>
      </c>
      <c r="H658" t="inlineStr">
        <is>
          <t>ImpMatl_NiAl-Bronze_ASTM-B148_C95400</t>
        </is>
      </c>
      <c r="I658" s="4" t="inlineStr">
        <is>
          <t>Nickel Aluminum Bronze ASTM B148 UNS C95400</t>
        </is>
      </c>
      <c r="J658" s="4" t="inlineStr">
        <is>
          <t>B22</t>
        </is>
      </c>
      <c r="K658" s="4" t="inlineStr">
        <is>
          <t>Stainless Steel, AISI-303</t>
        </is>
      </c>
      <c r="L658" s="4" t="inlineStr">
        <is>
          <t>Steel, Cold Drawn C1018</t>
        </is>
      </c>
      <c r="M658" s="4" t="inlineStr">
        <is>
          <t>Coating_Special</t>
        </is>
      </c>
      <c r="N658" s="80" t="n">
        <v>97780145</v>
      </c>
      <c r="O658" s="14" t="n"/>
      <c r="P658" t="inlineStr">
        <is>
          <t>A102244</t>
        </is>
      </c>
      <c r="Q658" t="inlineStr">
        <is>
          <t>LT250</t>
        </is>
      </c>
    </row>
    <row r="659">
      <c r="B659">
        <f>IF(I659="Silicon Bronze, ASTM-B584, C87600", IF(M659="Coating_Standard", "Y", "N"), "N")</f>
        <v/>
      </c>
      <c r="C659">
        <f>"Price_BOM_L_Imp_"&amp;D659</f>
        <v/>
      </c>
      <c r="D659" t="n">
        <v>1755</v>
      </c>
      <c r="E659">
        <f>IF(B659="Y", C659, "")</f>
        <v/>
      </c>
      <c r="F659" t="inlineStr">
        <is>
          <t>:40707-LC:40707-LCV:40707-LF:</t>
        </is>
      </c>
      <c r="G659" s="2" t="inlineStr">
        <is>
          <t>X4</t>
        </is>
      </c>
      <c r="H659" t="inlineStr">
        <is>
          <t>ImpMatl_NiAl-Bronze_ASTM-B148_C95400</t>
        </is>
      </c>
      <c r="I659" s="4" t="inlineStr">
        <is>
          <t>Nickel Aluminum Bronze ASTM B148 UNS C95400</t>
        </is>
      </c>
      <c r="J659" s="4" t="inlineStr">
        <is>
          <t>B22</t>
        </is>
      </c>
      <c r="K659" s="4" t="inlineStr">
        <is>
          <t>Stainless Steel, AISI-303</t>
        </is>
      </c>
      <c r="L659" s="4" t="inlineStr">
        <is>
          <t>Steel, Cold Drawn C1018</t>
        </is>
      </c>
      <c r="M659" s="4" t="inlineStr">
        <is>
          <t>Coating_Special</t>
        </is>
      </c>
      <c r="N659" s="80" t="n">
        <v>97780146</v>
      </c>
      <c r="O659" s="14" t="n"/>
      <c r="P659" t="inlineStr">
        <is>
          <t>A102245</t>
        </is>
      </c>
      <c r="Q659" t="inlineStr">
        <is>
          <t>LT250</t>
        </is>
      </c>
    </row>
    <row r="660">
      <c r="B660">
        <f>IF(I660="Silicon Bronze, ASTM-B584, C87600", IF(M660="Coating_Standard", "Y", "N"), "N")</f>
        <v/>
      </c>
      <c r="C660">
        <f>"Price_BOM_L_Imp_"&amp;D660</f>
        <v/>
      </c>
      <c r="D660" t="n">
        <v>1756</v>
      </c>
      <c r="E660">
        <f>IF(B660="Y", C660, "")</f>
        <v/>
      </c>
      <c r="F660" t="inlineStr">
        <is>
          <t>:40957-LC:40957-LCV:40957-LF:</t>
        </is>
      </c>
      <c r="G660" s="2" t="inlineStr">
        <is>
          <t>X3</t>
        </is>
      </c>
      <c r="H660" t="inlineStr">
        <is>
          <t>ImpMatl_NiAl-Bronze_ASTM-B148_C95400</t>
        </is>
      </c>
      <c r="I660" s="4" t="inlineStr">
        <is>
          <t>Nickel Aluminum Bronze ASTM B148 UNS C95400</t>
        </is>
      </c>
      <c r="J660" s="4" t="inlineStr">
        <is>
          <t>B22</t>
        </is>
      </c>
      <c r="K660" s="4" t="inlineStr">
        <is>
          <t>Stainless Steel, AISI-303</t>
        </is>
      </c>
      <c r="L660" s="4" t="inlineStr">
        <is>
          <t>Steel, Cold Drawn C1018</t>
        </is>
      </c>
      <c r="M660" s="4" t="inlineStr">
        <is>
          <t>Coating_Special</t>
        </is>
      </c>
      <c r="N660" s="80" t="n">
        <v>97780147</v>
      </c>
      <c r="O660" s="14" t="n"/>
      <c r="P660" t="inlineStr">
        <is>
          <t>A102246</t>
        </is>
      </c>
      <c r="Q660" t="inlineStr">
        <is>
          <t>LT250</t>
        </is>
      </c>
    </row>
    <row r="661">
      <c r="B661">
        <f>IF(I661="Silicon Bronze, ASTM-B584, C87600", IF(M661="Coating_Standard", "Y", "N"), "N")</f>
        <v/>
      </c>
      <c r="C661">
        <f>"Price_BOM_L_Imp_"&amp;D661</f>
        <v/>
      </c>
      <c r="D661" t="n">
        <v>1757</v>
      </c>
      <c r="E661">
        <f>IF(B661="Y", C661, "")</f>
        <v/>
      </c>
      <c r="F661" t="inlineStr">
        <is>
          <t>:40957-LC:40957-LCV:40957-LF:</t>
        </is>
      </c>
      <c r="G661" s="2" t="inlineStr">
        <is>
          <t>X4</t>
        </is>
      </c>
      <c r="H661" t="inlineStr">
        <is>
          <t>ImpMatl_NiAl-Bronze_ASTM-B148_C95400</t>
        </is>
      </c>
      <c r="I661" s="4" t="inlineStr">
        <is>
          <t>Nickel Aluminum Bronze ASTM B148 UNS C95400</t>
        </is>
      </c>
      <c r="J661" s="4" t="inlineStr">
        <is>
          <t>B22</t>
        </is>
      </c>
      <c r="K661" s="4" t="inlineStr">
        <is>
          <t>Stainless Steel, AISI-303</t>
        </is>
      </c>
      <c r="L661" s="4" t="inlineStr">
        <is>
          <t>Steel, Cold Drawn C1018</t>
        </is>
      </c>
      <c r="M661" s="4" t="inlineStr">
        <is>
          <t>Coating_Special</t>
        </is>
      </c>
      <c r="N661" s="80" t="n">
        <v>97780148</v>
      </c>
      <c r="O661" s="14" t="n"/>
      <c r="P661" t="inlineStr">
        <is>
          <t>A102247</t>
        </is>
      </c>
      <c r="Q661" t="inlineStr">
        <is>
          <t>LT250</t>
        </is>
      </c>
    </row>
    <row r="662">
      <c r="B662">
        <f>IF(I662="Silicon Bronze, ASTM-B584, C87600", IF(M662="Coating_Standard", "Y", "N"), "N")</f>
        <v/>
      </c>
      <c r="C662">
        <f>"Price_BOM_L_Imp_"&amp;D662</f>
        <v/>
      </c>
      <c r="D662" t="n">
        <v>1758</v>
      </c>
      <c r="E662">
        <f>IF(B662="Y", C662, "")</f>
        <v/>
      </c>
      <c r="F662" t="inlineStr">
        <is>
          <t>:40959-LC:40959-LCV:40959-LF:</t>
        </is>
      </c>
      <c r="G662" s="2" t="inlineStr">
        <is>
          <t>XA</t>
        </is>
      </c>
      <c r="H662" t="inlineStr">
        <is>
          <t>ImpMatl_NiAl-Bronze_ASTM-B148_C95400</t>
        </is>
      </c>
      <c r="I662" s="4" t="inlineStr">
        <is>
          <t>Nickel Aluminum Bronze ASTM B148 UNS C95400</t>
        </is>
      </c>
      <c r="J662" s="4" t="inlineStr">
        <is>
          <t>B22</t>
        </is>
      </c>
      <c r="K662" s="4" t="inlineStr">
        <is>
          <t>Stainless Steel, AISI-303</t>
        </is>
      </c>
      <c r="L662" s="4" t="inlineStr">
        <is>
          <t>Steel, Cold Drawn C1018</t>
        </is>
      </c>
      <c r="M662" s="4" t="inlineStr">
        <is>
          <t>Coating_Special</t>
        </is>
      </c>
      <c r="N662" s="80" t="inlineStr">
        <is>
          <t>96699293</t>
        </is>
      </c>
      <c r="O662" s="1" t="n"/>
      <c r="P662" t="inlineStr">
        <is>
          <t>A102248</t>
        </is>
      </c>
      <c r="Q662" t="inlineStr">
        <is>
          <t>LT250</t>
        </is>
      </c>
    </row>
    <row r="663">
      <c r="B663">
        <f>IF(I663="Silicon Bronze, ASTM-B584, C87600", IF(M663="Coating_Standard", "Y", "N"), "N")</f>
        <v/>
      </c>
      <c r="C663">
        <f>"Price_BOM_L_Imp_"&amp;D663</f>
        <v/>
      </c>
      <c r="D663" t="n">
        <v>1759</v>
      </c>
      <c r="E663">
        <f>IF(B663="Y", C663, "")</f>
        <v/>
      </c>
      <c r="F663" t="inlineStr">
        <is>
          <t>:40129-LC:40129-LCV:40129-LF:</t>
        </is>
      </c>
      <c r="G663" s="2" t="inlineStr">
        <is>
          <t>XA</t>
        </is>
      </c>
      <c r="H663" t="inlineStr">
        <is>
          <t>ImpMatl_NiAl-Bronze_ASTM-B148_C95400</t>
        </is>
      </c>
      <c r="I663" s="4" t="inlineStr">
        <is>
          <t>Nickel Aluminum Bronze ASTM B148 UNS C95400</t>
        </is>
      </c>
      <c r="J663" s="4" t="inlineStr">
        <is>
          <t>B22</t>
        </is>
      </c>
      <c r="K663" s="4" t="inlineStr">
        <is>
          <t>Stainless Steel, AISI-303</t>
        </is>
      </c>
      <c r="L663" s="4" t="inlineStr">
        <is>
          <t>Steel, Cold Drawn C1018</t>
        </is>
      </c>
      <c r="M663" s="4" t="inlineStr">
        <is>
          <t>Coating_Special</t>
        </is>
      </c>
      <c r="N663" s="80" t="inlineStr">
        <is>
          <t>96699296</t>
        </is>
      </c>
      <c r="O663" s="1" t="n"/>
      <c r="P663" t="inlineStr">
        <is>
          <t>A102249</t>
        </is>
      </c>
      <c r="Q663" t="inlineStr">
        <is>
          <t>LT250</t>
        </is>
      </c>
    </row>
    <row r="664">
      <c r="B664">
        <f>IF(I664="Silicon Bronze, ASTM-B584, C87600", IF(M664="Coating_Standard", "Y", "N"), "N")</f>
        <v/>
      </c>
      <c r="C664">
        <f>"Price_BOM_L_Imp_"&amp;D664</f>
        <v/>
      </c>
      <c r="D664" t="n">
        <v>1760</v>
      </c>
      <c r="E664">
        <f>IF(B664="Y", C664, "")</f>
        <v/>
      </c>
      <c r="F664" t="inlineStr">
        <is>
          <t>:4012A-LC:4012A-LCV:4012A-LF:</t>
        </is>
      </c>
      <c r="G664" s="2" t="inlineStr">
        <is>
          <t>XA</t>
        </is>
      </c>
      <c r="H664" t="inlineStr">
        <is>
          <t>ImpMatl_NiAl-Bronze_ASTM-B148_C95400</t>
        </is>
      </c>
      <c r="I664" s="4" t="inlineStr">
        <is>
          <t>Nickel Aluminum Bronze ASTM B148 UNS C95400</t>
        </is>
      </c>
      <c r="J664" s="4" t="inlineStr">
        <is>
          <t>B22</t>
        </is>
      </c>
      <c r="K664" s="4" t="inlineStr">
        <is>
          <t>Stainless Steel, AISI-303</t>
        </is>
      </c>
      <c r="L664" s="4" t="inlineStr">
        <is>
          <t>Steel, Cold Drawn C1018</t>
        </is>
      </c>
      <c r="M664" s="4" t="inlineStr">
        <is>
          <t>Coating_Special</t>
        </is>
      </c>
      <c r="N664" s="80" t="n">
        <v>96699302</v>
      </c>
      <c r="O664" s="1" t="n"/>
      <c r="P664" t="inlineStr">
        <is>
          <t>A102250</t>
        </is>
      </c>
      <c r="Q664" t="inlineStr">
        <is>
          <t>LT250</t>
        </is>
      </c>
    </row>
    <row r="665">
      <c r="B665">
        <f>IF(I665="Silicon Bronze, ASTM-B584, C87600", IF(M665="Coating_Standard", "Y", "N"), "N")</f>
        <v/>
      </c>
      <c r="C665">
        <f>"Price_BOM_L_Imp_"&amp;D665</f>
        <v/>
      </c>
      <c r="D665" t="n">
        <v>1761</v>
      </c>
      <c r="E665">
        <f>IF(B665="Y", C665, "")</f>
        <v/>
      </c>
      <c r="F665" t="inlineStr">
        <is>
          <t>:40157-LC:40157-LCV:40157-LF:</t>
        </is>
      </c>
      <c r="G665" s="2" t="inlineStr">
        <is>
          <t>XA</t>
        </is>
      </c>
      <c r="H665" t="inlineStr">
        <is>
          <t>ImpMatl_NiAl-Bronze_ASTM-B148_C95400</t>
        </is>
      </c>
      <c r="I665" s="4" t="inlineStr">
        <is>
          <t>Nickel Aluminum Bronze ASTM B148 UNS C95400</t>
        </is>
      </c>
      <c r="J665" s="4" t="inlineStr">
        <is>
          <t>B22</t>
        </is>
      </c>
      <c r="K665" s="4" t="inlineStr">
        <is>
          <t>Stainless Steel, AISI-303</t>
        </is>
      </c>
      <c r="L665" s="4" t="inlineStr">
        <is>
          <t>Steel, Cold Drawn C1018</t>
        </is>
      </c>
      <c r="M665" s="4" t="inlineStr">
        <is>
          <t>Coating_Special</t>
        </is>
      </c>
      <c r="N665" s="80" t="inlineStr">
        <is>
          <t>96699326</t>
        </is>
      </c>
      <c r="O665" s="1" t="n"/>
      <c r="P665" t="inlineStr">
        <is>
          <t>A102251</t>
        </is>
      </c>
      <c r="Q665" t="inlineStr">
        <is>
          <t>LT250</t>
        </is>
      </c>
    </row>
    <row r="666">
      <c r="B666">
        <f>IF(I666="Silicon Bronze, ASTM-B584, C87600", IF(M666="Coating_Standard", "Y", "N"), "N")</f>
        <v/>
      </c>
      <c r="C666">
        <f>"Price_BOM_L_Imp_"&amp;D666</f>
        <v/>
      </c>
      <c r="D666" t="n">
        <v>1762</v>
      </c>
      <c r="E666">
        <f>IF(B666="Y", C666, "")</f>
        <v/>
      </c>
      <c r="F666" t="inlineStr">
        <is>
          <t>:40157-LC:40157-LCV:40157-LF:</t>
        </is>
      </c>
      <c r="G666" s="2" t="inlineStr">
        <is>
          <t>X5</t>
        </is>
      </c>
      <c r="H666" t="inlineStr">
        <is>
          <t>ImpMatl_NiAl-Bronze_ASTM-B148_C95400</t>
        </is>
      </c>
      <c r="I666" s="4" t="inlineStr">
        <is>
          <t>Nickel Aluminum Bronze ASTM B148 UNS C95400</t>
        </is>
      </c>
      <c r="J666" s="4" t="inlineStr">
        <is>
          <t>B22</t>
        </is>
      </c>
      <c r="K666" s="4" t="inlineStr">
        <is>
          <t>Anodized Steel</t>
        </is>
      </c>
      <c r="L666" s="4" t="inlineStr">
        <is>
          <t>Steel, Cold Drawn C1018</t>
        </is>
      </c>
      <c r="M666" s="4" t="inlineStr">
        <is>
          <t>Coating_Special</t>
        </is>
      </c>
      <c r="N666" s="80" t="n">
        <v>96769202</v>
      </c>
      <c r="O666" s="14" t="n"/>
      <c r="P666" t="inlineStr">
        <is>
          <t>A102252</t>
        </is>
      </c>
      <c r="Q666" t="inlineStr">
        <is>
          <t>LT250</t>
        </is>
      </c>
    </row>
    <row r="667">
      <c r="B667">
        <f>IF(I667="Silicon Bronze, ASTM-B584, C87600", IF(M667="Coating_Standard", "Y", "N"), "N")</f>
        <v/>
      </c>
      <c r="C667">
        <f>"Price_BOM_L_Imp_"&amp;D667</f>
        <v/>
      </c>
      <c r="D667" t="n">
        <v>1763</v>
      </c>
      <c r="E667">
        <f>IF(B667="Y", C667, "")</f>
        <v/>
      </c>
      <c r="F667" t="inlineStr">
        <is>
          <t>:50957-LC:50957-LCV:50957-LF:</t>
        </is>
      </c>
      <c r="G667" s="2" t="inlineStr">
        <is>
          <t>X4</t>
        </is>
      </c>
      <c r="H667" t="inlineStr">
        <is>
          <t>ImpMatl_NiAl-Bronze_ASTM-B148_C95400</t>
        </is>
      </c>
      <c r="I667" s="4" t="inlineStr">
        <is>
          <t>Nickel Aluminum Bronze ASTM B148 UNS C95400</t>
        </is>
      </c>
      <c r="J667" s="4" t="inlineStr">
        <is>
          <t>B22</t>
        </is>
      </c>
      <c r="K667" s="4" t="inlineStr">
        <is>
          <t>Stainless Steel, AISI-303</t>
        </is>
      </c>
      <c r="L667" s="4" t="inlineStr">
        <is>
          <t>Steel, Cold Drawn C1018</t>
        </is>
      </c>
      <c r="M667" s="4" t="inlineStr">
        <is>
          <t>Coating_Special</t>
        </is>
      </c>
      <c r="N667" s="80" t="n">
        <v>96896890</v>
      </c>
      <c r="O667" s="14" t="n"/>
      <c r="P667" t="inlineStr">
        <is>
          <t>A102253</t>
        </is>
      </c>
      <c r="Q667" t="inlineStr">
        <is>
          <t>LT250</t>
        </is>
      </c>
    </row>
    <row r="668">
      <c r="B668">
        <f>IF(I668="Silicon Bronze, ASTM-B584, C87600", IF(M668="Coating_Standard", "Y", "N"), "N")</f>
        <v/>
      </c>
      <c r="C668">
        <f>"Price_BOM_L_Imp_"&amp;D668</f>
        <v/>
      </c>
      <c r="D668" t="n">
        <v>1764</v>
      </c>
      <c r="E668">
        <f>IF(B668="Y", C668, "")</f>
        <v/>
      </c>
      <c r="F668" t="inlineStr">
        <is>
          <t>:50123-LC:50123-LCV:50123-LF:</t>
        </is>
      </c>
      <c r="G668" s="2" t="inlineStr">
        <is>
          <t>XA</t>
        </is>
      </c>
      <c r="H668" t="inlineStr">
        <is>
          <t>ImpMatl_NiAl-Bronze_ASTM-B148_C95400</t>
        </is>
      </c>
      <c r="I668" s="4" t="inlineStr">
        <is>
          <t>Nickel Aluminum Bronze ASTM B148 UNS C95400</t>
        </is>
      </c>
      <c r="J668" s="4" t="inlineStr">
        <is>
          <t>B22</t>
        </is>
      </c>
      <c r="K668" s="4" t="inlineStr">
        <is>
          <t>Stainless Steel, AISI-303</t>
        </is>
      </c>
      <c r="L668" s="4" t="inlineStr">
        <is>
          <t>Steel, Cold Drawn C1018</t>
        </is>
      </c>
      <c r="M668" s="4" t="inlineStr">
        <is>
          <t>Coating_Special</t>
        </is>
      </c>
      <c r="N668" s="80" t="n">
        <v>96896891</v>
      </c>
      <c r="O668" s="14" t="n"/>
      <c r="P668" t="inlineStr">
        <is>
          <t>A102254</t>
        </is>
      </c>
      <c r="Q668" t="inlineStr">
        <is>
          <t>LT250</t>
        </is>
      </c>
    </row>
    <row r="669">
      <c r="B669">
        <f>IF(I669="Silicon Bronze, ASTM-B584, C87600", IF(M669="Coating_Standard", "Y", "N"), "N")</f>
        <v/>
      </c>
      <c r="C669">
        <f>"Price_BOM_L_Imp_"&amp;D669</f>
        <v/>
      </c>
      <c r="D669" t="n">
        <v>1765</v>
      </c>
      <c r="E669">
        <f>IF(B669="Y", C669, "")</f>
        <v/>
      </c>
      <c r="F669" t="inlineStr">
        <is>
          <t>:50123-LC:50123-LCV:50123-LF:</t>
        </is>
      </c>
      <c r="G669" s="2" t="inlineStr">
        <is>
          <t>X5</t>
        </is>
      </c>
      <c r="H669" t="inlineStr">
        <is>
          <t>ImpMatl_NiAl-Bronze_ASTM-B148_C95400</t>
        </is>
      </c>
      <c r="I669" s="4" t="inlineStr">
        <is>
          <t>Nickel Aluminum Bronze ASTM B148 UNS C95400</t>
        </is>
      </c>
      <c r="J669" s="4" t="inlineStr">
        <is>
          <t>B22</t>
        </is>
      </c>
      <c r="K669" s="4" t="inlineStr">
        <is>
          <t>Anodized Steel</t>
        </is>
      </c>
      <c r="L669" s="4" t="inlineStr">
        <is>
          <t>Steel, Cold Drawn C1018</t>
        </is>
      </c>
      <c r="M669" s="4" t="inlineStr">
        <is>
          <t>Coating_Special</t>
        </is>
      </c>
      <c r="N669" s="80" t="n">
        <v>96896892</v>
      </c>
      <c r="O669" s="14" t="n"/>
      <c r="P669" t="inlineStr">
        <is>
          <t>A102255</t>
        </is>
      </c>
      <c r="Q669" t="inlineStr">
        <is>
          <t>LT250</t>
        </is>
      </c>
    </row>
    <row r="670">
      <c r="B670">
        <f>IF(I670="Silicon Bronze, ASTM-B584, C87600", IF(M670="Coating_Standard", "Y", "N"), "N")</f>
        <v/>
      </c>
      <c r="C670">
        <f>"Price_BOM_L_Imp_"&amp;D670</f>
        <v/>
      </c>
      <c r="D670" t="n">
        <v>1766</v>
      </c>
      <c r="E670">
        <f>IF(B670="Y", C670, "")</f>
        <v/>
      </c>
      <c r="F670" t="inlineStr">
        <is>
          <t>:50157-LC:50157-LCV:50157-LF:</t>
        </is>
      </c>
      <c r="G670" s="2" t="inlineStr">
        <is>
          <t>X5</t>
        </is>
      </c>
      <c r="H670" t="inlineStr">
        <is>
          <t>ImpMatl_NiAl-Bronze_ASTM-B148_C95400</t>
        </is>
      </c>
      <c r="I670" s="4" t="inlineStr">
        <is>
          <t>Nickel Aluminum Bronze ASTM B148 UNS C95400</t>
        </is>
      </c>
      <c r="J670" s="4" t="inlineStr">
        <is>
          <t>B22</t>
        </is>
      </c>
      <c r="K670" s="4" t="inlineStr">
        <is>
          <t>Anodized Steel</t>
        </is>
      </c>
      <c r="L670" s="4" t="inlineStr">
        <is>
          <t>Steel, Cold Drawn C1018</t>
        </is>
      </c>
      <c r="M670" s="4" t="inlineStr">
        <is>
          <t>Coating_Special</t>
        </is>
      </c>
      <c r="N670" s="80" t="inlineStr">
        <is>
          <t>RTF</t>
        </is>
      </c>
      <c r="O670" s="14" t="n"/>
      <c r="P670" t="inlineStr">
        <is>
          <t>A102256</t>
        </is>
      </c>
      <c r="Q670" t="inlineStr">
        <is>
          <t>LT250</t>
        </is>
      </c>
    </row>
    <row r="671">
      <c r="B671">
        <f>IF(I671="Silicon Bronze, ASTM-B584, C87600", IF(M671="Coating_Standard", "Y", "N"), "N")</f>
        <v/>
      </c>
      <c r="C671">
        <f>"Price_BOM_L_Imp_"&amp;D671</f>
        <v/>
      </c>
      <c r="D671" t="n">
        <v>1767</v>
      </c>
      <c r="E671">
        <f>IF(B671="Y", C671, "")</f>
        <v/>
      </c>
      <c r="F671" t="inlineStr">
        <is>
          <t>:60951-LC:60951-LCV:60951-LF:</t>
        </is>
      </c>
      <c r="G671" s="2" t="inlineStr">
        <is>
          <t>XA</t>
        </is>
      </c>
      <c r="H671" t="inlineStr">
        <is>
          <t>ImpMatl_NiAl-Bronze_ASTM-B148_C95400</t>
        </is>
      </c>
      <c r="I671" s="4" t="inlineStr">
        <is>
          <t>Nickel Aluminum Bronze ASTM B148 UNS C95400</t>
        </is>
      </c>
      <c r="J671" s="4" t="inlineStr">
        <is>
          <t>B22</t>
        </is>
      </c>
      <c r="K671" s="4" t="inlineStr">
        <is>
          <t>Stainless Steel, AISI-303</t>
        </is>
      </c>
      <c r="L671" s="4" t="inlineStr">
        <is>
          <t>Steel, Cold Drawn C1018</t>
        </is>
      </c>
      <c r="M671" s="4" t="inlineStr">
        <is>
          <t>Coating_Special</t>
        </is>
      </c>
      <c r="N671" s="80" t="n">
        <v>97780968</v>
      </c>
      <c r="O671" s="14" t="n"/>
      <c r="P671" t="inlineStr">
        <is>
          <t>A102257</t>
        </is>
      </c>
      <c r="Q671" t="inlineStr">
        <is>
          <t>LT250</t>
        </is>
      </c>
    </row>
    <row r="672">
      <c r="B672">
        <f>IF(I672="Silicon Bronze, ASTM-B584, C87600", IF(M672="Coating_Standard", "Y", "N"), "N")</f>
        <v/>
      </c>
      <c r="C672">
        <f>"Price_BOM_L_Imp_"&amp;D672</f>
        <v/>
      </c>
      <c r="D672" t="n">
        <v>1768</v>
      </c>
      <c r="E672">
        <f>IF(B672="Y", C672, "")</f>
        <v/>
      </c>
      <c r="F672" t="inlineStr">
        <is>
          <t>:60123-LC:60123-LCV:60123-LF:</t>
        </is>
      </c>
      <c r="G672" s="2" t="inlineStr">
        <is>
          <t>XA</t>
        </is>
      </c>
      <c r="H672" t="inlineStr">
        <is>
          <t>ImpMatl_NiAl-Bronze_ASTM-B148_C95400</t>
        </is>
      </c>
      <c r="I672" s="4" t="inlineStr">
        <is>
          <t>Nickel Aluminum Bronze ASTM B148 UNS C95400</t>
        </is>
      </c>
      <c r="J672" s="4" t="inlineStr">
        <is>
          <t>B22</t>
        </is>
      </c>
      <c r="K672" s="4" t="inlineStr">
        <is>
          <t>Stainless Steel, AISI-303</t>
        </is>
      </c>
      <c r="L672" s="4" t="inlineStr">
        <is>
          <t>Steel, Cold Drawn C1018</t>
        </is>
      </c>
      <c r="M672" s="4" t="inlineStr">
        <is>
          <t>Coating_Special</t>
        </is>
      </c>
      <c r="N672" s="80" t="n">
        <v>97780969</v>
      </c>
      <c r="O672" s="14" t="n"/>
      <c r="P672" t="inlineStr">
        <is>
          <t>A102258</t>
        </is>
      </c>
      <c r="Q672" t="inlineStr">
        <is>
          <t>LT250</t>
        </is>
      </c>
    </row>
    <row r="673">
      <c r="B673">
        <f>IF(I673="Silicon Bronze, ASTM-B584, C87600", IF(M673="Coating_Standard", "Y", "N"), "N")</f>
        <v/>
      </c>
      <c r="C673">
        <f>"Price_BOM_L_Imp_"&amp;D673</f>
        <v/>
      </c>
      <c r="D673" t="n">
        <v>1769</v>
      </c>
      <c r="E673">
        <f>IF(B673="Y", C673, "")</f>
        <v/>
      </c>
      <c r="F673" t="inlineStr">
        <is>
          <t>:60123-LC:60123-LCV:60123-LF:</t>
        </is>
      </c>
      <c r="G673" s="2" t="inlineStr">
        <is>
          <t>X5</t>
        </is>
      </c>
      <c r="H673" t="inlineStr">
        <is>
          <t>ImpMatl_NiAl-Bronze_ASTM-B148_C95400</t>
        </is>
      </c>
      <c r="I673" s="4" t="inlineStr">
        <is>
          <t>Nickel Aluminum Bronze ASTM B148 UNS C95400</t>
        </is>
      </c>
      <c r="J673" s="4" t="inlineStr">
        <is>
          <t>B22</t>
        </is>
      </c>
      <c r="K673" s="4" t="inlineStr">
        <is>
          <t>Anodized Steel</t>
        </is>
      </c>
      <c r="L673" s="4" t="inlineStr">
        <is>
          <t>Steel, Cold Drawn C1018</t>
        </is>
      </c>
      <c r="M673" s="4" t="inlineStr">
        <is>
          <t>Coating_Special</t>
        </is>
      </c>
      <c r="N673" s="80" t="n">
        <v>97780970</v>
      </c>
      <c r="O673" s="14" t="n"/>
      <c r="P673" t="inlineStr">
        <is>
          <t>A102259</t>
        </is>
      </c>
      <c r="Q673" t="inlineStr">
        <is>
          <t>LT250</t>
        </is>
      </c>
    </row>
    <row r="674">
      <c r="B674">
        <f>IF(I674="Silicon Bronze, ASTM-B584, C87600", IF(M674="Coating_Standard", "Y", "N"), "N")</f>
        <v/>
      </c>
      <c r="C674">
        <f>"Price_BOM_L_Imp_"&amp;D674</f>
        <v/>
      </c>
      <c r="D674" t="n">
        <v>1770</v>
      </c>
      <c r="E674">
        <f>IF(B674="Y", C674, "")</f>
        <v/>
      </c>
      <c r="F674" t="inlineStr">
        <is>
          <t>:60157-LC:60157-LCV:60157-LF:</t>
        </is>
      </c>
      <c r="G674" s="2" t="inlineStr">
        <is>
          <t>X5</t>
        </is>
      </c>
      <c r="H674" t="inlineStr">
        <is>
          <t>ImpMatl_NiAl-Bronze_ASTM-B148_C95400</t>
        </is>
      </c>
      <c r="I674" s="4" t="inlineStr">
        <is>
          <t>Nickel Aluminum Bronze ASTM B148 UNS C95400</t>
        </is>
      </c>
      <c r="J674" s="4" t="inlineStr">
        <is>
          <t>B22</t>
        </is>
      </c>
      <c r="K674" s="4" t="inlineStr">
        <is>
          <t>Anodized Steel</t>
        </is>
      </c>
      <c r="L674" s="4" t="inlineStr">
        <is>
          <t>Steel, Cold Drawn C1018</t>
        </is>
      </c>
      <c r="M674" s="4" t="inlineStr">
        <is>
          <t>Coating_Special</t>
        </is>
      </c>
      <c r="N674" s="80" t="inlineStr">
        <is>
          <t>RTF</t>
        </is>
      </c>
      <c r="O674" s="14" t="n"/>
      <c r="P674" t="inlineStr">
        <is>
          <t>A102260</t>
        </is>
      </c>
      <c r="Q674" t="inlineStr">
        <is>
          <t>LT250</t>
        </is>
      </c>
    </row>
    <row r="675">
      <c r="B675">
        <f>IF(I675="Silicon Bronze, ASTM-B584, C87600", IF(M675="Coating_Standard", "Y", "N"), "N")</f>
        <v/>
      </c>
      <c r="C675">
        <f>"Price_BOM_L_Imp_"&amp;D675</f>
        <v/>
      </c>
      <c r="D675" t="n">
        <v>1771</v>
      </c>
      <c r="E675">
        <f>IF(B675="Y", C675, "")</f>
        <v/>
      </c>
      <c r="F675" t="inlineStr">
        <is>
          <t>:60157-LF:</t>
        </is>
      </c>
      <c r="G675" s="2" t="inlineStr">
        <is>
          <t>X6</t>
        </is>
      </c>
      <c r="H675" t="inlineStr">
        <is>
          <t>ImpMatl_NiAl-Bronze_ASTM-B148_C95400</t>
        </is>
      </c>
      <c r="I675" s="4" t="inlineStr">
        <is>
          <t>Nickel Aluminum Bronze ASTM B148 UNS C95400</t>
        </is>
      </c>
      <c r="J675" s="4" t="inlineStr">
        <is>
          <t>B22</t>
        </is>
      </c>
      <c r="K675" s="4" t="inlineStr">
        <is>
          <t>Anodized Steel</t>
        </is>
      </c>
      <c r="L675" s="4" t="inlineStr">
        <is>
          <t>Steel, Cold Drawn C1018</t>
        </is>
      </c>
      <c r="M675" s="4" t="inlineStr">
        <is>
          <t>Coating_Special</t>
        </is>
      </c>
      <c r="N675" s="80" t="n">
        <v>97780971</v>
      </c>
      <c r="O675" s="14" t="n"/>
      <c r="P675" t="inlineStr">
        <is>
          <t>A102261</t>
        </is>
      </c>
      <c r="Q675" t="inlineStr">
        <is>
          <t>LT250</t>
        </is>
      </c>
    </row>
    <row r="676">
      <c r="B676">
        <f>IF(I676="Silicon Bronze, ASTM-B584, C87600", IF(M676="Coating_Standard", "Y", "N"), "N")</f>
        <v/>
      </c>
      <c r="C676">
        <f>"Price_BOM_L_Imp_"&amp;D676</f>
        <v/>
      </c>
      <c r="D676" t="n">
        <v>1772</v>
      </c>
      <c r="E676">
        <f>IF(B676="Y", C676, "")</f>
        <v/>
      </c>
      <c r="F676" t="inlineStr">
        <is>
          <t>:80123-LC:80123-LCV:80123-LF:</t>
        </is>
      </c>
      <c r="G676" s="2" t="inlineStr">
        <is>
          <t>X5</t>
        </is>
      </c>
      <c r="H676" t="inlineStr">
        <is>
          <t>ImpMatl_NiAl-Bronze_ASTM-B148_C95400</t>
        </is>
      </c>
      <c r="I676" s="4" t="inlineStr">
        <is>
          <t>Nickel Aluminum Bronze ASTM B148 UNS C95400</t>
        </is>
      </c>
      <c r="J676" s="4" t="inlineStr">
        <is>
          <t>B22</t>
        </is>
      </c>
      <c r="K676" s="4" t="inlineStr">
        <is>
          <t>Anodized Steel</t>
        </is>
      </c>
      <c r="L676" s="4" t="inlineStr">
        <is>
          <t>Steel, Cold Drawn C1018</t>
        </is>
      </c>
      <c r="M676" s="4" t="inlineStr">
        <is>
          <t>Coating_Special</t>
        </is>
      </c>
      <c r="N676" s="80" t="n">
        <v>97780973</v>
      </c>
      <c r="O676" s="14" t="n"/>
      <c r="P676" t="inlineStr">
        <is>
          <t>A102262</t>
        </is>
      </c>
      <c r="Q676" t="inlineStr">
        <is>
          <t>LT250</t>
        </is>
      </c>
    </row>
    <row r="677">
      <c r="B677">
        <f>IF(I677="Silicon Bronze, ASTM-B584, C87600", IF(M677="Coating_Standard", "Y", "N"), "N")</f>
        <v/>
      </c>
      <c r="C677">
        <f>"Price_BOM_L_Imp_"&amp;D677</f>
        <v/>
      </c>
      <c r="D677" t="n">
        <v>1773</v>
      </c>
      <c r="E677">
        <f>IF(B677="Y", C677, "")</f>
        <v/>
      </c>
      <c r="F677" t="inlineStr">
        <is>
          <t>:80155-LC:80155-LCV:80155-LF:</t>
        </is>
      </c>
      <c r="G677" s="2" t="inlineStr">
        <is>
          <t>X5</t>
        </is>
      </c>
      <c r="H677" t="inlineStr">
        <is>
          <t>ImpMatl_NiAl-Bronze_ASTM-B148_C95400</t>
        </is>
      </c>
      <c r="I677" s="4" t="inlineStr">
        <is>
          <t>Nickel Aluminum Bronze ASTM B148 UNS C95400</t>
        </is>
      </c>
      <c r="J677" s="4" t="inlineStr">
        <is>
          <t>B22</t>
        </is>
      </c>
      <c r="K677" s="4" t="inlineStr">
        <is>
          <t>Anodized Steel</t>
        </is>
      </c>
      <c r="L677" s="4" t="inlineStr">
        <is>
          <t>Steel, Cold Drawn C1018</t>
        </is>
      </c>
      <c r="M677" s="4" t="inlineStr">
        <is>
          <t>Coating_Special</t>
        </is>
      </c>
      <c r="N677" s="80" t="n">
        <v>97780974</v>
      </c>
      <c r="O677" s="14" t="n"/>
      <c r="P677" t="inlineStr">
        <is>
          <t>A102263</t>
        </is>
      </c>
      <c r="Q677" t="inlineStr">
        <is>
          <t>LT250</t>
        </is>
      </c>
    </row>
    <row r="678">
      <c r="B678">
        <f>IF(I678="Silicon Bronze, ASTM-B584, C87600", IF(M678="Coating_Standard", "Y", "N"), "N")</f>
        <v/>
      </c>
      <c r="C678">
        <f>"Price_BOM_L_Imp_"&amp;D678</f>
        <v/>
      </c>
      <c r="D678" t="n">
        <v>1774</v>
      </c>
      <c r="E678">
        <f>IF(B678="Y", C678, "")</f>
        <v/>
      </c>
      <c r="F678" t="inlineStr">
        <is>
          <t>:80155-LF:</t>
        </is>
      </c>
      <c r="G678" s="2" t="inlineStr">
        <is>
          <t>X6</t>
        </is>
      </c>
      <c r="H678" t="inlineStr">
        <is>
          <t>ImpMatl_NiAl-Bronze_ASTM-B148_C95400</t>
        </is>
      </c>
      <c r="I678" s="4" t="inlineStr">
        <is>
          <t>Nickel Aluminum Bronze ASTM B148 UNS C95400</t>
        </is>
      </c>
      <c r="J678" s="4" t="inlineStr">
        <is>
          <t>B22</t>
        </is>
      </c>
      <c r="K678" s="4" t="inlineStr">
        <is>
          <t>Anodized Steel</t>
        </is>
      </c>
      <c r="L678" s="4" t="inlineStr">
        <is>
          <t>Steel, Cold Drawn C1018</t>
        </is>
      </c>
      <c r="M678" s="4" t="inlineStr">
        <is>
          <t>Coating_Special</t>
        </is>
      </c>
      <c r="N678" s="80" t="n">
        <v>97780975</v>
      </c>
      <c r="O678" s="14" t="n"/>
      <c r="P678" t="inlineStr">
        <is>
          <t>A102264</t>
        </is>
      </c>
      <c r="Q678" t="inlineStr">
        <is>
          <t>LT250</t>
        </is>
      </c>
    </row>
    <row r="679">
      <c r="B679">
        <f>IF(I679="Silicon Bronze, ASTM-B584, C87600", IF(M679="Coating_Standard", "Y", "N"), "N")</f>
        <v/>
      </c>
      <c r="C679">
        <f>"Price_BOM_L_Imp_"&amp;D679</f>
        <v/>
      </c>
      <c r="D679" t="n">
        <v>1775</v>
      </c>
      <c r="E679">
        <f>IF(B679="Y", C679, "")</f>
        <v/>
      </c>
      <c r="F679" t="inlineStr">
        <is>
          <t>:10153-LF:</t>
        </is>
      </c>
      <c r="G679" s="2" t="inlineStr">
        <is>
          <t>X8</t>
        </is>
      </c>
      <c r="H679" t="inlineStr">
        <is>
          <t>ImpMatl_NiAl-Bronze_ASTM-B148_C95400</t>
        </is>
      </c>
      <c r="I679" s="4" t="inlineStr">
        <is>
          <t>Nickel Aluminum Bronze ASTM B148 UNS C95400</t>
        </is>
      </c>
      <c r="J679" s="4" t="inlineStr">
        <is>
          <t>B22</t>
        </is>
      </c>
      <c r="K679" s="4" t="inlineStr">
        <is>
          <t>Anodized Steel</t>
        </is>
      </c>
      <c r="L679" s="4" t="inlineStr">
        <is>
          <t>Steel, Cold Drawn C1018</t>
        </is>
      </c>
      <c r="M679" s="4" t="inlineStr">
        <is>
          <t>Coating_Special</t>
        </is>
      </c>
      <c r="N679" s="80" t="n">
        <v>97780976</v>
      </c>
      <c r="O679" s="14" t="n"/>
      <c r="P679" t="inlineStr">
        <is>
          <t>A102265</t>
        </is>
      </c>
      <c r="Q679" t="inlineStr">
        <is>
          <t>LT250</t>
        </is>
      </c>
    </row>
    <row r="680">
      <c r="B680">
        <f>IF(I680="Silicon Bronze, ASTM-B584, C87600", IF(M680="Coating_Standard", "Y", "N"), "N")</f>
        <v/>
      </c>
      <c r="C680">
        <f>"Price_BOM_L_Imp_"&amp;D680</f>
        <v/>
      </c>
      <c r="D680" t="n">
        <v>1776</v>
      </c>
      <c r="E680">
        <f>IF(B680="Y", C680, "")</f>
        <v/>
      </c>
      <c r="F680" t="inlineStr">
        <is>
          <t>:12709-LC:12709-LCV:</t>
        </is>
      </c>
      <c r="G680" s="2" t="inlineStr">
        <is>
          <t>X0</t>
        </is>
      </c>
      <c r="H680" t="inlineStr">
        <is>
          <t>ImpMatl_NiAl-Bronze_ASTM-B148_C95400</t>
        </is>
      </c>
      <c r="I680" s="4" t="inlineStr">
        <is>
          <t>Nickel Aluminum Bronze ASTM B148 UNS C95400</t>
        </is>
      </c>
      <c r="J680" s="4" t="inlineStr">
        <is>
          <t>B22</t>
        </is>
      </c>
      <c r="K680" s="4" t="inlineStr">
        <is>
          <t>None</t>
        </is>
      </c>
      <c r="L680" s="4" t="inlineStr">
        <is>
          <t>None</t>
        </is>
      </c>
      <c r="M680" s="4" t="inlineStr">
        <is>
          <t>Coating_Special</t>
        </is>
      </c>
      <c r="N680" s="80" t="n">
        <v>97780991</v>
      </c>
      <c r="O680" s="1" t="n"/>
      <c r="P680" t="inlineStr">
        <is>
          <t>A102266</t>
        </is>
      </c>
      <c r="Q680" t="inlineStr">
        <is>
          <t>LT250</t>
        </is>
      </c>
    </row>
    <row r="681">
      <c r="B681">
        <f>IF(I681="Silicon Bronze, ASTM-B584, C87600", IF(M681="Coating_Standard", "Y", "N"), "N")</f>
        <v/>
      </c>
      <c r="C681">
        <f>"Price_BOM_L_Imp_"&amp;D681</f>
        <v/>
      </c>
      <c r="D681" t="n">
        <v>1777</v>
      </c>
      <c r="E681">
        <f>IF(B681="Y", C681, "")</f>
        <v/>
      </c>
      <c r="F681" t="inlineStr">
        <is>
          <t>:15705-LC:15705-LCV:</t>
        </is>
      </c>
      <c r="G681" s="2" t="inlineStr">
        <is>
          <t>X0</t>
        </is>
      </c>
      <c r="H681" t="inlineStr">
        <is>
          <t>ImpMatl_NiAl-Bronze_ASTM-B148_C95400</t>
        </is>
      </c>
      <c r="I681" s="4" t="inlineStr">
        <is>
          <t>Nickel Aluminum Bronze ASTM B148 UNS C95400</t>
        </is>
      </c>
      <c r="J681" s="4" t="inlineStr">
        <is>
          <t>B22</t>
        </is>
      </c>
      <c r="K681" s="4" t="inlineStr">
        <is>
          <t>None</t>
        </is>
      </c>
      <c r="L681" s="4" t="inlineStr">
        <is>
          <t>None</t>
        </is>
      </c>
      <c r="M681" s="4" t="inlineStr">
        <is>
          <t>Coating_Special</t>
        </is>
      </c>
      <c r="N681" s="80" t="n">
        <v>97780992</v>
      </c>
      <c r="O681" s="1" t="n"/>
      <c r="P681" t="inlineStr">
        <is>
          <t>A102267</t>
        </is>
      </c>
      <c r="Q681" t="inlineStr">
        <is>
          <t>LT250</t>
        </is>
      </c>
    </row>
    <row r="682">
      <c r="B682">
        <f>IF(I682="Silicon Bronze, ASTM-B584, C87600", IF(M682="Coating_Standard", "Y", "N"), "N")</f>
        <v/>
      </c>
      <c r="C682">
        <f>"Price_BOM_L_Imp_"&amp;D682</f>
        <v/>
      </c>
      <c r="D682" t="n">
        <v>1778</v>
      </c>
      <c r="E682">
        <f>IF(B682="Y", C682, "")</f>
        <v/>
      </c>
      <c r="F682" t="inlineStr">
        <is>
          <t>:15507-LC:15507-LCV:</t>
        </is>
      </c>
      <c r="G682" s="2" t="inlineStr">
        <is>
          <t>X0</t>
        </is>
      </c>
      <c r="H682" t="inlineStr">
        <is>
          <t>ImpMatl_NiAl-Bronze_ASTM-B148_C95400</t>
        </is>
      </c>
      <c r="I682" s="4" t="inlineStr">
        <is>
          <t>Nickel Aluminum Bronze ASTM B148 UNS C95400</t>
        </is>
      </c>
      <c r="J682" s="4" t="inlineStr">
        <is>
          <t>B22</t>
        </is>
      </c>
      <c r="K682" s="4" t="inlineStr">
        <is>
          <t>None</t>
        </is>
      </c>
      <c r="L682" s="4" t="inlineStr">
        <is>
          <t>None</t>
        </is>
      </c>
      <c r="M682" s="4" t="inlineStr">
        <is>
          <t>Coating_Special</t>
        </is>
      </c>
      <c r="N682" s="80" t="n">
        <v>97780994</v>
      </c>
      <c r="O682" s="1" t="n"/>
      <c r="P682" t="inlineStr">
        <is>
          <t>A102268</t>
        </is>
      </c>
      <c r="Q682" t="inlineStr">
        <is>
          <t>LT250</t>
        </is>
      </c>
    </row>
    <row r="683">
      <c r="B683">
        <f>IF(I683="Silicon Bronze, ASTM-B584, C87600", IF(M683="Coating_Standard", "Y", "N"), "N")</f>
        <v/>
      </c>
      <c r="C683">
        <f>"Price_BOM_L_Imp_"&amp;D683</f>
        <v/>
      </c>
      <c r="D683" t="n">
        <v>1779</v>
      </c>
      <c r="E683">
        <f>IF(B683="Y", C683, "")</f>
        <v/>
      </c>
      <c r="F683" t="inlineStr">
        <is>
          <t>:15509-LC:15509-LCV:</t>
        </is>
      </c>
      <c r="G683" s="2" t="inlineStr">
        <is>
          <t>X3</t>
        </is>
      </c>
      <c r="H683" t="inlineStr">
        <is>
          <t>ImpMatl_NiAl-Bronze_ASTM-B148_C95400</t>
        </is>
      </c>
      <c r="I683" s="4" t="inlineStr">
        <is>
          <t>Nickel Aluminum Bronze ASTM B148 UNS C95400</t>
        </is>
      </c>
      <c r="J683" s="4" t="inlineStr">
        <is>
          <t>B22</t>
        </is>
      </c>
      <c r="K683" s="4" t="inlineStr">
        <is>
          <t>Stainless Steel, AISI-303</t>
        </is>
      </c>
      <c r="L683" s="4" t="inlineStr">
        <is>
          <t>Steel, Cold Drawn C1018</t>
        </is>
      </c>
      <c r="M683" s="4" t="inlineStr">
        <is>
          <t>Coating_Special</t>
        </is>
      </c>
      <c r="N683" s="80" t="inlineStr">
        <is>
          <t>RTF</t>
        </is>
      </c>
      <c r="O683" s="1" t="n"/>
      <c r="P683" t="inlineStr">
        <is>
          <t>A102269</t>
        </is>
      </c>
      <c r="Q683" t="inlineStr">
        <is>
          <t>LT250</t>
        </is>
      </c>
    </row>
    <row r="684">
      <c r="B684">
        <f>IF(I684="Silicon Bronze, ASTM-B584, C87600", IF(M684="Coating_Standard", "Y", "N"), "N")</f>
        <v/>
      </c>
      <c r="C684">
        <f>"Price_BOM_L_Imp_"&amp;D684</f>
        <v/>
      </c>
      <c r="D684" t="n">
        <v>1780</v>
      </c>
      <c r="E684">
        <f>IF(B684="Y", C684, "")</f>
        <v/>
      </c>
      <c r="F684" t="inlineStr">
        <is>
          <t>:15507-LC:15507-LCV:</t>
        </is>
      </c>
      <c r="G684" s="2" t="inlineStr">
        <is>
          <t>X3</t>
        </is>
      </c>
      <c r="H684" t="inlineStr">
        <is>
          <t>ImpMatl_NiAl-Bronze_ASTM-B148_C95400</t>
        </is>
      </c>
      <c r="I684" s="4" t="inlineStr">
        <is>
          <t>Nickel Aluminum Bronze ASTM B148 UNS C95400</t>
        </is>
      </c>
      <c r="J684" s="4" t="inlineStr">
        <is>
          <t>B22</t>
        </is>
      </c>
      <c r="K684" s="4" t="inlineStr">
        <is>
          <t>Stainless Steel, AISI-303</t>
        </is>
      </c>
      <c r="L684" s="4" t="inlineStr">
        <is>
          <t>Steel, Cold Drawn C1018</t>
        </is>
      </c>
      <c r="M684" s="4" t="inlineStr">
        <is>
          <t>Coating_Special</t>
        </is>
      </c>
      <c r="N684" s="80" t="n">
        <v>97780995</v>
      </c>
      <c r="O684" s="1" t="n"/>
      <c r="P684" t="inlineStr">
        <is>
          <t>A102270</t>
        </is>
      </c>
      <c r="Q684" t="inlineStr">
        <is>
          <t>LT250</t>
        </is>
      </c>
    </row>
    <row r="685">
      <c r="B685">
        <f>IF(I685="Silicon Bronze, ASTM-B584, C87600", IF(M685="Coating_Standard", "Y", "N"), "N")</f>
        <v/>
      </c>
      <c r="C685">
        <f>"Price_BOM_L_Imp_"&amp;D685</f>
        <v/>
      </c>
      <c r="D685" t="n">
        <v>1781</v>
      </c>
      <c r="E685">
        <f>IF(B685="Y", C685, "")</f>
        <v/>
      </c>
      <c r="F685" t="inlineStr">
        <is>
          <t>:20501-LC:20501-LCV:</t>
        </is>
      </c>
      <c r="G685" s="2" t="inlineStr">
        <is>
          <t>X3</t>
        </is>
      </c>
      <c r="H685" t="inlineStr">
        <is>
          <t>ImpMatl_NiAl-Bronze_ASTM-B148_C95400</t>
        </is>
      </c>
      <c r="I685" s="4" t="inlineStr">
        <is>
          <t>Nickel Aluminum Bronze ASTM B148 UNS C95400</t>
        </is>
      </c>
      <c r="J685" s="4" t="inlineStr">
        <is>
          <t>B22</t>
        </is>
      </c>
      <c r="K685" s="4" t="inlineStr">
        <is>
          <t>Stainless Steel, AISI-303</t>
        </is>
      </c>
      <c r="L685" s="4" t="inlineStr">
        <is>
          <t>Steel, Cold Drawn C1018</t>
        </is>
      </c>
      <c r="M685" s="4" t="inlineStr">
        <is>
          <t>Coating_Special</t>
        </is>
      </c>
      <c r="N685" s="80" t="n">
        <v>97780996</v>
      </c>
      <c r="O685" s="1" t="n"/>
      <c r="P685" t="inlineStr">
        <is>
          <t>A102271</t>
        </is>
      </c>
      <c r="Q685" t="inlineStr">
        <is>
          <t>LT250</t>
        </is>
      </c>
    </row>
    <row r="686">
      <c r="B686">
        <f>IF(I686="Silicon Bronze, ASTM-B584, C87600", IF(M686="Coating_Standard", "Y", "N"), "N")</f>
        <v/>
      </c>
      <c r="C686">
        <f>"Price_BOM_L_Imp_"&amp;D686</f>
        <v/>
      </c>
      <c r="D686" t="n">
        <v>1830</v>
      </c>
      <c r="E686">
        <f>IF(B686="Y", C686, "")</f>
        <v/>
      </c>
      <c r="F686" t="inlineStr">
        <is>
          <t>:10707-LC:10707-LCV:</t>
        </is>
      </c>
      <c r="G686" s="2" t="inlineStr">
        <is>
          <t>X0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None</t>
        </is>
      </c>
      <c r="L686" s="4" t="inlineStr">
        <is>
          <t>None</t>
        </is>
      </c>
      <c r="M686" s="4" t="inlineStr">
        <is>
          <t>Coating_Special</t>
        </is>
      </c>
      <c r="N686" s="80" t="inlineStr">
        <is>
          <t>RTF</t>
        </is>
      </c>
      <c r="O686" s="4" t="n"/>
      <c r="P686" t="inlineStr">
        <is>
          <t>A101682</t>
        </is>
      </c>
      <c r="Q686" t="inlineStr">
        <is>
          <t>LT250</t>
        </is>
      </c>
      <c r="R686" s="4" t="n">
        <v>126</v>
      </c>
    </row>
    <row r="687">
      <c r="B687">
        <f>IF(I687="Silicon Bronze, ASTM-B584, C87600", IF(M687="Coating_Standard", "Y", "N"), "N")</f>
        <v/>
      </c>
      <c r="C687">
        <f>"Price_BOM_L_Imp_"&amp;D687</f>
        <v/>
      </c>
      <c r="D687" t="n">
        <v>1831</v>
      </c>
      <c r="E687">
        <f>IF(B687="Y", C687, "")</f>
        <v/>
      </c>
      <c r="F687" t="inlineStr">
        <is>
          <t>:10707-LC:10707-LCV:10707-LF:</t>
        </is>
      </c>
      <c r="G687" s="2" t="inlineStr">
        <is>
          <t>X3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Coating_Special</t>
        </is>
      </c>
      <c r="N687" s="80" t="inlineStr">
        <is>
          <t>RTF</t>
        </is>
      </c>
      <c r="O687" s="4" t="n"/>
      <c r="P687" t="inlineStr">
        <is>
          <t>A101688</t>
        </is>
      </c>
      <c r="Q687" t="inlineStr">
        <is>
          <t>LT250</t>
        </is>
      </c>
      <c r="R687" s="4" t="n">
        <v>126</v>
      </c>
    </row>
    <row r="688">
      <c r="B688">
        <f>IF(I688="Silicon Bronze, ASTM-B584, C87600", IF(M688="Coating_Standard", "Y", "N"), "N")</f>
        <v/>
      </c>
      <c r="C688">
        <f>"Price_BOM_L_Imp_"&amp;D688</f>
        <v/>
      </c>
      <c r="D688" t="n">
        <v>1832</v>
      </c>
      <c r="E688">
        <f>IF(B688="Y", C688, "")</f>
        <v/>
      </c>
      <c r="F688" t="inlineStr">
        <is>
          <t>:12501-LC:12501-LCV:</t>
        </is>
      </c>
      <c r="G688" s="2" t="inlineStr">
        <is>
          <t>X0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None</t>
        </is>
      </c>
      <c r="L688" s="4" t="inlineStr">
        <is>
          <t>None</t>
        </is>
      </c>
      <c r="M688" s="4" t="inlineStr">
        <is>
          <t>Coating_Special</t>
        </is>
      </c>
      <c r="N688" s="80" t="inlineStr">
        <is>
          <t>RTF</t>
        </is>
      </c>
      <c r="O688" s="4" t="n"/>
      <c r="P688" t="inlineStr">
        <is>
          <t>A101695</t>
        </is>
      </c>
      <c r="Q688" t="inlineStr">
        <is>
          <t>LT250</t>
        </is>
      </c>
      <c r="R688" s="4" t="n">
        <v>126</v>
      </c>
    </row>
    <row r="689">
      <c r="B689">
        <f>IF(I689="Silicon Bronze, ASTM-B584, C87600", IF(M689="Coating_Standard", "Y", "N"), "N")</f>
        <v/>
      </c>
      <c r="C689">
        <f>"Price_BOM_L_Imp_"&amp;D689</f>
        <v/>
      </c>
      <c r="D689" t="n">
        <v>1833</v>
      </c>
      <c r="E689">
        <f>IF(B689="Y", C689, "")</f>
        <v/>
      </c>
      <c r="F689" t="inlineStr">
        <is>
          <t>:12507-LC:12507-LCV:</t>
        </is>
      </c>
      <c r="G689" s="2" t="inlineStr">
        <is>
          <t>X0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None</t>
        </is>
      </c>
      <c r="L689" s="4" t="inlineStr">
        <is>
          <t>None</t>
        </is>
      </c>
      <c r="M689" s="4" t="inlineStr">
        <is>
          <t>Coating_Special</t>
        </is>
      </c>
      <c r="N689" s="80" t="inlineStr">
        <is>
          <t>RTF</t>
        </is>
      </c>
      <c r="O689" s="4" t="n"/>
      <c r="P689" t="inlineStr">
        <is>
          <t>A101702</t>
        </is>
      </c>
      <c r="Q689" t="inlineStr">
        <is>
          <t>LT250</t>
        </is>
      </c>
      <c r="R689" s="4" t="n">
        <v>126</v>
      </c>
    </row>
    <row r="690">
      <c r="B690">
        <f>IF(I690="Silicon Bronze, ASTM-B584, C87600", IF(M690="Coating_Standard", "Y", "N"), "N")</f>
        <v/>
      </c>
      <c r="C690">
        <f>"Price_BOM_L_Imp_"&amp;D690</f>
        <v/>
      </c>
      <c r="D690" t="n">
        <v>1834</v>
      </c>
      <c r="E690">
        <f>IF(B690="Y", C690, "")</f>
        <v/>
      </c>
      <c r="F690" t="inlineStr">
        <is>
          <t>:15509-LC:15509-LCV:</t>
        </is>
      </c>
      <c r="G690" s="2" t="inlineStr">
        <is>
          <t>X0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None</t>
        </is>
      </c>
      <c r="L690" s="4" t="inlineStr">
        <is>
          <t>None</t>
        </is>
      </c>
      <c r="M690" s="4" t="inlineStr">
        <is>
          <t>Coating_Special</t>
        </is>
      </c>
      <c r="N690" s="80" t="inlineStr">
        <is>
          <t>RTF</t>
        </is>
      </c>
      <c r="O690" s="4" t="n"/>
      <c r="P690" s="4" t="inlineStr">
        <is>
          <t>A101713</t>
        </is>
      </c>
      <c r="Q690" t="inlineStr">
        <is>
          <t>LT250</t>
        </is>
      </c>
      <c r="R690" s="4" t="n">
        <v>126</v>
      </c>
    </row>
    <row r="691">
      <c r="B691">
        <f>IF(I691="Silicon Bronze, ASTM-B584, C87600", IF(M691="Coating_Standard", "Y", "N"), "N")</f>
        <v/>
      </c>
      <c r="C691">
        <f>"Price_BOM_L_Imp_"&amp;D691</f>
        <v/>
      </c>
      <c r="D691" t="n">
        <v>1835</v>
      </c>
      <c r="E691">
        <f>IF(B691="Y", C691, "")</f>
        <v/>
      </c>
      <c r="F691" t="inlineStr">
        <is>
          <t>:15705-LC:15705-LCV:15705-LF:</t>
        </is>
      </c>
      <c r="G691" s="2" t="inlineStr">
        <is>
          <t>X3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Coating_Special</t>
        </is>
      </c>
      <c r="N691" s="80" t="inlineStr">
        <is>
          <t>RTF</t>
        </is>
      </c>
      <c r="O691" s="4" t="n"/>
      <c r="P691" s="4" t="inlineStr">
        <is>
          <t>A101720</t>
        </is>
      </c>
      <c r="Q691" t="inlineStr">
        <is>
          <t>LT250</t>
        </is>
      </c>
      <c r="R691" s="4" t="n">
        <v>126</v>
      </c>
    </row>
    <row r="692">
      <c r="B692">
        <f>IF(I692="Silicon Bronze, ASTM-B584, C87600", IF(M692="Coating_Standard", "Y", "N"), "N")</f>
        <v/>
      </c>
      <c r="C692">
        <f>"Price_BOM_L_Imp_"&amp;D692</f>
        <v/>
      </c>
      <c r="D692" t="n">
        <v>1836</v>
      </c>
      <c r="E692">
        <f>IF(B692="Y", C692, "")</f>
        <v/>
      </c>
      <c r="F692" t="inlineStr">
        <is>
          <t>:15951-LC:15951-LCV:15951-LF:</t>
        </is>
      </c>
      <c r="G692" s="2" t="inlineStr">
        <is>
          <t>X3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Coating_Special</t>
        </is>
      </c>
      <c r="N692" s="80" t="inlineStr">
        <is>
          <t>RTF</t>
        </is>
      </c>
      <c r="O692" s="4" t="n"/>
      <c r="P692" t="inlineStr">
        <is>
          <t>A101726</t>
        </is>
      </c>
      <c r="Q692" t="inlineStr">
        <is>
          <t>LT250</t>
        </is>
      </c>
      <c r="R692" s="4" t="n">
        <v>126</v>
      </c>
    </row>
    <row r="693">
      <c r="B693">
        <f>IF(I693="Silicon Bronze, ASTM-B584, C87600", IF(M693="Coating_Standard", "Y", "N"), "N")</f>
        <v/>
      </c>
      <c r="C693">
        <f>"Price_BOM_L_Imp_"&amp;D693</f>
        <v/>
      </c>
      <c r="D693" t="n">
        <v>1837</v>
      </c>
      <c r="E693">
        <f>IF(B693="Y", C693, "")</f>
        <v/>
      </c>
      <c r="F693" t="inlineStr">
        <is>
          <t>:15951-LC:15951-LCV:15951-LF:</t>
        </is>
      </c>
      <c r="G693" s="2" t="inlineStr">
        <is>
          <t>X4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Coating_Special</t>
        </is>
      </c>
      <c r="N693" s="80" t="inlineStr">
        <is>
          <t>RTF</t>
        </is>
      </c>
      <c r="O693" s="4" t="n"/>
      <c r="P693" t="inlineStr">
        <is>
          <t>A101732</t>
        </is>
      </c>
      <c r="Q693" t="inlineStr">
        <is>
          <t>LT250</t>
        </is>
      </c>
      <c r="R693" s="4" t="n">
        <v>126</v>
      </c>
    </row>
    <row r="694">
      <c r="B694">
        <f>IF(I694="Silicon Bronze, ASTM-B584, C87600", IF(M694="Coating_Standard", "Y", "N"), "N")</f>
        <v/>
      </c>
      <c r="C694">
        <f>"Price_BOM_L_Imp_"&amp;D694</f>
        <v/>
      </c>
      <c r="D694" t="n">
        <v>1838</v>
      </c>
      <c r="E694">
        <f>IF(B694="Y", C694, "")</f>
        <v/>
      </c>
      <c r="F694" t="inlineStr">
        <is>
          <t>:15955-LC:15955-LCV:15955-LF:</t>
        </is>
      </c>
      <c r="G694" s="2" t="inlineStr">
        <is>
          <t>X3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Stainless Steel, AISI-303</t>
        </is>
      </c>
      <c r="L694" s="4" t="inlineStr">
        <is>
          <t>Stainless Steel, AISI 316</t>
        </is>
      </c>
      <c r="M694" s="4" t="inlineStr">
        <is>
          <t>Coating_Special</t>
        </is>
      </c>
      <c r="N694" s="80" t="inlineStr">
        <is>
          <t>RTF</t>
        </is>
      </c>
      <c r="O694" s="4" t="n"/>
      <c r="P694" t="inlineStr">
        <is>
          <t>A101738</t>
        </is>
      </c>
      <c r="Q694" t="inlineStr">
        <is>
          <t>LT250</t>
        </is>
      </c>
      <c r="R694" s="4" t="n">
        <v>126</v>
      </c>
    </row>
    <row r="695">
      <c r="B695">
        <f>IF(I695="Silicon Bronze, ASTM-B584, C87600", IF(M695="Coating_Standard", "Y", "N"), "N")</f>
        <v/>
      </c>
      <c r="C695">
        <f>"Price_BOM_L_Imp_"&amp;D695</f>
        <v/>
      </c>
      <c r="D695" t="n">
        <v>1839</v>
      </c>
      <c r="E695">
        <f>IF(B695="Y", C695, "")</f>
        <v/>
      </c>
      <c r="F695" t="inlineStr">
        <is>
          <t>:15955-LC:15955-LCV:15955-LF: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Coating_Special</t>
        </is>
      </c>
      <c r="N695" s="80" t="inlineStr">
        <is>
          <t>RTF</t>
        </is>
      </c>
      <c r="O695" s="4" t="n"/>
      <c r="P695" t="inlineStr">
        <is>
          <t>A101744</t>
        </is>
      </c>
      <c r="Q695" t="inlineStr">
        <is>
          <t>LT250</t>
        </is>
      </c>
      <c r="R695" s="4" t="n">
        <v>126</v>
      </c>
    </row>
    <row r="696">
      <c r="B696">
        <f>IF(I696="Silicon Bronze, ASTM-B584, C87600", IF(M696="Coating_Standard", "Y", "N"), "N")</f>
        <v/>
      </c>
      <c r="C696">
        <f>"Price_BOM_L_Imp_"&amp;D696</f>
        <v/>
      </c>
      <c r="D696" t="n">
        <v>1840</v>
      </c>
      <c r="E696">
        <f>IF(B696="Y", C696, "")</f>
        <v/>
      </c>
      <c r="F696" t="inlineStr">
        <is>
          <t>:15959-LC:15959-LCV:15959-LF:</t>
        </is>
      </c>
      <c r="G696" s="2" t="inlineStr">
        <is>
          <t>X3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Coating_Special</t>
        </is>
      </c>
      <c r="N696" s="80" t="inlineStr">
        <is>
          <t>RTF</t>
        </is>
      </c>
      <c r="O696" s="4" t="n"/>
      <c r="P696" s="4" t="inlineStr">
        <is>
          <t>A101750</t>
        </is>
      </c>
      <c r="Q696" t="inlineStr">
        <is>
          <t>LT250</t>
        </is>
      </c>
      <c r="R696" s="4" t="n">
        <v>126</v>
      </c>
    </row>
    <row r="697">
      <c r="B697">
        <f>IF(I697="Silicon Bronze, ASTM-B584, C87600", IF(M697="Coating_Standard", "Y", "N"), "N")</f>
        <v/>
      </c>
      <c r="C697">
        <f>"Price_BOM_L_Imp_"&amp;D697</f>
        <v/>
      </c>
      <c r="D697" t="n">
        <v>1841</v>
      </c>
      <c r="E697">
        <f>IF(B697="Y", C697, "")</f>
        <v/>
      </c>
      <c r="F697" t="inlineStr">
        <is>
          <t>:15959-LC:15959-LCV:15959-LF:</t>
        </is>
      </c>
      <c r="G697" s="2" t="inlineStr">
        <is>
          <t>X4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Stainless Steel, AISI-303</t>
        </is>
      </c>
      <c r="L697" s="4" t="inlineStr">
        <is>
          <t>Stainless Steel, AISI 316</t>
        </is>
      </c>
      <c r="M697" s="4" t="inlineStr">
        <is>
          <t>Coating_Special</t>
        </is>
      </c>
      <c r="N697" s="80" t="inlineStr">
        <is>
          <t>RTF</t>
        </is>
      </c>
      <c r="O697" s="4" t="n"/>
      <c r="P697" s="4" t="inlineStr">
        <is>
          <t>A101756</t>
        </is>
      </c>
      <c r="Q697" t="inlineStr">
        <is>
          <t>LT250</t>
        </is>
      </c>
      <c r="R697" s="4" t="n">
        <v>126</v>
      </c>
    </row>
    <row r="698">
      <c r="B698">
        <f>IF(I698="Silicon Bronze, ASTM-B584, C87600", IF(M698="Coating_Standard", "Y", "N"), "N")</f>
        <v/>
      </c>
      <c r="C698">
        <f>"Price_BOM_L_Imp_"&amp;D698</f>
        <v/>
      </c>
      <c r="D698" t="n">
        <v>1842</v>
      </c>
      <c r="E698">
        <f>IF(B698="Y", C698, "")</f>
        <v/>
      </c>
      <c r="F698" t="inlineStr">
        <is>
          <t>:20501-LC:20501-LCV:</t>
        </is>
      </c>
      <c r="G698" s="2" t="inlineStr">
        <is>
          <t>X0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None</t>
        </is>
      </c>
      <c r="L698" s="4" t="inlineStr">
        <is>
          <t>None</t>
        </is>
      </c>
      <c r="M698" s="4" t="inlineStr">
        <is>
          <t>Coating_Special</t>
        </is>
      </c>
      <c r="N698" s="80" t="inlineStr">
        <is>
          <t>RTF</t>
        </is>
      </c>
      <c r="O698" s="4" t="n"/>
      <c r="P698" s="4" t="inlineStr">
        <is>
          <t>A101762</t>
        </is>
      </c>
      <c r="Q698" t="inlineStr">
        <is>
          <t>LT250</t>
        </is>
      </c>
      <c r="R698" s="4" t="n">
        <v>126</v>
      </c>
    </row>
    <row r="699">
      <c r="B699">
        <f>IF(I699="Silicon Bronze, ASTM-B584, C87600", IF(M699="Coating_Standard", "Y", "N"), "N")</f>
        <v/>
      </c>
      <c r="C699">
        <f>"Price_BOM_L_Imp_"&amp;D699</f>
        <v/>
      </c>
      <c r="D699" t="n">
        <v>1843</v>
      </c>
      <c r="E699">
        <f>IF(B699="Y", C699, "")</f>
        <v/>
      </c>
      <c r="F699" t="inlineStr">
        <is>
          <t>:20709-LC:20709-LCV:20709-LF:</t>
        </is>
      </c>
      <c r="G699" s="2" t="inlineStr">
        <is>
          <t>X3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Coating_Special</t>
        </is>
      </c>
      <c r="N699" s="80" t="inlineStr">
        <is>
          <t>RTF</t>
        </is>
      </c>
      <c r="O699" s="4" t="n"/>
      <c r="P699" t="inlineStr">
        <is>
          <t>A101768</t>
        </is>
      </c>
      <c r="Q699" t="inlineStr">
        <is>
          <t>LT250</t>
        </is>
      </c>
      <c r="R699" s="4" t="n">
        <v>126</v>
      </c>
    </row>
    <row r="700">
      <c r="B700">
        <f>IF(I700="Silicon Bronze, ASTM-B584, C87600", IF(M700="Coating_Standard", "Y", "N"), "N")</f>
        <v/>
      </c>
      <c r="C700">
        <f>"Price_BOM_L_Imp_"&amp;D700</f>
        <v/>
      </c>
      <c r="D700" t="n">
        <v>1844</v>
      </c>
      <c r="E700">
        <f>IF(B700="Y", C700, "")</f>
        <v/>
      </c>
      <c r="F700" t="inlineStr">
        <is>
          <t>:20709-LC:20709-LCV:20709-LF:</t>
        </is>
      </c>
      <c r="G700" s="2" t="inlineStr">
        <is>
          <t>X4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Stainless Steel, AISI-303</t>
        </is>
      </c>
      <c r="L700" s="4" t="inlineStr">
        <is>
          <t>Stainless Steel, AISI 316</t>
        </is>
      </c>
      <c r="M700" s="4" t="inlineStr">
        <is>
          <t>Coating_Special</t>
        </is>
      </c>
      <c r="N700" s="80" t="inlineStr">
        <is>
          <t>RTF</t>
        </is>
      </c>
      <c r="O700" s="4" t="n"/>
      <c r="P700" t="inlineStr">
        <is>
          <t>A101775</t>
        </is>
      </c>
      <c r="Q700" t="inlineStr">
        <is>
          <t>LT250</t>
        </is>
      </c>
      <c r="R700" s="4" t="n">
        <v>126</v>
      </c>
    </row>
    <row r="701">
      <c r="B701">
        <f>IF(I701="Silicon Bronze, ASTM-B584, C87600", IF(M701="Coating_Standard", "Y", "N"), "N")</f>
        <v/>
      </c>
      <c r="C701">
        <f>"Price_BOM_L_Imp_"&amp;D701</f>
        <v/>
      </c>
      <c r="D701" t="n">
        <v>1845</v>
      </c>
      <c r="E701">
        <f>IF(B701="Y", C701, "")</f>
        <v/>
      </c>
      <c r="F701" t="inlineStr">
        <is>
          <t>:20953-LC:20953-LCV:20953-LF:</t>
        </is>
      </c>
      <c r="G701" s="2" t="inlineStr">
        <is>
          <t>X3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Stainless Steel, AISI-303</t>
        </is>
      </c>
      <c r="L701" s="4" t="inlineStr">
        <is>
          <t>Stainless Steel, AISI 316</t>
        </is>
      </c>
      <c r="M701" s="4" t="inlineStr">
        <is>
          <t>Coating_Special</t>
        </is>
      </c>
      <c r="N701" s="80" t="inlineStr">
        <is>
          <t>RTF</t>
        </is>
      </c>
      <c r="O701" s="4" t="n"/>
      <c r="P701" t="inlineStr">
        <is>
          <t>A101782</t>
        </is>
      </c>
      <c r="Q701" t="inlineStr">
        <is>
          <t>LT250</t>
        </is>
      </c>
      <c r="R701" s="4" t="n">
        <v>126</v>
      </c>
    </row>
    <row r="702">
      <c r="B702">
        <f>IF(I702="Silicon Bronze, ASTM-B584, C87600", IF(M702="Coating_Standard", "Y", "N"), "N")</f>
        <v/>
      </c>
      <c r="C702">
        <f>"Price_BOM_L_Imp_"&amp;D702</f>
        <v/>
      </c>
      <c r="D702" t="n">
        <v>1846</v>
      </c>
      <c r="E702">
        <f>IF(B702="Y", C702, "")</f>
        <v/>
      </c>
      <c r="F702" t="inlineStr">
        <is>
          <t>:20953-LC:20953-LCV:20953-LF:</t>
        </is>
      </c>
      <c r="G702" s="2" t="inlineStr">
        <is>
          <t>X4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Stainless Steel, AISI-303</t>
        </is>
      </c>
      <c r="L702" s="4" t="inlineStr">
        <is>
          <t>Stainless Steel, AISI 316</t>
        </is>
      </c>
      <c r="M702" s="4" t="inlineStr">
        <is>
          <t>Coating_Special</t>
        </is>
      </c>
      <c r="N702" s="80" t="inlineStr">
        <is>
          <t>RTF</t>
        </is>
      </c>
      <c r="O702" s="4" t="n"/>
      <c r="P702" t="inlineStr">
        <is>
          <t>A101789</t>
        </is>
      </c>
      <c r="Q702" t="inlineStr">
        <is>
          <t>LT250</t>
        </is>
      </c>
      <c r="R702" s="4" t="n">
        <v>126</v>
      </c>
    </row>
    <row r="703">
      <c r="B703">
        <f>IF(I703="Silicon Bronze, ASTM-B584, C87600", IF(M703="Coating_Standard", "Y", "N"), "N")</f>
        <v/>
      </c>
      <c r="C703">
        <f>"Price_BOM_L_Imp_"&amp;D703</f>
        <v/>
      </c>
      <c r="D703" t="n">
        <v>1847</v>
      </c>
      <c r="E703">
        <f>IF(B703="Y", C703, "")</f>
        <v/>
      </c>
      <c r="F703" t="inlineStr">
        <is>
          <t>:20121-LC:20121-LCV:20121-LF:</t>
        </is>
      </c>
      <c r="G703" s="2" t="inlineStr">
        <is>
          <t>X3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Stainless Steel, AISI-303</t>
        </is>
      </c>
      <c r="L703" s="4" t="inlineStr">
        <is>
          <t>Stainless Steel, AISI 316</t>
        </is>
      </c>
      <c r="M703" s="4" t="inlineStr">
        <is>
          <t>Coating_Special</t>
        </is>
      </c>
      <c r="N703" s="80" t="inlineStr">
        <is>
          <t>RTF</t>
        </is>
      </c>
      <c r="O703" s="4" t="n"/>
      <c r="P703" t="inlineStr">
        <is>
          <t>A101796</t>
        </is>
      </c>
      <c r="Q703" t="inlineStr">
        <is>
          <t>LT250</t>
        </is>
      </c>
      <c r="R703" s="4" t="n">
        <v>126</v>
      </c>
    </row>
    <row r="704">
      <c r="B704">
        <f>IF(I704="Silicon Bronze, ASTM-B584, C87600", IF(M704="Coating_Standard", "Y", "N"), "N")</f>
        <v/>
      </c>
      <c r="C704">
        <f>"Price_BOM_L_Imp_"&amp;D704</f>
        <v/>
      </c>
      <c r="D704" t="n">
        <v>1848</v>
      </c>
      <c r="E704">
        <f>IF(B704="Y", C704, "")</f>
        <v/>
      </c>
      <c r="F704" t="inlineStr">
        <is>
          <t>:20121-LC:20121-LCV:20121-LF:</t>
        </is>
      </c>
      <c r="G704" s="2" t="inlineStr">
        <is>
          <t>XA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Stainless Steel, AISI-303</t>
        </is>
      </c>
      <c r="L704" s="4" t="inlineStr">
        <is>
          <t>Stainless Steel, AISI 316</t>
        </is>
      </c>
      <c r="M704" s="4" t="inlineStr">
        <is>
          <t>Coating_Special</t>
        </is>
      </c>
      <c r="N704" s="80" t="inlineStr">
        <is>
          <t>RTF</t>
        </is>
      </c>
      <c r="O704" s="4" t="n"/>
      <c r="P704" t="inlineStr">
        <is>
          <t>A101803</t>
        </is>
      </c>
      <c r="Q704" t="inlineStr">
        <is>
          <t>LT250</t>
        </is>
      </c>
      <c r="R704" s="4" t="n">
        <v>126</v>
      </c>
    </row>
    <row r="705">
      <c r="B705">
        <f>IF(I705="Silicon Bronze, ASTM-B584, C87600", IF(M705="Coating_Standard", "Y", "N"), "N")</f>
        <v/>
      </c>
      <c r="C705">
        <f>"Price_BOM_L_Imp_"&amp;D705</f>
        <v/>
      </c>
      <c r="D705" t="n">
        <v>1849</v>
      </c>
      <c r="E705">
        <f>IF(B705="Y", C705, "")</f>
        <v/>
      </c>
      <c r="F705" t="inlineStr">
        <is>
          <t>:25707-LC:25707-LCV:25707-LF:</t>
        </is>
      </c>
      <c r="G705" s="2" t="inlineStr">
        <is>
          <t>X3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Stainless Steel, AISI-303</t>
        </is>
      </c>
      <c r="L705" s="4" t="inlineStr">
        <is>
          <t>Stainless Steel, AISI 316</t>
        </is>
      </c>
      <c r="M705" s="4" t="inlineStr">
        <is>
          <t>Coating_Special</t>
        </is>
      </c>
      <c r="N705" s="80" t="inlineStr">
        <is>
          <t>RTF</t>
        </is>
      </c>
      <c r="O705" s="4" t="n"/>
      <c r="P705" t="inlineStr">
        <is>
          <t>A101810</t>
        </is>
      </c>
      <c r="Q705" t="inlineStr">
        <is>
          <t>LT250</t>
        </is>
      </c>
      <c r="R705" s="4" t="n">
        <v>126</v>
      </c>
    </row>
    <row r="706">
      <c r="B706">
        <f>IF(I706="Silicon Bronze, ASTM-B584, C87600", IF(M706="Coating_Standard", "Y", "N"), "N")</f>
        <v/>
      </c>
      <c r="C706">
        <f>"Price_BOM_L_Imp_"&amp;D706</f>
        <v/>
      </c>
      <c r="D706" t="n">
        <v>1850</v>
      </c>
      <c r="E706">
        <f>IF(B706="Y", C706, "")</f>
        <v/>
      </c>
      <c r="F706" t="inlineStr">
        <is>
          <t>:25707-LC:25707-LCV:25707-LF:</t>
        </is>
      </c>
      <c r="G706" s="2" t="inlineStr">
        <is>
          <t>X4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Stainless Steel, AISI-303</t>
        </is>
      </c>
      <c r="L706" s="4" t="inlineStr">
        <is>
          <t>Stainless Steel, AISI 316</t>
        </is>
      </c>
      <c r="M706" s="4" t="inlineStr">
        <is>
          <t>Coating_Special</t>
        </is>
      </c>
      <c r="N706" s="80" t="inlineStr">
        <is>
          <t>RTF</t>
        </is>
      </c>
      <c r="O706" s="4" t="n"/>
      <c r="P706" t="inlineStr">
        <is>
          <t>A101817</t>
        </is>
      </c>
      <c r="Q706" t="inlineStr">
        <is>
          <t>LT250</t>
        </is>
      </c>
      <c r="R706" s="4" t="n">
        <v>126</v>
      </c>
    </row>
    <row r="707">
      <c r="B707">
        <f>IF(I707="Silicon Bronze, ASTM-B584, C87600", IF(M707="Coating_Standard", "Y", "N"), "N")</f>
        <v/>
      </c>
      <c r="C707">
        <f>"Price_BOM_L_Imp_"&amp;D707</f>
        <v/>
      </c>
      <c r="D707" t="n">
        <v>1851</v>
      </c>
      <c r="E707">
        <f>IF(B707="Y", C707, "")</f>
        <v/>
      </c>
      <c r="F707" t="inlineStr">
        <is>
          <t>:25957-LC:25957-LCV:25957-LF:</t>
        </is>
      </c>
      <c r="G707" s="2" t="inlineStr">
        <is>
          <t>X3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Stainless Steel, AISI-303</t>
        </is>
      </c>
      <c r="L707" s="4" t="inlineStr">
        <is>
          <t>Stainless Steel, AISI 316</t>
        </is>
      </c>
      <c r="M707" s="4" t="inlineStr">
        <is>
          <t>Coating_Special</t>
        </is>
      </c>
      <c r="N707" s="80" t="inlineStr">
        <is>
          <t>RTF</t>
        </is>
      </c>
      <c r="O707" s="4" t="n"/>
      <c r="P707" t="inlineStr">
        <is>
          <t>A101824</t>
        </is>
      </c>
      <c r="Q707" t="inlineStr">
        <is>
          <t>LT250</t>
        </is>
      </c>
      <c r="R707" s="4" t="n">
        <v>126</v>
      </c>
    </row>
    <row r="708">
      <c r="B708">
        <f>IF(I708="Silicon Bronze, ASTM-B584, C87600", IF(M708="Coating_Standard", "Y", "N"), "N")</f>
        <v/>
      </c>
      <c r="C708">
        <f>"Price_BOM_L_Imp_"&amp;D708</f>
        <v/>
      </c>
      <c r="D708" t="n">
        <v>1852</v>
      </c>
      <c r="E708">
        <f>IF(B708="Y", C708, "")</f>
        <v/>
      </c>
      <c r="F708" t="inlineStr">
        <is>
          <t>:25957-LC:25957-LCV:25957-LF:</t>
        </is>
      </c>
      <c r="G708" s="2" t="inlineStr">
        <is>
          <t>X4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Stainless Steel, AISI-303</t>
        </is>
      </c>
      <c r="L708" s="4" t="inlineStr">
        <is>
          <t>Stainless Steel, AISI 316</t>
        </is>
      </c>
      <c r="M708" s="4" t="inlineStr">
        <is>
          <t>Coating_Special</t>
        </is>
      </c>
      <c r="N708" s="80" t="inlineStr">
        <is>
          <t>RTF</t>
        </is>
      </c>
      <c r="O708" s="4" t="n"/>
      <c r="P708" t="inlineStr">
        <is>
          <t>A101831</t>
        </is>
      </c>
      <c r="Q708" t="inlineStr">
        <is>
          <t>LT250</t>
        </is>
      </c>
      <c r="R708" s="4" t="n">
        <v>126</v>
      </c>
    </row>
    <row r="709">
      <c r="B709">
        <f>IF(I709="Silicon Bronze, ASTM-B584, C87600", IF(M709="Coating_Standard", "Y", "N"), "N")</f>
        <v/>
      </c>
      <c r="C709">
        <f>"Price_BOM_L_Imp_"&amp;D709</f>
        <v/>
      </c>
      <c r="D709" t="n">
        <v>1853</v>
      </c>
      <c r="E709">
        <f>IF(B709="Y", C709, "")</f>
        <v/>
      </c>
      <c r="F709" t="inlineStr">
        <is>
          <t>:25123-LC:25123-LCV:25123-LF:</t>
        </is>
      </c>
      <c r="G709" s="2" t="inlineStr">
        <is>
          <t>X3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Stainless Steel, AISI-303</t>
        </is>
      </c>
      <c r="L709" s="4" t="inlineStr">
        <is>
          <t>Stainless Steel, AISI 316</t>
        </is>
      </c>
      <c r="M709" s="4" t="inlineStr">
        <is>
          <t>Coating_Special</t>
        </is>
      </c>
      <c r="N709" s="80" t="inlineStr">
        <is>
          <t>RTF</t>
        </is>
      </c>
      <c r="O709" s="4" t="n"/>
      <c r="P709" t="inlineStr">
        <is>
          <t>A101838</t>
        </is>
      </c>
      <c r="Q709" t="inlineStr">
        <is>
          <t>LT250</t>
        </is>
      </c>
      <c r="R709" s="4" t="n">
        <v>126</v>
      </c>
    </row>
    <row r="710">
      <c r="B710">
        <f>IF(I710="Silicon Bronze, ASTM-B584, C87600", IF(M710="Coating_Standard", "Y", "N"), "N")</f>
        <v/>
      </c>
      <c r="C710">
        <f>"Price_BOM_L_Imp_"&amp;D710</f>
        <v/>
      </c>
      <c r="D710" t="n">
        <v>1854</v>
      </c>
      <c r="E710">
        <f>IF(B710="Y", C710, "")</f>
        <v/>
      </c>
      <c r="F710" t="inlineStr">
        <is>
          <t>:25123-LC:25123-LCV:25123-LF:</t>
        </is>
      </c>
      <c r="G710" s="2" t="inlineStr">
        <is>
          <t>XA</t>
        </is>
      </c>
      <c r="H710" s="2" t="inlineStr">
        <is>
          <t>ImpMatl_SS_AISI-304</t>
        </is>
      </c>
      <c r="I710" s="4" t="inlineStr">
        <is>
          <t>Stainless Steel, AISI-304</t>
        </is>
      </c>
      <c r="J710" s="4" t="inlineStr">
        <is>
          <t>H304</t>
        </is>
      </c>
      <c r="K710" s="4" t="inlineStr">
        <is>
          <t>Stainless Steel, AISI-303</t>
        </is>
      </c>
      <c r="L710" s="4" t="inlineStr">
        <is>
          <t>Stainless Steel, AISI 316</t>
        </is>
      </c>
      <c r="M710" s="4" t="inlineStr">
        <is>
          <t>Coating_Special</t>
        </is>
      </c>
      <c r="N710" s="80" t="inlineStr">
        <is>
          <t>RTF</t>
        </is>
      </c>
      <c r="O710" s="4" t="n"/>
      <c r="P710" t="inlineStr">
        <is>
          <t>A101845</t>
        </is>
      </c>
      <c r="Q710" t="inlineStr">
        <is>
          <t>LT250</t>
        </is>
      </c>
      <c r="R710" s="4" t="n">
        <v>126</v>
      </c>
    </row>
    <row r="711">
      <c r="B711">
        <f>IF(I711="Silicon Bronze, ASTM-B584, C87600", IF(M711="Coating_Standard", "Y", "N"), "N")</f>
        <v/>
      </c>
      <c r="C711">
        <f>"Price_BOM_L_Imp_"&amp;D711</f>
        <v/>
      </c>
      <c r="D711" t="n">
        <v>1855</v>
      </c>
      <c r="E711">
        <f>IF(B711="Y", C711, "")</f>
        <v/>
      </c>
      <c r="F711" t="inlineStr">
        <is>
          <t>:30501-LC:30501-LCV:</t>
        </is>
      </c>
      <c r="G711" s="2" t="inlineStr">
        <is>
          <t>X3</t>
        </is>
      </c>
      <c r="H711" s="2" t="inlineStr">
        <is>
          <t>ImpMatl_SS_AISI-304</t>
        </is>
      </c>
      <c r="I711" s="4" t="inlineStr">
        <is>
          <t>Stainless Steel, AISI-304</t>
        </is>
      </c>
      <c r="J711" s="4" t="inlineStr">
        <is>
          <t>H304</t>
        </is>
      </c>
      <c r="K711" s="4" t="inlineStr">
        <is>
          <t>Stainless Steel, AISI-303</t>
        </is>
      </c>
      <c r="L711" s="4" t="inlineStr">
        <is>
          <t>Stainless Steel, AISI 316</t>
        </is>
      </c>
      <c r="M711" s="4" t="inlineStr">
        <is>
          <t>Coating_Special</t>
        </is>
      </c>
      <c r="N711" s="80" t="inlineStr">
        <is>
          <t>RTF</t>
        </is>
      </c>
      <c r="O711" s="4" t="n"/>
      <c r="P711" t="inlineStr">
        <is>
          <t>A101852</t>
        </is>
      </c>
      <c r="Q711" t="inlineStr">
        <is>
          <t>LT250</t>
        </is>
      </c>
      <c r="R711" s="4" t="n">
        <v>126</v>
      </c>
    </row>
    <row r="712">
      <c r="B712">
        <f>IF(I712="Silicon Bronze, ASTM-B584, C87600", IF(M712="Coating_Standard", "Y", "N"), "N")</f>
        <v/>
      </c>
      <c r="C712">
        <f>"Price_BOM_L_Imp_"&amp;D712</f>
        <v/>
      </c>
      <c r="D712" t="n">
        <v>1856</v>
      </c>
      <c r="E712">
        <f>IF(B712="Y", C712, "")</f>
        <v/>
      </c>
      <c r="F712" t="inlineStr">
        <is>
          <t>:30707-LC:30707-LCV:30707-LF:</t>
        </is>
      </c>
      <c r="G712" s="2" t="inlineStr">
        <is>
          <t>X3</t>
        </is>
      </c>
      <c r="H712" s="2" t="inlineStr">
        <is>
          <t>ImpMatl_SS_AISI-304</t>
        </is>
      </c>
      <c r="I712" s="4" t="inlineStr">
        <is>
          <t>Stainless Steel, AISI-304</t>
        </is>
      </c>
      <c r="J712" s="4" t="inlineStr">
        <is>
          <t>H304</t>
        </is>
      </c>
      <c r="K712" s="4" t="inlineStr">
        <is>
          <t>Stainless Steel, AISI-303</t>
        </is>
      </c>
      <c r="L712" s="4" t="inlineStr">
        <is>
          <t>Stainless Steel, AISI 316</t>
        </is>
      </c>
      <c r="M712" s="4" t="inlineStr">
        <is>
          <t>Coating_Special</t>
        </is>
      </c>
      <c r="N712" s="80" t="inlineStr">
        <is>
          <t>RTF</t>
        </is>
      </c>
      <c r="O712" s="4" t="n"/>
      <c r="P712" t="inlineStr">
        <is>
          <t>A101859</t>
        </is>
      </c>
      <c r="Q712" t="inlineStr">
        <is>
          <t>LT250</t>
        </is>
      </c>
      <c r="R712" s="4" t="n">
        <v>126</v>
      </c>
    </row>
    <row r="713">
      <c r="B713">
        <f>IF(I713="Silicon Bronze, ASTM-B584, C87600", IF(M713="Coating_Standard", "Y", "N"), "N")</f>
        <v/>
      </c>
      <c r="C713">
        <f>"Price_BOM_L_Imp_"&amp;D713</f>
        <v/>
      </c>
      <c r="D713" t="n">
        <v>1857</v>
      </c>
      <c r="E713">
        <f>IF(B713="Y", C713, "")</f>
        <v/>
      </c>
      <c r="F713" t="inlineStr">
        <is>
          <t>:30707-LC:30707-LCV:30707-LF:</t>
        </is>
      </c>
      <c r="G713" s="2" t="inlineStr">
        <is>
          <t>X4</t>
        </is>
      </c>
      <c r="H713" s="2" t="inlineStr">
        <is>
          <t>ImpMatl_SS_AISI-304</t>
        </is>
      </c>
      <c r="I713" s="4" t="inlineStr">
        <is>
          <t>Stainless Steel, AISI-304</t>
        </is>
      </c>
      <c r="J713" s="4" t="inlineStr">
        <is>
          <t>H304</t>
        </is>
      </c>
      <c r="K713" s="4" t="inlineStr">
        <is>
          <t>Stainless Steel, AISI-303</t>
        </is>
      </c>
      <c r="L713" s="4" t="inlineStr">
        <is>
          <t>Stainless Steel, AISI 316</t>
        </is>
      </c>
      <c r="M713" s="4" t="inlineStr">
        <is>
          <t>Coating_Special</t>
        </is>
      </c>
      <c r="N713" s="80" t="inlineStr">
        <is>
          <t>RTF</t>
        </is>
      </c>
      <c r="O713" s="4" t="n"/>
      <c r="P713" t="inlineStr">
        <is>
          <t>A101866</t>
        </is>
      </c>
      <c r="Q713" t="inlineStr">
        <is>
          <t>LT250</t>
        </is>
      </c>
      <c r="R713" s="4" t="n">
        <v>126</v>
      </c>
    </row>
    <row r="714">
      <c r="B714">
        <f>IF(I714="Silicon Bronze, ASTM-B584, C87600", IF(M714="Coating_Standard", "Y", "N"), "N")</f>
        <v/>
      </c>
      <c r="C714">
        <f>"Price_BOM_L_Imp_"&amp;D714</f>
        <v/>
      </c>
      <c r="D714" t="n">
        <v>1858</v>
      </c>
      <c r="E714">
        <f>IF(B714="Y", C714, "")</f>
        <v/>
      </c>
      <c r="F714" t="inlineStr">
        <is>
          <t>:30957-LC:30957-LCV:30957-LF:</t>
        </is>
      </c>
      <c r="G714" s="2" t="inlineStr">
        <is>
          <t>X3</t>
        </is>
      </c>
      <c r="H714" s="2" t="inlineStr">
        <is>
          <t>ImpMatl_SS_AISI-304</t>
        </is>
      </c>
      <c r="I714" s="4" t="inlineStr">
        <is>
          <t>Stainless Steel, AISI-304</t>
        </is>
      </c>
      <c r="J714" s="4" t="inlineStr">
        <is>
          <t>H304</t>
        </is>
      </c>
      <c r="K714" s="4" t="inlineStr">
        <is>
          <t>Stainless Steel, AISI-303</t>
        </is>
      </c>
      <c r="L714" s="4" t="inlineStr">
        <is>
          <t>Stainless Steel, AISI 316</t>
        </is>
      </c>
      <c r="M714" s="4" t="inlineStr">
        <is>
          <t>Coating_Special</t>
        </is>
      </c>
      <c r="N714" s="80" t="inlineStr">
        <is>
          <t>RTF</t>
        </is>
      </c>
      <c r="O714" s="4" t="n"/>
      <c r="P714" t="inlineStr">
        <is>
          <t>A101873</t>
        </is>
      </c>
      <c r="Q714" t="inlineStr">
        <is>
          <t>LT250</t>
        </is>
      </c>
      <c r="R714" s="4" t="n">
        <v>126</v>
      </c>
    </row>
    <row r="715">
      <c r="B715">
        <f>IF(I715="Silicon Bronze, ASTM-B584, C87600", IF(M715="Coating_Standard", "Y", "N"), "N")</f>
        <v/>
      </c>
      <c r="C715">
        <f>"Price_BOM_L_Imp_"&amp;D715</f>
        <v/>
      </c>
      <c r="D715" t="n">
        <v>1859</v>
      </c>
      <c r="E715">
        <f>IF(B715="Y", C715, "")</f>
        <v/>
      </c>
      <c r="F715" t="inlineStr">
        <is>
          <t>:30957-LC:30957-LCV:30957-LF:</t>
        </is>
      </c>
      <c r="G715" s="2" t="inlineStr">
        <is>
          <t>XA</t>
        </is>
      </c>
      <c r="H715" s="2" t="inlineStr">
        <is>
          <t>ImpMatl_SS_AISI-304</t>
        </is>
      </c>
      <c r="I715" s="4" t="inlineStr">
        <is>
          <t>Stainless Steel, AISI-304</t>
        </is>
      </c>
      <c r="J715" s="4" t="inlineStr">
        <is>
          <t>H304</t>
        </is>
      </c>
      <c r="K715" s="4" t="inlineStr">
        <is>
          <t>Stainless Steel, AISI-303</t>
        </is>
      </c>
      <c r="L715" s="4" t="inlineStr">
        <is>
          <t>Stainless Steel, AISI 316</t>
        </is>
      </c>
      <c r="M715" s="4" t="inlineStr">
        <is>
          <t>Coating_Special</t>
        </is>
      </c>
      <c r="N715" s="80" t="inlineStr">
        <is>
          <t>RTF</t>
        </is>
      </c>
      <c r="O715" s="4" t="n"/>
      <c r="P715" t="inlineStr">
        <is>
          <t>A101880</t>
        </is>
      </c>
      <c r="Q715" t="inlineStr">
        <is>
          <t>LT250</t>
        </is>
      </c>
      <c r="R715" s="4" t="n">
        <v>126</v>
      </c>
    </row>
    <row r="716">
      <c r="B716">
        <f>IF(I716="Silicon Bronze, ASTM-B584, C87600", IF(M716="Coating_Standard", "Y", "N"), "N")</f>
        <v/>
      </c>
      <c r="C716">
        <f>"Price_BOM_L_Imp_"&amp;D716</f>
        <v/>
      </c>
      <c r="D716" t="n">
        <v>1860</v>
      </c>
      <c r="E716">
        <f>IF(B716="Y", C716, "")</f>
        <v/>
      </c>
      <c r="F716" t="inlineStr">
        <is>
          <t>:30121-LC:30121-LCV:30121-LF:</t>
        </is>
      </c>
      <c r="G716" s="2" t="inlineStr">
        <is>
          <t>XA</t>
        </is>
      </c>
      <c r="H716" s="2" t="inlineStr">
        <is>
          <t>ImpMatl_SS_AISI-304</t>
        </is>
      </c>
      <c r="I716" s="4" t="inlineStr">
        <is>
          <t>Stainless Steel, AISI-304</t>
        </is>
      </c>
      <c r="J716" s="4" t="inlineStr">
        <is>
          <t>H304</t>
        </is>
      </c>
      <c r="K716" s="4" t="inlineStr">
        <is>
          <t>Stainless Steel, AISI-303</t>
        </is>
      </c>
      <c r="L716" s="4" t="inlineStr">
        <is>
          <t>Stainless Steel, AISI 316</t>
        </is>
      </c>
      <c r="M716" s="4" t="inlineStr">
        <is>
          <t>Coating_Special</t>
        </is>
      </c>
      <c r="N716" s="80" t="inlineStr">
        <is>
          <t>RTF</t>
        </is>
      </c>
      <c r="O716" s="4" t="n"/>
      <c r="P716" t="inlineStr">
        <is>
          <t>A101887</t>
        </is>
      </c>
      <c r="Q716" t="inlineStr">
        <is>
          <t>LT250</t>
        </is>
      </c>
      <c r="R716" s="4" t="n">
        <v>126</v>
      </c>
    </row>
    <row r="717">
      <c r="B717">
        <f>IF(I717="Silicon Bronze, ASTM-B584, C87600", IF(M717="Coating_Standard", "Y", "N"), "N")</f>
        <v/>
      </c>
      <c r="C717">
        <f>"Price_BOM_L_Imp_"&amp;D717</f>
        <v/>
      </c>
      <c r="D717" t="n">
        <v>1861</v>
      </c>
      <c r="E717">
        <f>IF(B717="Y", C717, "")</f>
        <v/>
      </c>
      <c r="F717" t="inlineStr">
        <is>
          <t>:30127-LC:30127-LCV:30127-LF:</t>
        </is>
      </c>
      <c r="G717" s="2" t="inlineStr">
        <is>
          <t>XA</t>
        </is>
      </c>
      <c r="H717" s="2" t="inlineStr">
        <is>
          <t>ImpMatl_SS_AISI-304</t>
        </is>
      </c>
      <c r="I717" s="4" t="inlineStr">
        <is>
          <t>Stainless Steel, AISI-304</t>
        </is>
      </c>
      <c r="J717" s="4" t="inlineStr">
        <is>
          <t>H304</t>
        </is>
      </c>
      <c r="K717" s="4" t="inlineStr">
        <is>
          <t>Stainless Steel, AISI-303</t>
        </is>
      </c>
      <c r="L717" s="4" t="inlineStr">
        <is>
          <t>Stainless Steel, AISI 316</t>
        </is>
      </c>
      <c r="M717" s="4" t="inlineStr">
        <is>
          <t>Coating_Special</t>
        </is>
      </c>
      <c r="N717" s="80" t="inlineStr">
        <is>
          <t>RTF</t>
        </is>
      </c>
      <c r="O717" s="4" t="n"/>
      <c r="P717" t="inlineStr">
        <is>
          <t>A101894</t>
        </is>
      </c>
      <c r="Q717" t="inlineStr">
        <is>
          <t>LT250</t>
        </is>
      </c>
      <c r="R717" s="4" t="n">
        <v>126</v>
      </c>
    </row>
    <row r="718">
      <c r="B718">
        <f>IF(I718="Silicon Bronze, ASTM-B584, C87600", IF(M718="Coating_Standard", "Y", "N"), "N")</f>
        <v/>
      </c>
      <c r="C718">
        <f>"Price_BOM_L_Imp_"&amp;D718</f>
        <v/>
      </c>
      <c r="D718" t="n">
        <v>1862</v>
      </c>
      <c r="E718">
        <f>IF(B718="Y", C718, "")</f>
        <v/>
      </c>
      <c r="F718" t="inlineStr">
        <is>
          <t>:30157-LC:30157-LCV:30157-LF:</t>
        </is>
      </c>
      <c r="G718" s="2" t="inlineStr">
        <is>
          <t>XA</t>
        </is>
      </c>
      <c r="H718" s="2" t="inlineStr">
        <is>
          <t>ImpMatl_SS_AISI-304</t>
        </is>
      </c>
      <c r="I718" s="4" t="inlineStr">
        <is>
          <t>Stainless Steel, AISI-304</t>
        </is>
      </c>
      <c r="J718" s="4" t="inlineStr">
        <is>
          <t>H304</t>
        </is>
      </c>
      <c r="K718" s="4" t="inlineStr">
        <is>
          <t>Stainless Steel, AISI-303</t>
        </is>
      </c>
      <c r="L718" s="4" t="inlineStr">
        <is>
          <t>Stainless Steel, AISI 316</t>
        </is>
      </c>
      <c r="M718" s="4" t="inlineStr">
        <is>
          <t>Coating_Special</t>
        </is>
      </c>
      <c r="N718" s="80" t="inlineStr">
        <is>
          <t>RTF</t>
        </is>
      </c>
      <c r="O718" s="4" t="n"/>
      <c r="P718" t="inlineStr">
        <is>
          <t>A101901</t>
        </is>
      </c>
      <c r="Q718" t="inlineStr">
        <is>
          <t>LT250</t>
        </is>
      </c>
      <c r="R718" s="4" t="n">
        <v>126</v>
      </c>
    </row>
    <row r="719">
      <c r="B719">
        <f>IF(I719="Silicon Bronze, ASTM-B584, C87600", IF(M719="Coating_Standard", "Y", "N"), "N")</f>
        <v/>
      </c>
      <c r="C719">
        <f>"Price_BOM_L_Imp_"&amp;D719</f>
        <v/>
      </c>
      <c r="D719" t="n">
        <v>1863</v>
      </c>
      <c r="E719">
        <f>IF(B719="Y", C719, "")</f>
        <v/>
      </c>
      <c r="F719" t="inlineStr">
        <is>
          <t>:40707-LC:40707-LCV:40707-LF:</t>
        </is>
      </c>
      <c r="G719" s="2" t="inlineStr">
        <is>
          <t>X3</t>
        </is>
      </c>
      <c r="H719" s="2" t="inlineStr">
        <is>
          <t>ImpMatl_SS_AISI-304</t>
        </is>
      </c>
      <c r="I719" s="4" t="inlineStr">
        <is>
          <t>Stainless Steel, AISI-304</t>
        </is>
      </c>
      <c r="J719" s="4" t="inlineStr">
        <is>
          <t>H304</t>
        </is>
      </c>
      <c r="K719" s="4" t="inlineStr">
        <is>
          <t>Stainless Steel, AISI-303</t>
        </is>
      </c>
      <c r="L719" s="4" t="inlineStr">
        <is>
          <t>Stainless Steel, AISI 316</t>
        </is>
      </c>
      <c r="M719" s="4" t="inlineStr">
        <is>
          <t>Coating_Special</t>
        </is>
      </c>
      <c r="N719" s="80" t="inlineStr">
        <is>
          <t>RTF</t>
        </is>
      </c>
      <c r="O719" s="4" t="n"/>
      <c r="P719" t="inlineStr">
        <is>
          <t>A101908</t>
        </is>
      </c>
      <c r="Q719" t="inlineStr">
        <is>
          <t>LT250</t>
        </is>
      </c>
      <c r="R719" s="4" t="n">
        <v>126</v>
      </c>
    </row>
    <row r="720">
      <c r="B720">
        <f>IF(I720="Silicon Bronze, ASTM-B584, C87600", IF(M720="Coating_Standard", "Y", "N"), "N")</f>
        <v/>
      </c>
      <c r="C720">
        <f>"Price_BOM_L_Imp_"&amp;D720</f>
        <v/>
      </c>
      <c r="D720" t="n">
        <v>1864</v>
      </c>
      <c r="E720">
        <f>IF(B720="Y", C720, "")</f>
        <v/>
      </c>
      <c r="F720" t="inlineStr">
        <is>
          <t>:40707-LC:40707-LCV:40707-LF:</t>
        </is>
      </c>
      <c r="G720" s="2" t="inlineStr">
        <is>
          <t>X4</t>
        </is>
      </c>
      <c r="H720" s="2" t="inlineStr">
        <is>
          <t>ImpMatl_SS_AISI-304</t>
        </is>
      </c>
      <c r="I720" s="4" t="inlineStr">
        <is>
          <t>Stainless Steel, AISI-304</t>
        </is>
      </c>
      <c r="J720" s="4" t="inlineStr">
        <is>
          <t>H304</t>
        </is>
      </c>
      <c r="K720" s="4" t="inlineStr">
        <is>
          <t>Stainless Steel, AISI-303</t>
        </is>
      </c>
      <c r="L720" s="4" t="inlineStr">
        <is>
          <t>Stainless Steel, AISI 316</t>
        </is>
      </c>
      <c r="M720" s="4" t="inlineStr">
        <is>
          <t>Coating_Special</t>
        </is>
      </c>
      <c r="N720" s="80" t="inlineStr">
        <is>
          <t>RTF</t>
        </is>
      </c>
      <c r="O720" s="4" t="n"/>
      <c r="P720" t="inlineStr">
        <is>
          <t>A101915</t>
        </is>
      </c>
      <c r="Q720" t="inlineStr">
        <is>
          <t>LT250</t>
        </is>
      </c>
      <c r="R720" s="4" t="n">
        <v>126</v>
      </c>
    </row>
    <row r="721">
      <c r="B721">
        <f>IF(I721="Silicon Bronze, ASTM-B584, C87600", IF(M721="Coating_Standard", "Y", "N"), "N")</f>
        <v/>
      </c>
      <c r="C721">
        <f>"Price_BOM_L_Imp_"&amp;D721</f>
        <v/>
      </c>
      <c r="D721" t="n">
        <v>1865</v>
      </c>
      <c r="E721">
        <f>IF(B721="Y", C721, "")</f>
        <v/>
      </c>
      <c r="F721" t="inlineStr">
        <is>
          <t>:40957-LC:40957-LCV:40957-LF:</t>
        </is>
      </c>
      <c r="G721" s="2" t="inlineStr">
        <is>
          <t>X3</t>
        </is>
      </c>
      <c r="H721" s="2" t="inlineStr">
        <is>
          <t>ImpMatl_SS_AISI-304</t>
        </is>
      </c>
      <c r="I721" s="4" t="inlineStr">
        <is>
          <t>Stainless Steel, AISI-304</t>
        </is>
      </c>
      <c r="J721" s="4" t="inlineStr">
        <is>
          <t>H304</t>
        </is>
      </c>
      <c r="K721" s="4" t="inlineStr">
        <is>
          <t>Stainless Steel, AISI-303</t>
        </is>
      </c>
      <c r="L721" s="4" t="inlineStr">
        <is>
          <t>Stainless Steel, AISI 316</t>
        </is>
      </c>
      <c r="M721" s="4" t="inlineStr">
        <is>
          <t>Coating_Special</t>
        </is>
      </c>
      <c r="N721" s="80" t="inlineStr">
        <is>
          <t>RTF</t>
        </is>
      </c>
      <c r="O721" s="4" t="n"/>
      <c r="P721" t="inlineStr">
        <is>
          <t>A101922</t>
        </is>
      </c>
      <c r="Q721" t="inlineStr">
        <is>
          <t>LT250</t>
        </is>
      </c>
      <c r="R721" s="4" t="n">
        <v>126</v>
      </c>
    </row>
    <row r="722">
      <c r="B722">
        <f>IF(I722="Silicon Bronze, ASTM-B584, C87600", IF(M722="Coating_Standard", "Y", "N"), "N")</f>
        <v/>
      </c>
      <c r="C722">
        <f>"Price_BOM_L_Imp_"&amp;D722</f>
        <v/>
      </c>
      <c r="D722" t="n">
        <v>1866</v>
      </c>
      <c r="E722">
        <f>IF(B722="Y", C722, "")</f>
        <v/>
      </c>
      <c r="F722" t="inlineStr">
        <is>
          <t>:40957-LC:40957-LCV:40957-LF:</t>
        </is>
      </c>
      <c r="G722" s="2" t="inlineStr">
        <is>
          <t>X4</t>
        </is>
      </c>
      <c r="H722" s="2" t="inlineStr">
        <is>
          <t>ImpMatl_SS_AISI-304</t>
        </is>
      </c>
      <c r="I722" s="4" t="inlineStr">
        <is>
          <t>Stainless Steel, AISI-304</t>
        </is>
      </c>
      <c r="J722" s="4" t="inlineStr">
        <is>
          <t>H304</t>
        </is>
      </c>
      <c r="K722" s="4" t="inlineStr">
        <is>
          <t>Stainless Steel, AISI-303</t>
        </is>
      </c>
      <c r="L722" s="4" t="inlineStr">
        <is>
          <t>Stainless Steel, AISI 316</t>
        </is>
      </c>
      <c r="M722" s="4" t="inlineStr">
        <is>
          <t>Coating_Special</t>
        </is>
      </c>
      <c r="N722" s="80" t="inlineStr">
        <is>
          <t>RTF</t>
        </is>
      </c>
      <c r="O722" s="4" t="n"/>
      <c r="P722" t="inlineStr">
        <is>
          <t>A101929</t>
        </is>
      </c>
      <c r="Q722" t="inlineStr">
        <is>
          <t>LT250</t>
        </is>
      </c>
      <c r="R722" s="4" t="n">
        <v>126</v>
      </c>
    </row>
    <row r="723">
      <c r="B723">
        <f>IF(I723="Silicon Bronze, ASTM-B584, C87600", IF(M723="Coating_Standard", "Y", "N"), "N")</f>
        <v/>
      </c>
      <c r="C723">
        <f>"Price_BOM_L_Imp_"&amp;D723</f>
        <v/>
      </c>
      <c r="D723" t="n">
        <v>1867</v>
      </c>
      <c r="E723">
        <f>IF(B723="Y", C723, "")</f>
        <v/>
      </c>
      <c r="F723" t="inlineStr">
        <is>
          <t>:40959-LC:40959-LCV:40959-LF:</t>
        </is>
      </c>
      <c r="G723" s="2" t="inlineStr">
        <is>
          <t>XA</t>
        </is>
      </c>
      <c r="H723" s="2" t="inlineStr">
        <is>
          <t>ImpMatl_SS_AISI-304</t>
        </is>
      </c>
      <c r="I723" s="4" t="inlineStr">
        <is>
          <t>Stainless Steel, AISI-304</t>
        </is>
      </c>
      <c r="J723" s="4" t="inlineStr">
        <is>
          <t>H304</t>
        </is>
      </c>
      <c r="K723" s="4" t="inlineStr">
        <is>
          <t>Stainless Steel, AISI-303</t>
        </is>
      </c>
      <c r="L723" s="4" t="inlineStr">
        <is>
          <t>Stainless Steel, AISI 316</t>
        </is>
      </c>
      <c r="M723" s="4" t="inlineStr">
        <is>
          <t>Coating_Special</t>
        </is>
      </c>
      <c r="N723" s="80" t="inlineStr">
        <is>
          <t>RTF</t>
        </is>
      </c>
      <c r="O723" s="4" t="n"/>
      <c r="P723" t="inlineStr">
        <is>
          <t>A101936</t>
        </is>
      </c>
      <c r="Q723" t="inlineStr">
        <is>
          <t>LT250</t>
        </is>
      </c>
      <c r="R723" s="4" t="n">
        <v>126</v>
      </c>
    </row>
    <row r="724">
      <c r="B724">
        <f>IF(I724="Silicon Bronze, ASTM-B584, C87600", IF(M724="Coating_Standard", "Y", "N"), "N")</f>
        <v/>
      </c>
      <c r="C724">
        <f>"Price_BOM_L_Imp_"&amp;D724</f>
        <v/>
      </c>
      <c r="D724" t="n">
        <v>1868</v>
      </c>
      <c r="E724">
        <f>IF(B724="Y", C724, "")</f>
        <v/>
      </c>
      <c r="F724" t="inlineStr">
        <is>
          <t>:40129-LC:40129-LCV:40129-LF:</t>
        </is>
      </c>
      <c r="G724" s="2" t="inlineStr">
        <is>
          <t>XA</t>
        </is>
      </c>
      <c r="H724" s="2" t="inlineStr">
        <is>
          <t>ImpMatl_SS_AISI-304</t>
        </is>
      </c>
      <c r="I724" s="4" t="inlineStr">
        <is>
          <t>Stainless Steel, AISI-304</t>
        </is>
      </c>
      <c r="J724" s="4" t="inlineStr">
        <is>
          <t>H304</t>
        </is>
      </c>
      <c r="K724" s="4" t="inlineStr">
        <is>
          <t>Stainless Steel, AISI-303</t>
        </is>
      </c>
      <c r="L724" s="4" t="inlineStr">
        <is>
          <t>Stainless Steel, AISI 316</t>
        </is>
      </c>
      <c r="M724" s="4" t="inlineStr">
        <is>
          <t>Coating_Special</t>
        </is>
      </c>
      <c r="N724" s="80" t="inlineStr">
        <is>
          <t>RTF</t>
        </is>
      </c>
      <c r="O724" s="4" t="n"/>
      <c r="P724" t="inlineStr">
        <is>
          <t>A101943</t>
        </is>
      </c>
      <c r="Q724" t="inlineStr">
        <is>
          <t>LT250</t>
        </is>
      </c>
      <c r="R724" s="4" t="n">
        <v>126</v>
      </c>
    </row>
    <row r="725">
      <c r="B725">
        <f>IF(I725="Silicon Bronze, ASTM-B584, C87600", IF(M725="Coating_Standard", "Y", "N"), "N")</f>
        <v/>
      </c>
      <c r="C725">
        <f>"Price_BOM_L_Imp_"&amp;D725</f>
        <v/>
      </c>
      <c r="D725" t="n">
        <v>1869</v>
      </c>
      <c r="E725">
        <f>IF(B725="Y", C725, "")</f>
        <v/>
      </c>
      <c r="F725" t="inlineStr">
        <is>
          <t>:4012A-LC:4012A-LCV:4012A-LF:</t>
        </is>
      </c>
      <c r="G725" s="2" t="inlineStr">
        <is>
          <t>XA</t>
        </is>
      </c>
      <c r="H725" s="2" t="inlineStr">
        <is>
          <t>ImpMatl_SS_AISI-304</t>
        </is>
      </c>
      <c r="I725" s="4" t="inlineStr">
        <is>
          <t>Stainless Steel, AISI-304</t>
        </is>
      </c>
      <c r="J725" s="4" t="inlineStr">
        <is>
          <t>H304</t>
        </is>
      </c>
      <c r="K725" s="4" t="inlineStr">
        <is>
          <t>Stainless Steel, AISI-303</t>
        </is>
      </c>
      <c r="L725" s="4" t="inlineStr">
        <is>
          <t>Stainless Steel, AISI 316</t>
        </is>
      </c>
      <c r="M725" s="4" t="inlineStr">
        <is>
          <t>Coating_Special</t>
        </is>
      </c>
      <c r="N725" s="80" t="inlineStr">
        <is>
          <t>RTF</t>
        </is>
      </c>
      <c r="O725" s="4" t="n"/>
      <c r="P725" t="inlineStr">
        <is>
          <t>A101950</t>
        </is>
      </c>
      <c r="Q725" t="inlineStr">
        <is>
          <t>LT250</t>
        </is>
      </c>
      <c r="R725" s="4" t="n">
        <v>126</v>
      </c>
    </row>
    <row r="726">
      <c r="B726">
        <f>IF(I726="Silicon Bronze, ASTM-B584, C87600", IF(M726="Coating_Standard", "Y", "N"), "N")</f>
        <v/>
      </c>
      <c r="C726">
        <f>"Price_BOM_L_Imp_"&amp;D726</f>
        <v/>
      </c>
      <c r="D726" t="n">
        <v>1870</v>
      </c>
      <c r="E726">
        <f>IF(B726="Y", C726, "")</f>
        <v/>
      </c>
      <c r="F726" t="inlineStr">
        <is>
          <t>:40157-LC:40157-LCV:40157-LF:</t>
        </is>
      </c>
      <c r="G726" s="2" t="inlineStr">
        <is>
          <t>XA</t>
        </is>
      </c>
      <c r="H726" s="2" t="inlineStr">
        <is>
          <t>ImpMatl_SS_AISI-304</t>
        </is>
      </c>
      <c r="I726" s="4" t="inlineStr">
        <is>
          <t>Stainless Steel, AISI-304</t>
        </is>
      </c>
      <c r="J726" s="4" t="inlineStr">
        <is>
          <t>H304</t>
        </is>
      </c>
      <c r="K726" s="4" t="inlineStr">
        <is>
          <t>Stainless Steel, AISI-303</t>
        </is>
      </c>
      <c r="L726" s="4" t="inlineStr">
        <is>
          <t>Stainless Steel, AISI 316</t>
        </is>
      </c>
      <c r="M726" s="4" t="inlineStr">
        <is>
          <t>Coating_Special</t>
        </is>
      </c>
      <c r="N726" s="80" t="inlineStr">
        <is>
          <t>RTF</t>
        </is>
      </c>
      <c r="O726" s="4" t="n"/>
      <c r="P726" t="inlineStr">
        <is>
          <t>A101957</t>
        </is>
      </c>
      <c r="Q726" t="inlineStr">
        <is>
          <t>LT250</t>
        </is>
      </c>
      <c r="R726" s="4" t="n">
        <v>126</v>
      </c>
    </row>
    <row r="727">
      <c r="B727">
        <f>IF(I727="Silicon Bronze, ASTM-B584, C87600", IF(M727="Coating_Standard", "Y", "N"), "N")</f>
        <v/>
      </c>
      <c r="C727">
        <f>"Price_BOM_L_Imp_"&amp;D727</f>
        <v/>
      </c>
      <c r="D727" t="n">
        <v>1871</v>
      </c>
      <c r="E727">
        <f>IF(B727="Y", C727, "")</f>
        <v/>
      </c>
      <c r="F727" t="inlineStr">
        <is>
          <t>:40157-LC:40157-LCV:40157-LF:</t>
        </is>
      </c>
      <c r="G727" s="2" t="inlineStr">
        <is>
          <t>X5</t>
        </is>
      </c>
      <c r="H727" s="2" t="inlineStr">
        <is>
          <t>ImpMatl_SS_AISI-304</t>
        </is>
      </c>
      <c r="I727" s="4" t="inlineStr">
        <is>
          <t>Stainless Steel, AISI-304</t>
        </is>
      </c>
      <c r="J727" s="4" t="inlineStr">
        <is>
          <t>H304</t>
        </is>
      </c>
      <c r="K727" s="4" t="inlineStr">
        <is>
          <t>Anodized Steel</t>
        </is>
      </c>
      <c r="L727" s="4" t="inlineStr">
        <is>
          <t>Stainless Steel, AISI 316</t>
        </is>
      </c>
      <c r="M727" s="4" t="inlineStr">
        <is>
          <t>Coating_Special</t>
        </is>
      </c>
      <c r="N727" s="80" t="inlineStr">
        <is>
          <t>RTF</t>
        </is>
      </c>
      <c r="O727" s="4" t="n"/>
      <c r="P727" t="inlineStr">
        <is>
          <t>A101964</t>
        </is>
      </c>
      <c r="Q727" t="inlineStr">
        <is>
          <t>LT250</t>
        </is>
      </c>
      <c r="R727" s="4" t="n">
        <v>126</v>
      </c>
    </row>
    <row r="728">
      <c r="B728">
        <f>IF(I728="Silicon Bronze, ASTM-B584, C87600", IF(M728="Coating_Standard", "Y", "N"), "N")</f>
        <v/>
      </c>
      <c r="C728">
        <f>"Price_BOM_L_Imp_"&amp;D728</f>
        <v/>
      </c>
      <c r="D728" t="n">
        <v>1872</v>
      </c>
      <c r="E728">
        <f>IF(B728="Y", C728, "")</f>
        <v/>
      </c>
      <c r="F728" t="inlineStr">
        <is>
          <t>:50957-LC:50957-LCV:50957-LF:</t>
        </is>
      </c>
      <c r="G728" s="2" t="inlineStr">
        <is>
          <t>X4</t>
        </is>
      </c>
      <c r="H728" s="2" t="inlineStr">
        <is>
          <t>ImpMatl_SS_AISI-304</t>
        </is>
      </c>
      <c r="I728" s="4" t="inlineStr">
        <is>
          <t>Stainless Steel, AISI-304</t>
        </is>
      </c>
      <c r="J728" s="4" t="inlineStr">
        <is>
          <t>H304</t>
        </is>
      </c>
      <c r="K728" s="4" t="inlineStr">
        <is>
          <t>Stainless Steel, AISI-303</t>
        </is>
      </c>
      <c r="L728" s="4" t="inlineStr">
        <is>
          <t>Stainless Steel, AISI 316</t>
        </is>
      </c>
      <c r="M728" s="4" t="inlineStr">
        <is>
          <t>Coating_Special</t>
        </is>
      </c>
      <c r="N728" s="80" t="inlineStr">
        <is>
          <t>RTF</t>
        </is>
      </c>
      <c r="O728" s="4" t="n"/>
      <c r="P728" t="inlineStr">
        <is>
          <t>A101971</t>
        </is>
      </c>
      <c r="Q728" t="inlineStr">
        <is>
          <t>LT250</t>
        </is>
      </c>
      <c r="R728" s="4" t="n">
        <v>126</v>
      </c>
    </row>
    <row r="729">
      <c r="B729">
        <f>IF(I729="Silicon Bronze, ASTM-B584, C87600", IF(M729="Coating_Standard", "Y", "N"), "N")</f>
        <v/>
      </c>
      <c r="C729">
        <f>"Price_BOM_L_Imp_"&amp;D729</f>
        <v/>
      </c>
      <c r="D729" t="n">
        <v>1873</v>
      </c>
      <c r="E729">
        <f>IF(B729="Y", C729, "")</f>
        <v/>
      </c>
      <c r="F729" t="inlineStr">
        <is>
          <t>:50123-LC:50123-LCV:50123-LF:</t>
        </is>
      </c>
      <c r="G729" s="2" t="inlineStr">
        <is>
          <t>XA</t>
        </is>
      </c>
      <c r="H729" s="2" t="inlineStr">
        <is>
          <t>ImpMatl_SS_AISI-304</t>
        </is>
      </c>
      <c r="I729" s="4" t="inlineStr">
        <is>
          <t>Stainless Steel, AISI-304</t>
        </is>
      </c>
      <c r="J729" s="4" t="inlineStr">
        <is>
          <t>H304</t>
        </is>
      </c>
      <c r="K729" s="4" t="inlineStr">
        <is>
          <t>Stainless Steel, AISI-303</t>
        </is>
      </c>
      <c r="L729" s="4" t="inlineStr">
        <is>
          <t>Stainless Steel, AISI 316</t>
        </is>
      </c>
      <c r="M729" s="4" t="inlineStr">
        <is>
          <t>Coating_Special</t>
        </is>
      </c>
      <c r="N729" s="80" t="inlineStr">
        <is>
          <t>RTF</t>
        </is>
      </c>
      <c r="O729" s="4" t="n"/>
      <c r="P729" t="inlineStr">
        <is>
          <t>A101978</t>
        </is>
      </c>
      <c r="Q729" t="inlineStr">
        <is>
          <t>LT250</t>
        </is>
      </c>
      <c r="R729" s="4" t="n">
        <v>126</v>
      </c>
    </row>
    <row r="730">
      <c r="B730">
        <f>IF(I730="Silicon Bronze, ASTM-B584, C87600", IF(M730="Coating_Standard", "Y", "N"), "N")</f>
        <v/>
      </c>
      <c r="C730">
        <f>"Price_BOM_L_Imp_"&amp;D730</f>
        <v/>
      </c>
      <c r="D730" t="n">
        <v>1874</v>
      </c>
      <c r="E730">
        <f>IF(B730="Y", C730, "")</f>
        <v/>
      </c>
      <c r="F730" t="inlineStr">
        <is>
          <t>:50123-LC:50123-LCV:50123-LF:</t>
        </is>
      </c>
      <c r="G730" s="2" t="inlineStr">
        <is>
          <t>X5</t>
        </is>
      </c>
      <c r="H730" s="2" t="inlineStr">
        <is>
          <t>ImpMatl_SS_AISI-304</t>
        </is>
      </c>
      <c r="I730" s="4" t="inlineStr">
        <is>
          <t>Stainless Steel, AISI-304</t>
        </is>
      </c>
      <c r="J730" s="4" t="inlineStr">
        <is>
          <t>H304</t>
        </is>
      </c>
      <c r="K730" s="4" t="inlineStr">
        <is>
          <t>Anodized Steel</t>
        </is>
      </c>
      <c r="L730" s="4" t="inlineStr">
        <is>
          <t>Stainless Steel, AISI 316</t>
        </is>
      </c>
      <c r="M730" s="4" t="inlineStr">
        <is>
          <t>Coating_Special</t>
        </is>
      </c>
      <c r="N730" s="80" t="inlineStr">
        <is>
          <t>RTF</t>
        </is>
      </c>
      <c r="O730" s="4" t="n"/>
      <c r="P730" t="inlineStr">
        <is>
          <t>A101985</t>
        </is>
      </c>
      <c r="Q730" t="inlineStr">
        <is>
          <t>LT250</t>
        </is>
      </c>
      <c r="R730" s="4" t="n">
        <v>126</v>
      </c>
    </row>
    <row r="731">
      <c r="B731">
        <f>IF(I731="Silicon Bronze, ASTM-B584, C87600", IF(M731="Coating_Standard", "Y", "N"), "N")</f>
        <v/>
      </c>
      <c r="C731">
        <f>"Price_BOM_L_Imp_"&amp;D731</f>
        <v/>
      </c>
      <c r="D731" t="n">
        <v>1875</v>
      </c>
      <c r="E731">
        <f>IF(B731="Y", C731, "")</f>
        <v/>
      </c>
      <c r="F731" t="inlineStr">
        <is>
          <t>:50157-LC:50157-LCV:50157-LF:</t>
        </is>
      </c>
      <c r="G731" s="2" t="inlineStr">
        <is>
          <t>X5</t>
        </is>
      </c>
      <c r="H731" s="2" t="inlineStr">
        <is>
          <t>ImpMatl_SS_AISI-304</t>
        </is>
      </c>
      <c r="I731" s="4" t="inlineStr">
        <is>
          <t>Stainless Steel, AISI-304</t>
        </is>
      </c>
      <c r="J731" s="4" t="inlineStr">
        <is>
          <t>H304</t>
        </is>
      </c>
      <c r="K731" s="4" t="inlineStr">
        <is>
          <t>Anodized Steel</t>
        </is>
      </c>
      <c r="L731" s="4" t="inlineStr">
        <is>
          <t>Stainless Steel, AISI 316</t>
        </is>
      </c>
      <c r="M731" s="4" t="inlineStr">
        <is>
          <t>Coating_Special</t>
        </is>
      </c>
      <c r="N731" s="80" t="inlineStr">
        <is>
          <t>RTF</t>
        </is>
      </c>
      <c r="O731" s="4" t="n"/>
      <c r="P731" t="inlineStr">
        <is>
          <t>A101992</t>
        </is>
      </c>
      <c r="Q731" t="inlineStr">
        <is>
          <t>LT250</t>
        </is>
      </c>
      <c r="R731" s="4" t="n">
        <v>126</v>
      </c>
    </row>
    <row r="732">
      <c r="B732">
        <f>IF(I732="Silicon Bronze, ASTM-B584, C87600", IF(M732="Coating_Standard", "Y", "N"), "N")</f>
        <v/>
      </c>
      <c r="C732">
        <f>"Price_BOM_L_Imp_"&amp;D732</f>
        <v/>
      </c>
      <c r="D732" t="n">
        <v>1876</v>
      </c>
      <c r="E732">
        <f>IF(B732="Y", C732, "")</f>
        <v/>
      </c>
      <c r="F732" t="inlineStr">
        <is>
          <t>:60951-LC:60951-LCV:60951-LF:</t>
        </is>
      </c>
      <c r="G732" s="2" t="inlineStr">
        <is>
          <t>XA</t>
        </is>
      </c>
      <c r="H732" s="2" t="inlineStr">
        <is>
          <t>ImpMatl_SS_AISI-304</t>
        </is>
      </c>
      <c r="I732" s="4" t="inlineStr">
        <is>
          <t>Stainless Steel, AISI-304</t>
        </is>
      </c>
      <c r="J732" s="4" t="inlineStr">
        <is>
          <t>H304</t>
        </is>
      </c>
      <c r="K732" s="4" t="inlineStr">
        <is>
          <t>Stainless Steel, AISI-303</t>
        </is>
      </c>
      <c r="L732" s="4" t="inlineStr">
        <is>
          <t>Stainless Steel, AISI 316</t>
        </is>
      </c>
      <c r="M732" s="4" t="inlineStr">
        <is>
          <t>Coating_Special</t>
        </is>
      </c>
      <c r="N732" s="80" t="inlineStr">
        <is>
          <t>RTF</t>
        </is>
      </c>
      <c r="O732" s="4" t="n"/>
      <c r="P732" t="inlineStr">
        <is>
          <t>A101999</t>
        </is>
      </c>
      <c r="Q732" t="inlineStr">
        <is>
          <t>LT250</t>
        </is>
      </c>
      <c r="R732" s="4" t="n">
        <v>126</v>
      </c>
    </row>
    <row r="733">
      <c r="B733">
        <f>IF(I733="Silicon Bronze, ASTM-B584, C87600", IF(M733="Coating_Standard", "Y", "N"), "N")</f>
        <v/>
      </c>
      <c r="C733">
        <f>"Price_BOM_L_Imp_"&amp;D733</f>
        <v/>
      </c>
      <c r="D733" t="n">
        <v>1877</v>
      </c>
      <c r="E733">
        <f>IF(B733="Y", C733, "")</f>
        <v/>
      </c>
      <c r="F733" t="inlineStr">
        <is>
          <t>:60123-LC:60123-LCV:60123-LF:</t>
        </is>
      </c>
      <c r="G733" s="2" t="inlineStr">
        <is>
          <t>XA</t>
        </is>
      </c>
      <c r="H733" s="2" t="inlineStr">
        <is>
          <t>ImpMatl_SS_AISI-304</t>
        </is>
      </c>
      <c r="I733" s="4" t="inlineStr">
        <is>
          <t>Stainless Steel, AISI-304</t>
        </is>
      </c>
      <c r="J733" s="4" t="inlineStr">
        <is>
          <t>H304</t>
        </is>
      </c>
      <c r="K733" s="4" t="inlineStr">
        <is>
          <t>Stainless Steel, AISI-303</t>
        </is>
      </c>
      <c r="L733" s="4" t="inlineStr">
        <is>
          <t>Stainless Steel, AISI 316</t>
        </is>
      </c>
      <c r="M733" s="4" t="inlineStr">
        <is>
          <t>Coating_Special</t>
        </is>
      </c>
      <c r="N733" s="80" t="inlineStr">
        <is>
          <t>RTF</t>
        </is>
      </c>
      <c r="O733" s="4" t="n"/>
      <c r="P733" t="inlineStr">
        <is>
          <t>A102006</t>
        </is>
      </c>
      <c r="Q733" t="inlineStr">
        <is>
          <t>LT250</t>
        </is>
      </c>
      <c r="R733" s="4" t="n">
        <v>126</v>
      </c>
    </row>
    <row r="734">
      <c r="B734">
        <f>IF(I734="Silicon Bronze, ASTM-B584, C87600", IF(M734="Coating_Standard", "Y", "N"), "N")</f>
        <v/>
      </c>
      <c r="C734">
        <f>"Price_BOM_L_Imp_"&amp;D734</f>
        <v/>
      </c>
      <c r="D734" t="n">
        <v>1878</v>
      </c>
      <c r="E734">
        <f>IF(B734="Y", C734, "")</f>
        <v/>
      </c>
      <c r="F734" t="inlineStr">
        <is>
          <t>:60123-LC:60123-LCV:60123-LF:</t>
        </is>
      </c>
      <c r="G734" s="2" t="inlineStr">
        <is>
          <t>X5</t>
        </is>
      </c>
      <c r="H734" s="2" t="inlineStr">
        <is>
          <t>ImpMatl_SS_AISI-304</t>
        </is>
      </c>
      <c r="I734" s="4" t="inlineStr">
        <is>
          <t>Stainless Steel, AISI-304</t>
        </is>
      </c>
      <c r="J734" s="4" t="inlineStr">
        <is>
          <t>H304</t>
        </is>
      </c>
      <c r="K734" s="4" t="inlineStr">
        <is>
          <t>Anodized Steel</t>
        </is>
      </c>
      <c r="L734" s="4" t="inlineStr">
        <is>
          <t>Stainless Steel, AISI 316</t>
        </is>
      </c>
      <c r="M734" s="4" t="inlineStr">
        <is>
          <t>Coating_Special</t>
        </is>
      </c>
      <c r="N734" s="80" t="inlineStr">
        <is>
          <t>RTF</t>
        </is>
      </c>
      <c r="O734" s="4" t="n"/>
      <c r="P734" t="inlineStr">
        <is>
          <t>A102013</t>
        </is>
      </c>
      <c r="Q734" t="inlineStr">
        <is>
          <t>LT250</t>
        </is>
      </c>
      <c r="R734" s="4" t="n">
        <v>126</v>
      </c>
    </row>
    <row r="735">
      <c r="B735">
        <f>IF(I735="Silicon Bronze, ASTM-B584, C87600", IF(M735="Coating_Standard", "Y", "N"), "N")</f>
        <v/>
      </c>
      <c r="C735">
        <f>"Price_BOM_L_Imp_"&amp;D735</f>
        <v/>
      </c>
      <c r="D735" t="n">
        <v>1879</v>
      </c>
      <c r="E735">
        <f>IF(B735="Y", C735, "")</f>
        <v/>
      </c>
      <c r="F735" t="inlineStr">
        <is>
          <t>:60157-LC:60157-LCV:60157-LF:</t>
        </is>
      </c>
      <c r="G735" s="2" t="inlineStr">
        <is>
          <t>X5</t>
        </is>
      </c>
      <c r="H735" s="2" t="inlineStr">
        <is>
          <t>ImpMatl_SS_AISI-304</t>
        </is>
      </c>
      <c r="I735" s="4" t="inlineStr">
        <is>
          <t>Stainless Steel, AISI-304</t>
        </is>
      </c>
      <c r="J735" s="4" t="inlineStr">
        <is>
          <t>H304</t>
        </is>
      </c>
      <c r="K735" s="4" t="inlineStr">
        <is>
          <t>Anodized Steel</t>
        </is>
      </c>
      <c r="L735" s="4" t="inlineStr">
        <is>
          <t>Stainless Steel, AISI 316</t>
        </is>
      </c>
      <c r="M735" s="4" t="inlineStr">
        <is>
          <t>Coating_Special</t>
        </is>
      </c>
      <c r="N735" s="80" t="inlineStr">
        <is>
          <t>RTF</t>
        </is>
      </c>
      <c r="O735" s="4" t="n"/>
      <c r="P735" t="inlineStr">
        <is>
          <t>A102020</t>
        </is>
      </c>
      <c r="Q735" t="inlineStr">
        <is>
          <t>LT250</t>
        </is>
      </c>
      <c r="R735" s="4" t="n">
        <v>126</v>
      </c>
    </row>
    <row r="736">
      <c r="B736">
        <f>IF(I736="Silicon Bronze, ASTM-B584, C87600", IF(M736="Coating_Standard", "Y", "N"), "N")</f>
        <v/>
      </c>
      <c r="C736">
        <f>"Price_BOM_L_Imp_"&amp;D736</f>
        <v/>
      </c>
      <c r="D736" t="n">
        <v>1880</v>
      </c>
      <c r="E736">
        <f>IF(B736="Y", C736, "")</f>
        <v/>
      </c>
      <c r="F736" t="inlineStr">
        <is>
          <t>:60157-LF:</t>
        </is>
      </c>
      <c r="G736" s="2" t="inlineStr">
        <is>
          <t>X6</t>
        </is>
      </c>
      <c r="H736" s="2" t="inlineStr">
        <is>
          <t>ImpMatl_SS_AISI-304</t>
        </is>
      </c>
      <c r="I736" s="4" t="inlineStr">
        <is>
          <t>Stainless Steel, AISI-304</t>
        </is>
      </c>
      <c r="J736" s="4" t="inlineStr">
        <is>
          <t>H304</t>
        </is>
      </c>
      <c r="K736" s="4" t="inlineStr">
        <is>
          <t>Anodized Steel</t>
        </is>
      </c>
      <c r="L736" s="4" t="inlineStr">
        <is>
          <t>Stainless Steel, AISI 316</t>
        </is>
      </c>
      <c r="M736" s="4" t="inlineStr">
        <is>
          <t>Coating_Special</t>
        </is>
      </c>
      <c r="N736" s="80" t="inlineStr">
        <is>
          <t>RTF</t>
        </is>
      </c>
      <c r="O736" s="4" t="n"/>
      <c r="P736" t="inlineStr">
        <is>
          <t>A102027</t>
        </is>
      </c>
      <c r="Q736" t="inlineStr">
        <is>
          <t>LT250</t>
        </is>
      </c>
      <c r="R736" s="4" t="n">
        <v>126</v>
      </c>
    </row>
    <row r="737">
      <c r="B737">
        <f>IF(I737="Silicon Bronze, ASTM-B584, C87600", IF(M737="Coating_Standard", "Y", "N"), "N")</f>
        <v/>
      </c>
      <c r="C737">
        <f>"Price_BOM_L_Imp_"&amp;D737</f>
        <v/>
      </c>
      <c r="D737" t="n">
        <v>1881</v>
      </c>
      <c r="E737">
        <f>IF(B737="Y", C737, "")</f>
        <v/>
      </c>
      <c r="F737" t="inlineStr">
        <is>
          <t>:80123-LC:80123-LCV:80123-LF:</t>
        </is>
      </c>
      <c r="G737" s="2" t="inlineStr">
        <is>
          <t>X5</t>
        </is>
      </c>
      <c r="H737" s="2" t="inlineStr">
        <is>
          <t>ImpMatl_SS_AISI-304</t>
        </is>
      </c>
      <c r="I737" s="4" t="inlineStr">
        <is>
          <t>Stainless Steel, AISI-304</t>
        </is>
      </c>
      <c r="J737" s="4" t="inlineStr">
        <is>
          <t>H304</t>
        </is>
      </c>
      <c r="K737" s="4" t="inlineStr">
        <is>
          <t>Anodized Steel</t>
        </is>
      </c>
      <c r="L737" s="4" t="inlineStr">
        <is>
          <t>Stainless Steel, AISI 316</t>
        </is>
      </c>
      <c r="M737" s="4" t="inlineStr">
        <is>
          <t>Coating_Special</t>
        </is>
      </c>
      <c r="N737" s="80" t="inlineStr">
        <is>
          <t>RTF</t>
        </is>
      </c>
      <c r="O737" s="4" t="n"/>
      <c r="P737" t="inlineStr">
        <is>
          <t>A102034</t>
        </is>
      </c>
      <c r="Q737" t="inlineStr">
        <is>
          <t>LT250</t>
        </is>
      </c>
      <c r="R737" s="4" t="n">
        <v>126</v>
      </c>
    </row>
    <row r="738">
      <c r="B738">
        <f>IF(I738="Silicon Bronze, ASTM-B584, C87600", IF(M738="Coating_Standard", "Y", "N"), "N")</f>
        <v/>
      </c>
      <c r="C738">
        <f>"Price_BOM_L_Imp_"&amp;D738</f>
        <v/>
      </c>
      <c r="D738" t="n">
        <v>1882</v>
      </c>
      <c r="E738">
        <f>IF(B738="Y", C738, "")</f>
        <v/>
      </c>
      <c r="F738" t="inlineStr">
        <is>
          <t>:80155-LC:80155-LCV:80155-LF:</t>
        </is>
      </c>
      <c r="G738" s="2" t="inlineStr">
        <is>
          <t>X5</t>
        </is>
      </c>
      <c r="H738" s="2" t="inlineStr">
        <is>
          <t>ImpMatl_SS_AISI-304</t>
        </is>
      </c>
      <c r="I738" s="4" t="inlineStr">
        <is>
          <t>Stainless Steel, AISI-304</t>
        </is>
      </c>
      <c r="J738" s="4" t="inlineStr">
        <is>
          <t>H304</t>
        </is>
      </c>
      <c r="K738" s="4" t="inlineStr">
        <is>
          <t>Anodized Steel</t>
        </is>
      </c>
      <c r="L738" s="4" t="inlineStr">
        <is>
          <t>Stainless Steel, AISI 316</t>
        </is>
      </c>
      <c r="M738" s="4" t="inlineStr">
        <is>
          <t>Coating_Special</t>
        </is>
      </c>
      <c r="N738" s="80" t="inlineStr">
        <is>
          <t>RTF</t>
        </is>
      </c>
      <c r="O738" s="4" t="n"/>
      <c r="P738" t="inlineStr">
        <is>
          <t>A102041</t>
        </is>
      </c>
      <c r="Q738" t="inlineStr">
        <is>
          <t>LT250</t>
        </is>
      </c>
      <c r="R738" s="4" t="n">
        <v>126</v>
      </c>
    </row>
    <row r="739">
      <c r="B739">
        <f>IF(I739="Silicon Bronze, ASTM-B584, C87600", IF(M739="Coating_Standard", "Y", "N"), "N")</f>
        <v/>
      </c>
      <c r="C739">
        <f>"Price_BOM_L_Imp_"&amp;D739</f>
        <v/>
      </c>
      <c r="D739" t="n">
        <v>1883</v>
      </c>
      <c r="E739">
        <f>IF(B739="Y", C739, "")</f>
        <v/>
      </c>
      <c r="F739" t="inlineStr">
        <is>
          <t>:80155-LF:</t>
        </is>
      </c>
      <c r="G739" s="2" t="inlineStr">
        <is>
          <t>X6</t>
        </is>
      </c>
      <c r="H739" s="2" t="inlineStr">
        <is>
          <t>ImpMatl_SS_AISI-304</t>
        </is>
      </c>
      <c r="I739" s="4" t="inlineStr">
        <is>
          <t>Stainless Steel, AISI-304</t>
        </is>
      </c>
      <c r="J739" s="4" t="inlineStr">
        <is>
          <t>H304</t>
        </is>
      </c>
      <c r="K739" s="4" t="inlineStr">
        <is>
          <t>Anodized Steel</t>
        </is>
      </c>
      <c r="L739" s="4" t="inlineStr">
        <is>
          <t>Stainless Steel, AISI 316</t>
        </is>
      </c>
      <c r="M739" s="4" t="inlineStr">
        <is>
          <t>Coating_Special</t>
        </is>
      </c>
      <c r="N739" s="80" t="inlineStr">
        <is>
          <t>RTF</t>
        </is>
      </c>
      <c r="O739" s="4" t="n"/>
      <c r="P739" t="inlineStr">
        <is>
          <t>A102048</t>
        </is>
      </c>
      <c r="Q739" t="inlineStr">
        <is>
          <t>LT250</t>
        </is>
      </c>
      <c r="R739" s="4" t="n">
        <v>126</v>
      </c>
    </row>
    <row r="740">
      <c r="B740">
        <f>IF(I740="Silicon Bronze, ASTM-B584, C87600", IF(M740="Coating_Standard", "Y", "N"), "N")</f>
        <v/>
      </c>
      <c r="C740">
        <f>"Price_BOM_L_Imp_"&amp;D740</f>
        <v/>
      </c>
      <c r="D740" t="n">
        <v>1884</v>
      </c>
      <c r="E740">
        <f>IF(B740="Y", C740, "")</f>
        <v/>
      </c>
      <c r="F740" t="inlineStr">
        <is>
          <t>:10153-LF:</t>
        </is>
      </c>
      <c r="G740" s="2" t="inlineStr">
        <is>
          <t>X8</t>
        </is>
      </c>
      <c r="H740" s="2" t="inlineStr">
        <is>
          <t>ImpMatl_SS_AISI-304</t>
        </is>
      </c>
      <c r="I740" s="4" t="inlineStr">
        <is>
          <t>Stainless Steel, AISI-304</t>
        </is>
      </c>
      <c r="J740" s="4" t="inlineStr">
        <is>
          <t>H304</t>
        </is>
      </c>
      <c r="K740" s="4" t="inlineStr">
        <is>
          <t>Anodized Steel</t>
        </is>
      </c>
      <c r="L740" s="4" t="inlineStr">
        <is>
          <t>Stainless Steel, AISI 316</t>
        </is>
      </c>
      <c r="M740" s="4" t="inlineStr">
        <is>
          <t>Coating_Special</t>
        </is>
      </c>
      <c r="N740" s="80" t="inlineStr">
        <is>
          <t>RTF</t>
        </is>
      </c>
      <c r="O740" s="4" t="n"/>
      <c r="P740" t="inlineStr">
        <is>
          <t>A102055</t>
        </is>
      </c>
      <c r="Q740" t="inlineStr">
        <is>
          <t>LT250</t>
        </is>
      </c>
      <c r="R740" s="4" t="n">
        <v>126</v>
      </c>
    </row>
    <row r="741">
      <c r="B741">
        <f>IF(I741="Silicon Bronze, ASTM-B584, C87600", IF(M741="Coating_Standard", "Y", "N"), "N")</f>
        <v/>
      </c>
      <c r="C741">
        <f>"Price_BOM_L_Imp_"&amp;D741</f>
        <v/>
      </c>
      <c r="D741" t="n">
        <v>1885</v>
      </c>
      <c r="E741">
        <f>IF(B741="Y", C741, "")</f>
        <v/>
      </c>
      <c r="F741" t="inlineStr">
        <is>
          <t>:12709-LC:12709-LCV:</t>
        </is>
      </c>
      <c r="G741" s="2" t="inlineStr">
        <is>
          <t>X0</t>
        </is>
      </c>
      <c r="H741" s="2" t="inlineStr">
        <is>
          <t>ImpMatl_SS_AISI-304</t>
        </is>
      </c>
      <c r="I741" s="4" t="inlineStr">
        <is>
          <t>Stainless Steel, AISI-304</t>
        </is>
      </c>
      <c r="J741" s="4" t="inlineStr">
        <is>
          <t>H304</t>
        </is>
      </c>
      <c r="K741" s="4" t="inlineStr">
        <is>
          <t>None</t>
        </is>
      </c>
      <c r="L741" s="4" t="inlineStr">
        <is>
          <t>None</t>
        </is>
      </c>
      <c r="M741" s="4" t="inlineStr">
        <is>
          <t>Coating_Special</t>
        </is>
      </c>
      <c r="N741" s="80" t="inlineStr">
        <is>
          <t>RTF</t>
        </is>
      </c>
      <c r="O741" s="4" t="n"/>
      <c r="P741" t="inlineStr">
        <is>
          <t>A102074</t>
        </is>
      </c>
      <c r="Q741" t="inlineStr">
        <is>
          <t>LT250</t>
        </is>
      </c>
      <c r="R741" s="4" t="n">
        <v>126</v>
      </c>
    </row>
    <row r="742">
      <c r="B742">
        <f>IF(I742="Silicon Bronze, ASTM-B584, C87600", IF(M742="Coating_Standard", "Y", "N"), "N")</f>
        <v/>
      </c>
      <c r="C742">
        <f>"Price_BOM_L_Imp_"&amp;D742</f>
        <v/>
      </c>
      <c r="D742" t="n">
        <v>1886</v>
      </c>
      <c r="E742">
        <f>IF(B742="Y", C742, "")</f>
        <v/>
      </c>
      <c r="F742" t="inlineStr">
        <is>
          <t>:15705-LC:15705-LCV:</t>
        </is>
      </c>
      <c r="G742" s="2" t="inlineStr">
        <is>
          <t>X0</t>
        </is>
      </c>
      <c r="H742" s="2" t="inlineStr">
        <is>
          <t>ImpMatl_SS_AISI-304</t>
        </is>
      </c>
      <c r="I742" s="4" t="inlineStr">
        <is>
          <t>Stainless Steel, AISI-304</t>
        </is>
      </c>
      <c r="J742" s="4" t="inlineStr">
        <is>
          <t>H304</t>
        </is>
      </c>
      <c r="K742" s="4" t="inlineStr">
        <is>
          <t>None</t>
        </is>
      </c>
      <c r="L742" s="4" t="inlineStr">
        <is>
          <t>None</t>
        </is>
      </c>
      <c r="M742" s="4" t="inlineStr">
        <is>
          <t>Coating_Special</t>
        </is>
      </c>
      <c r="N742" s="80" t="inlineStr">
        <is>
          <t>RTF</t>
        </is>
      </c>
      <c r="O742" s="4" t="n"/>
      <c r="P742" t="inlineStr">
        <is>
          <t>A102080</t>
        </is>
      </c>
      <c r="Q742" t="inlineStr">
        <is>
          <t>LT250</t>
        </is>
      </c>
      <c r="R742" s="4" t="n">
        <v>126</v>
      </c>
    </row>
    <row r="743">
      <c r="B743">
        <f>IF(I743="Silicon Bronze, ASTM-B584, C87600", IF(M743="Coating_Standard", "Y", "N"), "N")</f>
        <v/>
      </c>
      <c r="C743">
        <f>"Price_BOM_L_Imp_"&amp;D743</f>
        <v/>
      </c>
      <c r="D743" t="n">
        <v>1887</v>
      </c>
      <c r="E743">
        <f>IF(B743="Y", C743, "")</f>
        <v/>
      </c>
      <c r="F743" t="inlineStr">
        <is>
          <t>:15507-LC:15507-LCV:</t>
        </is>
      </c>
      <c r="G743" s="2" t="inlineStr">
        <is>
          <t>X0</t>
        </is>
      </c>
      <c r="H743" s="2" t="inlineStr">
        <is>
          <t>ImpMatl_SS_AISI-304</t>
        </is>
      </c>
      <c r="I743" s="4" t="inlineStr">
        <is>
          <t>Stainless Steel, AISI-304</t>
        </is>
      </c>
      <c r="J743" s="4" t="inlineStr">
        <is>
          <t>H304</t>
        </is>
      </c>
      <c r="K743" s="4" t="inlineStr">
        <is>
          <t>None</t>
        </is>
      </c>
      <c r="L743" s="4" t="inlineStr">
        <is>
          <t>None</t>
        </is>
      </c>
      <c r="M743" s="4" t="inlineStr">
        <is>
          <t>Coating_Special</t>
        </is>
      </c>
      <c r="N743" s="80" t="inlineStr">
        <is>
          <t>RTF</t>
        </is>
      </c>
      <c r="O743" s="4" t="n"/>
      <c r="P743" t="inlineStr">
        <is>
          <t>A102087</t>
        </is>
      </c>
      <c r="Q743" t="inlineStr">
        <is>
          <t>LT250</t>
        </is>
      </c>
      <c r="R743" s="4" t="n">
        <v>126</v>
      </c>
    </row>
    <row r="744">
      <c r="B744">
        <f>IF(I744="Silicon Bronze, ASTM-B584, C87600", IF(M744="Coating_Standard", "Y", "N"), "N")</f>
        <v/>
      </c>
      <c r="C744">
        <f>"Price_BOM_L_Imp_"&amp;D744</f>
        <v/>
      </c>
      <c r="D744" t="n">
        <v>1888</v>
      </c>
      <c r="E744">
        <f>IF(B744="Y", C744, "")</f>
        <v/>
      </c>
      <c r="F744" t="inlineStr">
        <is>
          <t>:15509-LC:15509-LCV:</t>
        </is>
      </c>
      <c r="G744" s="2" t="inlineStr">
        <is>
          <t>X3</t>
        </is>
      </c>
      <c r="H744" s="2" t="inlineStr">
        <is>
          <t>ImpMatl_SS_AISI-304</t>
        </is>
      </c>
      <c r="I744" s="4" t="inlineStr">
        <is>
          <t>Stainless Steel, AISI-304</t>
        </is>
      </c>
      <c r="J744" s="4" t="inlineStr">
        <is>
          <t>H304</t>
        </is>
      </c>
      <c r="K744" s="4" t="inlineStr">
        <is>
          <t>Stainless Steel, AISI-303</t>
        </is>
      </c>
      <c r="L744" s="4" t="inlineStr">
        <is>
          <t>Stainless Steel, AISI 316</t>
        </is>
      </c>
      <c r="M744" s="4" t="inlineStr">
        <is>
          <t>Coating_Special</t>
        </is>
      </c>
      <c r="N744" s="80" t="inlineStr">
        <is>
          <t>RTF</t>
        </is>
      </c>
      <c r="O744" s="4" t="n"/>
      <c r="P744" t="inlineStr">
        <is>
          <t>A102094</t>
        </is>
      </c>
      <c r="Q744" t="inlineStr">
        <is>
          <t>LT250</t>
        </is>
      </c>
      <c r="R744" s="4" t="n">
        <v>126</v>
      </c>
    </row>
    <row r="745">
      <c r="B745">
        <f>IF(I745="Silicon Bronze, ASTM-B584, C87600", IF(M745="Coating_Standard", "Y", "N"), "N")</f>
        <v/>
      </c>
      <c r="C745">
        <f>"Price_BOM_L_Imp_"&amp;D745</f>
        <v/>
      </c>
      <c r="D745" t="n">
        <v>1889</v>
      </c>
      <c r="E745">
        <f>IF(B745="Y", C745, "")</f>
        <v/>
      </c>
      <c r="F745" t="inlineStr">
        <is>
          <t>:15507-LC:15507-LCV:</t>
        </is>
      </c>
      <c r="G745" s="2" t="inlineStr">
        <is>
          <t>X3</t>
        </is>
      </c>
      <c r="H745" s="2" t="inlineStr">
        <is>
          <t>ImpMatl_SS_AISI-304</t>
        </is>
      </c>
      <c r="I745" s="4" t="inlineStr">
        <is>
          <t>Stainless Steel, AISI-304</t>
        </is>
      </c>
      <c r="J745" s="4" t="inlineStr">
        <is>
          <t>H304</t>
        </is>
      </c>
      <c r="K745" s="4" t="inlineStr">
        <is>
          <t>Stainless Steel, AISI-303</t>
        </is>
      </c>
      <c r="L745" s="4" t="inlineStr">
        <is>
          <t>Stainless Steel, AISI 316</t>
        </is>
      </c>
      <c r="M745" s="4" t="inlineStr">
        <is>
          <t>Coating_Special</t>
        </is>
      </c>
      <c r="N745" s="80" t="inlineStr">
        <is>
          <t>RTF</t>
        </is>
      </c>
      <c r="O745" s="4" t="n"/>
      <c r="P745" t="inlineStr">
        <is>
          <t>A102101</t>
        </is>
      </c>
      <c r="Q745" t="inlineStr">
        <is>
          <t>LT250</t>
        </is>
      </c>
      <c r="R745" s="4" t="n">
        <v>126</v>
      </c>
    </row>
    <row r="746">
      <c r="B746">
        <f>IF(I746="Silicon Bronze, ASTM-B584, C87600", IF(M746="Coating_Standard", "Y", "N"), "N")</f>
        <v/>
      </c>
      <c r="C746">
        <f>"Price_BOM_L_Imp_"&amp;D746</f>
        <v/>
      </c>
      <c r="D746" t="n">
        <v>1890</v>
      </c>
      <c r="E746">
        <f>IF(B746="Y", C746, "")</f>
        <v/>
      </c>
      <c r="F746" t="inlineStr">
        <is>
          <t>:20501-LC:20501-LCV:</t>
        </is>
      </c>
      <c r="G746" s="2" t="inlineStr">
        <is>
          <t>X3</t>
        </is>
      </c>
      <c r="H746" s="2" t="inlineStr">
        <is>
          <t>ImpMatl_SS_AISI-304</t>
        </is>
      </c>
      <c r="I746" s="4" t="inlineStr">
        <is>
          <t>Stainless Steel, AISI-304</t>
        </is>
      </c>
      <c r="J746" s="4" t="inlineStr">
        <is>
          <t>H304</t>
        </is>
      </c>
      <c r="K746" s="4" t="inlineStr">
        <is>
          <t>Stainless Steel, AISI-303</t>
        </is>
      </c>
      <c r="L746" s="4" t="inlineStr">
        <is>
          <t>Stainless Steel, AISI 316</t>
        </is>
      </c>
      <c r="M746" s="4" t="inlineStr">
        <is>
          <t>Coating_Special</t>
        </is>
      </c>
      <c r="N746" s="80" t="inlineStr">
        <is>
          <t>RTF</t>
        </is>
      </c>
      <c r="O746" s="4" t="n"/>
      <c r="P746" t="inlineStr">
        <is>
          <t>A102107</t>
        </is>
      </c>
      <c r="Q746" t="inlineStr">
        <is>
          <t>LT250</t>
        </is>
      </c>
      <c r="R746" s="4" t="n">
        <v>126</v>
      </c>
    </row>
    <row r="747">
      <c r="B747" t="inlineStr">
        <is>
          <t>N</t>
        </is>
      </c>
      <c r="C747" t="inlineStr">
        <is>
          <t>Price_BOM_L_Imp_175</t>
        </is>
      </c>
      <c r="D747" t="n">
        <v>175</v>
      </c>
      <c r="F747" t="inlineStr">
        <is>
          <t>:30507-LC:30507-LCV:</t>
        </is>
      </c>
      <c r="G747" s="2" t="inlineStr">
        <is>
          <t>X3</t>
        </is>
      </c>
      <c r="H747" s="2" t="inlineStr">
        <is>
          <t>ImpMatl_SS_AISI-304</t>
        </is>
      </c>
      <c r="I747" s="4" t="inlineStr">
        <is>
          <t>Stainless Steel, AISI-304</t>
        </is>
      </c>
      <c r="J747" s="4" t="inlineStr">
        <is>
          <t>H304</t>
        </is>
      </c>
      <c r="K747" s="4" t="inlineStr">
        <is>
          <t>Stainless Steel, AISI-303</t>
        </is>
      </c>
      <c r="L747" s="4" t="inlineStr">
        <is>
          <t>Stainless Steel, AISI 316</t>
        </is>
      </c>
      <c r="M747" s="4" t="inlineStr">
        <is>
          <t>Coating_Standard</t>
        </is>
      </c>
      <c r="N747" s="80" t="n">
        <v>99837749</v>
      </c>
      <c r="O747" s="4" t="n"/>
      <c r="P747" s="4" t="inlineStr">
        <is>
          <t>A102375</t>
        </is>
      </c>
      <c r="Q747" t="inlineStr">
        <is>
          <t>LT027</t>
        </is>
      </c>
      <c r="R747" t="n">
        <v>0</v>
      </c>
    </row>
    <row r="748">
      <c r="B748" t="inlineStr">
        <is>
          <t>N</t>
        </is>
      </c>
      <c r="C748" t="inlineStr">
        <is>
          <t>Price_BOM_L_Imp_446</t>
        </is>
      </c>
      <c r="D748" t="n">
        <v>446</v>
      </c>
      <c r="F748" t="inlineStr">
        <is>
          <t>:30507-LC:30507-LCV:</t>
        </is>
      </c>
      <c r="G748" s="2" t="inlineStr">
        <is>
          <t>X3</t>
        </is>
      </c>
      <c r="H748" t="inlineStr">
        <is>
          <t>ImpMatl_NiAl-Bronze_ASTM-B148_C95400</t>
        </is>
      </c>
      <c r="I748" s="4" t="inlineStr">
        <is>
          <t>Nickel Aluminum Bronze ASTM B148 UNS C95400</t>
        </is>
      </c>
      <c r="J748" s="4" t="inlineStr">
        <is>
          <t>B22</t>
        </is>
      </c>
      <c r="K748" s="4" t="inlineStr">
        <is>
          <t>Stainless Steel, AISI-303</t>
        </is>
      </c>
      <c r="L748" s="4" t="inlineStr">
        <is>
          <t>Steel, Cold Drawn C1018</t>
        </is>
      </c>
      <c r="M748" s="4" t="inlineStr">
        <is>
          <t>Coating_Standard</t>
        </is>
      </c>
      <c r="N748" s="80" t="inlineStr">
        <is>
          <t>RTF</t>
        </is>
      </c>
      <c r="O748" s="14" t="n"/>
      <c r="P748" t="inlineStr">
        <is>
          <t>A102236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Price_BOM_L_Imp_570</t>
        </is>
      </c>
      <c r="D749" t="n">
        <v>570</v>
      </c>
      <c r="F749" t="inlineStr">
        <is>
          <t>:30507-LC:30507-LCV:</t>
        </is>
      </c>
      <c r="G749" s="2" t="inlineStr">
        <is>
          <t>X3</t>
        </is>
      </c>
      <c r="H749" t="inlineStr">
        <is>
          <t>ImpMatl_NiAl-Bronze_ASTM-B148_C95400</t>
        </is>
      </c>
      <c r="I749" s="4" t="inlineStr">
        <is>
          <t>Nickel Aluminum Bronze ASTM B148 UNS C95400</t>
        </is>
      </c>
      <c r="J749" s="4" t="inlineStr">
        <is>
          <t>B22</t>
        </is>
      </c>
      <c r="K749" s="4" t="inlineStr">
        <is>
          <t>Stainless Steel, AISI-303</t>
        </is>
      </c>
      <c r="L749" s="4" t="inlineStr">
        <is>
          <t>Steel, Cold Drawn C1018</t>
        </is>
      </c>
      <c r="M749" s="4" t="inlineStr">
        <is>
          <t>Coating_Scotchkote134_interior_exterior_IncludeImpeller</t>
        </is>
      </c>
      <c r="N749" s="80" t="inlineStr">
        <is>
          <t>RTF</t>
        </is>
      </c>
      <c r="O749" s="4" t="n"/>
      <c r="P749" t="inlineStr">
        <is>
          <t>A102236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Price_BOM_L_Imp_679</t>
        </is>
      </c>
      <c r="D750" t="n">
        <v>679</v>
      </c>
      <c r="F750" t="inlineStr">
        <is>
          <t>:30507-LC:30507-LCV:</t>
        </is>
      </c>
      <c r="G750" s="2" t="inlineStr">
        <is>
          <t>X3</t>
        </is>
      </c>
      <c r="H750" s="2" t="inlineStr">
        <is>
          <t>ImpMatl_SS_AISI-304</t>
        </is>
      </c>
      <c r="I750" s="4" t="inlineStr">
        <is>
          <t>Stainless Steel, AISI-304</t>
        </is>
      </c>
      <c r="J750" s="4" t="inlineStr">
        <is>
          <t>H304</t>
        </is>
      </c>
      <c r="K750" s="4" t="inlineStr">
        <is>
          <t>Stainless Steel, AISI-303</t>
        </is>
      </c>
      <c r="L750" s="4" t="inlineStr">
        <is>
          <t>Stainless Steel, AISI 316</t>
        </is>
      </c>
      <c r="M750" s="4" t="inlineStr">
        <is>
          <t>Coating_Scotchkote134_interior_exterior_IncludeImpeller</t>
        </is>
      </c>
      <c r="N750" s="80" t="inlineStr">
        <is>
          <t>RTF</t>
        </is>
      </c>
      <c r="O750" s="4" t="n"/>
      <c r="P750" s="4" t="inlineStr">
        <is>
          <t>A102375</t>
        </is>
      </c>
      <c r="Q750" t="inlineStr">
        <is>
          <t>LT250</t>
        </is>
      </c>
      <c r="R750" s="4" t="n"/>
    </row>
    <row r="751">
      <c r="B751" t="inlineStr">
        <is>
          <t>N</t>
        </is>
      </c>
      <c r="C751" t="inlineStr">
        <is>
          <t>Price_BOM_L_Imp_864</t>
        </is>
      </c>
      <c r="D751" t="n">
        <v>864</v>
      </c>
      <c r="F751" t="inlineStr">
        <is>
          <t>:30507-LC:30507-LCV:</t>
        </is>
      </c>
      <c r="G751" s="2" t="inlineStr">
        <is>
          <t>X3</t>
        </is>
      </c>
      <c r="H751" t="inlineStr">
        <is>
          <t>ImpMatl_NiAl-Bronze_ASTM-B148_C95400</t>
        </is>
      </c>
      <c r="I751" s="4" t="inlineStr">
        <is>
          <t>Nickel Aluminum Bronze ASTM B148 UNS C95400</t>
        </is>
      </c>
      <c r="J751" s="4" t="inlineStr">
        <is>
          <t>B22</t>
        </is>
      </c>
      <c r="K751" s="4" t="inlineStr">
        <is>
          <t>Stainless Steel, AISI-303</t>
        </is>
      </c>
      <c r="L751" s="4" t="inlineStr">
        <is>
          <t>Steel, Cold Drawn C1018</t>
        </is>
      </c>
      <c r="M751" s="4" t="inlineStr">
        <is>
          <t>Coating_Scotchkote134_interior_IncludeImpeller</t>
        </is>
      </c>
      <c r="N751" s="80" t="inlineStr">
        <is>
          <t>RTF</t>
        </is>
      </c>
      <c r="O751" s="4" t="n"/>
      <c r="P751" t="inlineStr">
        <is>
          <t>A102236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Price_BOM_L_Imp_973</t>
        </is>
      </c>
      <c r="D752" t="n">
        <v>973</v>
      </c>
      <c r="F752" t="inlineStr">
        <is>
          <t>:30507-LC:30507-LCV:</t>
        </is>
      </c>
      <c r="G752" s="2" t="inlineStr">
        <is>
          <t>X3</t>
        </is>
      </c>
      <c r="H752" s="2" t="inlineStr">
        <is>
          <t>ImpMatl_SS_AISI-304</t>
        </is>
      </c>
      <c r="I752" s="4" t="inlineStr">
        <is>
          <t>Stainless Steel, AISI-304</t>
        </is>
      </c>
      <c r="J752" s="4" t="inlineStr">
        <is>
          <t>H304</t>
        </is>
      </c>
      <c r="K752" s="4" t="inlineStr">
        <is>
          <t>Stainless Steel, AISI-303</t>
        </is>
      </c>
      <c r="L752" s="4" t="inlineStr">
        <is>
          <t>Stainless Steel, AISI 316</t>
        </is>
      </c>
      <c r="M752" s="4" t="inlineStr">
        <is>
          <t>Coating_Scotchkote134_interior_IncludeImpeller</t>
        </is>
      </c>
      <c r="N752" s="80" t="inlineStr">
        <is>
          <t>RTF</t>
        </is>
      </c>
      <c r="O752" s="4" t="n"/>
      <c r="P752" s="4" t="inlineStr">
        <is>
          <t>A102375</t>
        </is>
      </c>
      <c r="Q752" t="inlineStr">
        <is>
          <t>LT250</t>
        </is>
      </c>
      <c r="R752" s="4" t="n"/>
    </row>
    <row r="753">
      <c r="B753" t="inlineStr">
        <is>
          <t>N</t>
        </is>
      </c>
      <c r="C753" t="inlineStr">
        <is>
          <t>Price_BOM_L_Imp_1158</t>
        </is>
      </c>
      <c r="D753" t="n">
        <v>1158</v>
      </c>
      <c r="F753" t="inlineStr">
        <is>
          <t>:30507-LC:30507-LCV:</t>
        </is>
      </c>
      <c r="G753" s="2" t="inlineStr">
        <is>
          <t>X3</t>
        </is>
      </c>
      <c r="H753" t="inlineStr">
        <is>
          <t>ImpMatl_NiAl-Bronze_ASTM-B148_C95400</t>
        </is>
      </c>
      <c r="I753" s="4" t="inlineStr">
        <is>
          <t>Nickel Aluminum Bronze ASTM B148 UNS C95400</t>
        </is>
      </c>
      <c r="J753" s="4" t="inlineStr">
        <is>
          <t>B22</t>
        </is>
      </c>
      <c r="K753" s="4" t="inlineStr">
        <is>
          <t>Stainless Steel, AISI-303</t>
        </is>
      </c>
      <c r="L753" s="4" t="inlineStr">
        <is>
          <t>Steel, Cold Drawn C1018</t>
        </is>
      </c>
      <c r="M753" s="4" t="inlineStr">
        <is>
          <t>Coating_Scotchkote134_interior</t>
        </is>
      </c>
      <c r="N753" s="80" t="inlineStr">
        <is>
          <t>RTF</t>
        </is>
      </c>
      <c r="O753" s="14" t="n"/>
      <c r="P753" t="inlineStr">
        <is>
          <t>A102236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Price_BOM_L_Imp_1267</t>
        </is>
      </c>
      <c r="D754" t="n">
        <v>1267</v>
      </c>
      <c r="F754" t="inlineStr">
        <is>
          <t>:30507-LC:30507-LCV:</t>
        </is>
      </c>
      <c r="G754" s="2" t="inlineStr">
        <is>
          <t>X3</t>
        </is>
      </c>
      <c r="H754" s="2" t="inlineStr">
        <is>
          <t>ImpMatl_SS_AISI-304</t>
        </is>
      </c>
      <c r="I754" s="4" t="inlineStr">
        <is>
          <t>Stainless Steel, AISI-304</t>
        </is>
      </c>
      <c r="J754" s="4" t="inlineStr">
        <is>
          <t>H304</t>
        </is>
      </c>
      <c r="K754" s="4" t="inlineStr">
        <is>
          <t>Stainless Steel, AISI-303</t>
        </is>
      </c>
      <c r="L754" s="4" t="inlineStr">
        <is>
          <t>Stainless Steel, AISI 316</t>
        </is>
      </c>
      <c r="M754" s="4" t="inlineStr">
        <is>
          <t>Coating_Scotchkote134_interior</t>
        </is>
      </c>
      <c r="N754" s="80" t="n">
        <v>99837749</v>
      </c>
      <c r="O754" s="4" t="n"/>
      <c r="P754" s="4" t="inlineStr">
        <is>
          <t>A102375</t>
        </is>
      </c>
      <c r="Q754" t="inlineStr">
        <is>
          <t>LT250</t>
        </is>
      </c>
      <c r="R754" s="4" t="n">
        <v>126</v>
      </c>
    </row>
    <row r="755">
      <c r="B755" t="inlineStr">
        <is>
          <t>N</t>
        </is>
      </c>
      <c r="C755" t="inlineStr">
        <is>
          <t>Price_BOM_L_Imp_1452</t>
        </is>
      </c>
      <c r="D755" t="n">
        <v>1452</v>
      </c>
      <c r="F755" t="inlineStr">
        <is>
          <t>:30507-LC:30507-LCV:</t>
        </is>
      </c>
      <c r="G755" s="2" t="inlineStr">
        <is>
          <t>X3</t>
        </is>
      </c>
      <c r="H755" t="inlineStr">
        <is>
          <t>ImpMatl_NiAl-Bronze_ASTM-B148_C95400</t>
        </is>
      </c>
      <c r="I755" s="4" t="inlineStr">
        <is>
          <t>Nickel Aluminum Bronze ASTM B148 UNS C95400</t>
        </is>
      </c>
      <c r="J755" s="4" t="inlineStr">
        <is>
          <t>B22</t>
        </is>
      </c>
      <c r="K755" s="4" t="inlineStr">
        <is>
          <t>Stainless Steel, AISI-303</t>
        </is>
      </c>
      <c r="L755" s="4" t="inlineStr">
        <is>
          <t>Steel, Cold Drawn C1018</t>
        </is>
      </c>
      <c r="M755" s="4" t="inlineStr">
        <is>
          <t>Coating_Scotchkote134_interior_exterior</t>
        </is>
      </c>
      <c r="N755" s="80" t="inlineStr">
        <is>
          <t>RTF</t>
        </is>
      </c>
      <c r="O755" s="14" t="n"/>
      <c r="P755" t="inlineStr">
        <is>
          <t>A102236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Price_BOM_L_Imp_1561</t>
        </is>
      </c>
      <c r="D756" t="n">
        <v>1561</v>
      </c>
      <c r="F756" t="inlineStr">
        <is>
          <t>:30507-LC:30507-LCV:</t>
        </is>
      </c>
      <c r="G756" s="2" t="inlineStr">
        <is>
          <t>X3</t>
        </is>
      </c>
      <c r="H756" s="2" t="inlineStr">
        <is>
          <t>ImpMatl_SS_AISI-304</t>
        </is>
      </c>
      <c r="I756" s="4" t="inlineStr">
        <is>
          <t>Stainless Steel, AISI-304</t>
        </is>
      </c>
      <c r="J756" s="4" t="inlineStr">
        <is>
          <t>H304</t>
        </is>
      </c>
      <c r="K756" s="4" t="inlineStr">
        <is>
          <t>Stainless Steel, AISI-303</t>
        </is>
      </c>
      <c r="L756" s="4" t="inlineStr">
        <is>
          <t>Stainless Steel, AISI 316</t>
        </is>
      </c>
      <c r="M756" s="4" t="inlineStr">
        <is>
          <t>Coating_Scotchkote134_interior_exterior</t>
        </is>
      </c>
      <c r="N756" s="80" t="n">
        <v>99837749</v>
      </c>
      <c r="O756" s="4" t="n"/>
      <c r="P756" s="4" t="inlineStr">
        <is>
          <t>A102375</t>
        </is>
      </c>
      <c r="Q756" t="inlineStr">
        <is>
          <t>LT250</t>
        </is>
      </c>
      <c r="R756" s="4" t="n">
        <v>126</v>
      </c>
    </row>
    <row r="757">
      <c r="B757" t="inlineStr">
        <is>
          <t>N</t>
        </is>
      </c>
      <c r="C757" t="inlineStr">
        <is>
          <t>Price_BOM_L_Imp_1746</t>
        </is>
      </c>
      <c r="D757" t="n">
        <v>1746</v>
      </c>
      <c r="F757" t="inlineStr">
        <is>
          <t>:30507-LC:30507-LCV:</t>
        </is>
      </c>
      <c r="G757" s="2" t="inlineStr">
        <is>
          <t>X3</t>
        </is>
      </c>
      <c r="H757" t="inlineStr">
        <is>
          <t>ImpMatl_NiAl-Bronze_ASTM-B148_C95400</t>
        </is>
      </c>
      <c r="I757" s="4" t="inlineStr">
        <is>
          <t>Nickel Aluminum Bronze ASTM B148 UNS C95400</t>
        </is>
      </c>
      <c r="J757" s="4" t="inlineStr">
        <is>
          <t>B22</t>
        </is>
      </c>
      <c r="K757" s="4" t="inlineStr">
        <is>
          <t>Stainless Steel, AISI-303</t>
        </is>
      </c>
      <c r="L757" s="4" t="inlineStr">
        <is>
          <t>Steel, Cold Drawn C1018</t>
        </is>
      </c>
      <c r="M757" s="4" t="inlineStr">
        <is>
          <t>Coating_Special</t>
        </is>
      </c>
      <c r="N757" s="80" t="inlineStr">
        <is>
          <t>RTF</t>
        </is>
      </c>
      <c r="O757" s="14" t="n"/>
      <c r="P757" t="inlineStr">
        <is>
          <t>A102236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Price_BOM_L_Imp_1855</t>
        </is>
      </c>
      <c r="D758" t="n">
        <v>1855</v>
      </c>
      <c r="F758" t="inlineStr">
        <is>
          <t>:30507-LC:30507-LCV:</t>
        </is>
      </c>
      <c r="G758" s="2" t="inlineStr">
        <is>
          <t>X3</t>
        </is>
      </c>
      <c r="H758" s="2" t="inlineStr">
        <is>
          <t>ImpMatl_SS_AISI-304</t>
        </is>
      </c>
      <c r="I758" s="4" t="inlineStr">
        <is>
          <t>Stainless Steel, AISI-304</t>
        </is>
      </c>
      <c r="J758" s="4" t="inlineStr">
        <is>
          <t>H304</t>
        </is>
      </c>
      <c r="K758" s="4" t="inlineStr">
        <is>
          <t>Stainless Steel, AISI-303</t>
        </is>
      </c>
      <c r="L758" s="4" t="inlineStr">
        <is>
          <t>Stainless Steel, AISI 316</t>
        </is>
      </c>
      <c r="M758" s="4" t="inlineStr">
        <is>
          <t>Coating_Special</t>
        </is>
      </c>
      <c r="N758" s="80" t="inlineStr">
        <is>
          <t>RTF</t>
        </is>
      </c>
      <c r="O758" s="4" t="n"/>
      <c r="P758" t="inlineStr">
        <is>
          <t>A101852</t>
        </is>
      </c>
      <c r="Q758" t="inlineStr">
        <is>
          <t>LT250</t>
        </is>
      </c>
      <c r="R758" s="4" t="n">
        <v>126</v>
      </c>
    </row>
    <row r="759" ht="15" customHeight="1">
      <c r="A759" s="78" t="inlineStr">
        <is>
          <t>[END]</t>
        </is>
      </c>
      <c r="D759">
        <f>RIGHT(C759, 4)</f>
        <v/>
      </c>
    </row>
  </sheetData>
  <autoFilter ref="B6:R759"/>
  <dataValidations disablePrompts="1" count="2">
    <dataValidation sqref="A6" showErrorMessage="1" showInputMessage="1" allowBlank="1" type="list">
      <formula1>"Full Data,Quick Price"</formula1>
    </dataValidation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X137"/>
  <sheetViews>
    <sheetView zoomScaleNormal="108" workbookViewId="0">
      <pane ySplit="6" topLeftCell="A7" activePane="bottomLeft" state="frozen"/>
      <selection pane="bottomLeft" activeCell="B9" sqref="B9"/>
    </sheetView>
  </sheetViews>
  <sheetFormatPr baseColWidth="8" defaultColWidth="9.140625" defaultRowHeight="13.15" outlineLevelRow="1"/>
  <cols>
    <col width="20.7109375" customWidth="1" style="22" min="1" max="1"/>
    <col width="25.85546875" bestFit="1" customWidth="1" min="2" max="2"/>
    <col width="4" bestFit="1" customWidth="1" min="3" max="3"/>
    <col width="78.7109375" customWidth="1" min="4" max="4"/>
    <col width="8.85546875" bestFit="1" customWidth="1" min="5" max="5"/>
    <col width="16" bestFit="1" customWidth="1" min="6" max="6"/>
    <col width="20.42578125" customWidth="1" min="7" max="7"/>
    <col width="24.42578125" bestFit="1" customWidth="1" min="8" max="8"/>
    <col width="13.5703125" customWidth="1" min="9" max="9"/>
    <col width="23" customWidth="1" min="10" max="10"/>
    <col width="9.140625" customWidth="1" style="5" min="13" max="13"/>
    <col width="12.42578125" bestFit="1" customWidth="1" min="14" max="14"/>
    <col width="27.28515625" customWidth="1" min="15" max="15"/>
    <col width="11.42578125" bestFit="1" customWidth="1" min="16" max="16"/>
    <col width="9.140625" customWidth="1" style="4" min="17" max="17"/>
  </cols>
  <sheetData>
    <row r="1" ht="13.9" customFormat="1" customHeight="1" s="30" thickBot="1">
      <c r="A1" s="72" t="inlineStr">
        <is>
          <t>Export Set-up</t>
        </is>
      </c>
      <c r="B1" s="89" t="inlineStr">
        <is>
          <t>Z:\DOE PSD Exports\046_Lbom-ES_Hardware_DOE.xml</t>
        </is>
      </c>
      <c r="C1" s="89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42" t="n"/>
      <c r="N1" s="54" t="n"/>
      <c r="O1" s="54" t="n"/>
      <c r="P1" s="54" t="n"/>
      <c r="Q1" s="54" t="n"/>
      <c r="X1" s="30" t="inlineStr">
        <is>
          <t>PSD v1.1</t>
        </is>
      </c>
    </row>
    <row r="2" outlineLevel="1" ht="13.9" customHeight="1" thickTop="1">
      <c r="A2" s="74" t="inlineStr">
        <is>
          <t>Price_BOM_L_Hardware</t>
        </is>
      </c>
      <c r="B2" s="20" t="inlineStr">
        <is>
          <t>ID</t>
        </is>
      </c>
      <c r="C2" s="20" t="n"/>
      <c r="D2" s="20" t="inlineStr">
        <is>
          <t>Model</t>
        </is>
      </c>
      <c r="E2" s="20" t="inlineStr">
        <is>
          <t>CodeX</t>
        </is>
      </c>
      <c r="F2" s="20" t="inlineStr">
        <is>
          <t>FlangeConfiguration</t>
        </is>
      </c>
      <c r="G2" s="20" t="n"/>
      <c r="H2" s="20" t="inlineStr">
        <is>
          <t>HardwareMaterial</t>
        </is>
      </c>
      <c r="I2" s="20" t="inlineStr">
        <is>
          <t>BOM</t>
        </is>
      </c>
      <c r="J2" s="20" t="n"/>
      <c r="K2" s="20" t="n"/>
      <c r="L2" s="20" t="inlineStr">
        <is>
          <t>PriceID</t>
        </is>
      </c>
      <c r="M2" s="20" t="n"/>
      <c r="N2" s="20" t="n"/>
      <c r="O2" s="20" t="n"/>
      <c r="P2" s="20" t="inlineStr">
        <is>
          <t>LeadtimeID</t>
        </is>
      </c>
      <c r="Q2" s="20" t="n"/>
    </row>
    <row r="3" outlineLevel="1">
      <c r="A3" s="74" t="inlineStr">
        <is>
          <t>PumpOptions</t>
        </is>
      </c>
      <c r="B3" s="20" t="inlineStr">
        <is>
          <t>PriceList</t>
        </is>
      </c>
      <c r="C3" s="20" t="n"/>
      <c r="D3" s="20" t="n"/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n"/>
      <c r="D4" s="76" t="inlineStr">
        <is>
          <t>text</t>
        </is>
      </c>
      <c r="E4" s="76" t="inlineStr">
        <is>
          <t>text</t>
        </is>
      </c>
      <c r="F4" s="76" t="inlineStr">
        <is>
          <t>text</t>
        </is>
      </c>
      <c r="G4" s="76" t="inlineStr">
        <is>
          <t>pointer-merge</t>
        </is>
      </c>
      <c r="H4" s="76" t="inlineStr">
        <is>
          <t>text</t>
        </is>
      </c>
      <c r="I4" s="76" t="inlineStr">
        <is>
          <t>text</t>
        </is>
      </c>
      <c r="J4" s="76" t="n"/>
      <c r="K4" s="76" t="n"/>
      <c r="L4" s="76" t="inlineStr">
        <is>
          <t>pointer-merge</t>
        </is>
      </c>
      <c r="M4" s="76" t="n"/>
      <c r="N4" s="76" t="n"/>
      <c r="O4" s="76" t="n"/>
      <c r="P4" s="76" t="inlineStr">
        <is>
          <t>pointer-merge</t>
        </is>
      </c>
      <c r="Q4" s="76" t="n"/>
      <c r="R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</row>
    <row r="6" ht="13.9" customHeight="1" thickTop="1">
      <c r="B6" s="7" t="inlineStr">
        <is>
          <t>ID</t>
        </is>
      </c>
      <c r="C6" s="7" t="n"/>
      <c r="D6" s="7" t="inlineStr">
        <is>
          <t>Model</t>
        </is>
      </c>
      <c r="E6" s="7" t="inlineStr">
        <is>
          <t>codeX</t>
        </is>
      </c>
      <c r="F6" s="7" t="inlineStr">
        <is>
          <t>Flange Config</t>
        </is>
      </c>
      <c r="G6" s="8" t="inlineStr">
        <is>
          <t>Option ID</t>
        </is>
      </c>
      <c r="H6" s="7" t="inlineStr">
        <is>
          <t>Material</t>
        </is>
      </c>
      <c r="I6" s="7" t="inlineStr">
        <is>
          <t>BOM</t>
        </is>
      </c>
      <c r="J6" s="35" t="inlineStr">
        <is>
          <t>Description</t>
        </is>
      </c>
      <c r="K6" s="35" t="inlineStr">
        <is>
          <t>Item</t>
        </is>
      </c>
      <c r="L6" s="23" t="inlineStr">
        <is>
          <t>Price ID</t>
        </is>
      </c>
      <c r="M6" s="132" t="inlineStr">
        <is>
          <t>Price</t>
        </is>
      </c>
      <c r="N6" s="36" t="inlineStr">
        <is>
          <t>PriceType</t>
        </is>
      </c>
      <c r="O6" s="36" t="inlineStr">
        <is>
          <t>Price Description</t>
        </is>
      </c>
      <c r="P6" s="23" t="inlineStr">
        <is>
          <t>LeadtimeID</t>
        </is>
      </c>
      <c r="Q6" s="36" t="inlineStr">
        <is>
          <t>Days</t>
        </is>
      </c>
    </row>
    <row r="7">
      <c r="A7" s="78" t="inlineStr">
        <is>
          <t>[START]</t>
        </is>
      </c>
      <c r="B7">
        <f>"Price_BOM_L_Hardware_"&amp;C7</f>
        <v/>
      </c>
      <c r="C7" t="n">
        <v>1</v>
      </c>
      <c r="D7" t="inlineStr">
        <is>
          <t>:10707-LC:12709-LC:15705-LC:10707-LCV:12709-LCV:15705-LCV:</t>
        </is>
      </c>
      <c r="E7" s="2" t="inlineStr">
        <is>
          <t>X0</t>
        </is>
      </c>
      <c r="F7" t="inlineStr">
        <is>
          <t>NPS</t>
        </is>
      </c>
      <c r="G7" t="inlineStr">
        <is>
          <t>Hardware_Steel_Gr5</t>
        </is>
      </c>
      <c r="H7" t="inlineStr">
        <is>
          <t>Hardware_Steel_Gr5</t>
        </is>
      </c>
      <c r="I7" s="2" t="n">
        <v>96776652</v>
      </c>
      <c r="J7" t="inlineStr">
        <is>
          <t>HW,LC,7: X0,STL GRADE5</t>
        </is>
      </c>
      <c r="K7" t="n">
        <v>1</v>
      </c>
      <c r="L7" t="inlineStr">
        <is>
          <t>A100091</t>
        </is>
      </c>
      <c r="M7" s="70" t="n"/>
      <c r="N7" s="4" t="n"/>
      <c r="O7" s="4" t="inlineStr">
        <is>
          <t>Price Adder for Steel, Grade 5 hardware for Type L</t>
        </is>
      </c>
      <c r="P7" t="inlineStr">
        <is>
          <t>LT027</t>
        </is>
      </c>
    </row>
    <row r="8">
      <c r="B8">
        <f>"Price_BOM_L_Hardware_"&amp;C8</f>
        <v/>
      </c>
      <c r="C8" t="n">
        <v>3</v>
      </c>
      <c r="D8" t="inlineStr">
        <is>
          <t>:10707-LC:12709-LC:15705-LC:10707-LCV:12709-LCV:15705-LCV:</t>
        </is>
      </c>
      <c r="E8" s="2" t="inlineStr">
        <is>
          <t>X0</t>
        </is>
      </c>
      <c r="F8" t="inlineStr">
        <is>
          <t>NPS</t>
        </is>
      </c>
      <c r="G8" t="inlineStr">
        <is>
          <t>Hardware_SS_316</t>
        </is>
      </c>
      <c r="H8" t="inlineStr">
        <is>
          <t>Hardware_SS_316</t>
        </is>
      </c>
      <c r="I8" s="2" t="inlineStr">
        <is>
          <t>RTF</t>
        </is>
      </c>
      <c r="K8" t="n">
        <v>3</v>
      </c>
      <c r="L8" t="inlineStr">
        <is>
          <t>A100094</t>
        </is>
      </c>
      <c r="M8" s="70" t="n"/>
      <c r="N8" s="4" t="n"/>
      <c r="O8" s="4" t="inlineStr">
        <is>
          <t>Price Adder for Stainless Steel, AISI 316 for Type L</t>
        </is>
      </c>
      <c r="P8" t="inlineStr">
        <is>
          <t>LT147</t>
        </is>
      </c>
    </row>
    <row r="9">
      <c r="B9">
        <f>"Price_BOM_L_Hardware_"&amp;C9</f>
        <v/>
      </c>
      <c r="C9" t="n">
        <v>4</v>
      </c>
      <c r="D9" t="inlineStr">
        <is>
          <t>:10707-LC:12709-LC:15705-LC:20709-LC:10707-LCV:12709-LCV:15705-LCV:20709-LCV:</t>
        </is>
      </c>
      <c r="E9" s="2" t="inlineStr">
        <is>
          <t>X3</t>
        </is>
      </c>
      <c r="F9" t="inlineStr">
        <is>
          <t>NPS</t>
        </is>
      </c>
      <c r="G9" t="inlineStr">
        <is>
          <t>Hardware_Steel_Gr5</t>
        </is>
      </c>
      <c r="H9" t="inlineStr">
        <is>
          <t>Hardware_Steel_Gr5</t>
        </is>
      </c>
      <c r="I9" s="2" t="inlineStr">
        <is>
          <t>96699201</t>
        </is>
      </c>
      <c r="J9" t="inlineStr">
        <is>
          <t>HW,LC,7" X3,STL GRADE5</t>
        </is>
      </c>
      <c r="K9" t="n">
        <v>4</v>
      </c>
      <c r="L9" t="inlineStr">
        <is>
          <t>A100091</t>
        </is>
      </c>
      <c r="M9" s="70" t="n"/>
      <c r="N9" s="4" t="n"/>
      <c r="O9" s="4" t="inlineStr">
        <is>
          <t>Price Adder for Steel, Grade 5 hardware for Type L</t>
        </is>
      </c>
      <c r="P9" t="inlineStr">
        <is>
          <t>LT027</t>
        </is>
      </c>
    </row>
    <row r="10">
      <c r="B10">
        <f>"Price_BOM_L_Hardware_"&amp;C10</f>
        <v/>
      </c>
      <c r="C10" t="n">
        <v>5</v>
      </c>
      <c r="D10" t="inlineStr">
        <is>
          <t>:10707-LC:12709-LC:15705-LC:20709-LC:10707-LCV:12709-LCV:15705-LCV:20709-LCV:</t>
        </is>
      </c>
      <c r="E10" s="2" t="inlineStr">
        <is>
          <t>X3</t>
        </is>
      </c>
      <c r="F10" t="inlineStr">
        <is>
          <t>NPT</t>
        </is>
      </c>
      <c r="G10" t="inlineStr">
        <is>
          <t>Hardware_Steel_Gr8</t>
        </is>
      </c>
      <c r="H10" t="inlineStr">
        <is>
          <t>Hardware_Steel_Gr8</t>
        </is>
      </c>
      <c r="I10" s="2" t="n">
        <v>96769881</v>
      </c>
      <c r="J10" t="inlineStr">
        <is>
          <t>HW,LC,7" X3,STL GRADE8</t>
        </is>
      </c>
      <c r="K10" t="n">
        <v>5</v>
      </c>
      <c r="L10" t="inlineStr">
        <is>
          <t>A100092</t>
        </is>
      </c>
      <c r="M10" s="70" t="n"/>
      <c r="N10" s="4" t="n"/>
      <c r="O10" s="4" t="inlineStr">
        <is>
          <t>Price Adder for Steel, Grade 8 hardware for Type L</t>
        </is>
      </c>
      <c r="P10" t="inlineStr">
        <is>
          <t>LT027</t>
        </is>
      </c>
    </row>
    <row r="11">
      <c r="B11">
        <f>"Price_BOM_L_Hardware_"&amp;C11</f>
        <v/>
      </c>
      <c r="C11" t="n">
        <v>7</v>
      </c>
      <c r="D11" t="inlineStr">
        <is>
          <t>:10707-LC:12709-LC:15705-LC:20709-LC:10707-LCV:12709-LCV:15705-LCV:20709-LCV:</t>
        </is>
      </c>
      <c r="E11" s="2" t="inlineStr">
        <is>
          <t>X3</t>
        </is>
      </c>
      <c r="F11" t="inlineStr">
        <is>
          <t>NPS</t>
        </is>
      </c>
      <c r="G11" t="inlineStr">
        <is>
          <t>Hardware_SS_316</t>
        </is>
      </c>
      <c r="H11" t="inlineStr">
        <is>
          <t>Hardware_SS_316</t>
        </is>
      </c>
      <c r="I11" s="2" t="inlineStr">
        <is>
          <t>RTF</t>
        </is>
      </c>
      <c r="K11" t="n">
        <v>7</v>
      </c>
      <c r="L11" t="inlineStr">
        <is>
          <t>A100094</t>
        </is>
      </c>
      <c r="M11" s="70" t="n"/>
      <c r="N11" s="4" t="n"/>
      <c r="O11" s="4" t="inlineStr">
        <is>
          <t>Price Adder for Stainless Steel, AISI 316 for Type L</t>
        </is>
      </c>
      <c r="P11" t="inlineStr">
        <is>
          <t>LT147</t>
        </is>
      </c>
    </row>
    <row r="12">
      <c r="B12">
        <f>"Price_BOM_L_Hardware_"&amp;C12</f>
        <v/>
      </c>
      <c r="C12" t="n">
        <v>9</v>
      </c>
      <c r="D12" t="inlineStr">
        <is>
          <t>:10707-LF:12709-LF:15705-LF:20709-LF:</t>
        </is>
      </c>
      <c r="E12" s="2" t="inlineStr">
        <is>
          <t>X3</t>
        </is>
      </c>
      <c r="F12" t="inlineStr">
        <is>
          <t>NPS</t>
        </is>
      </c>
      <c r="G12" t="inlineStr">
        <is>
          <t>Hardware_Steel_Gr5</t>
        </is>
      </c>
      <c r="H12" t="inlineStr">
        <is>
          <t>Hardware_Steel_Gr5</t>
        </is>
      </c>
      <c r="I12" s="2" t="n">
        <v>96699188</v>
      </c>
      <c r="J12" t="inlineStr">
        <is>
          <t>HW,LF,7" X3,STL GRADE5</t>
        </is>
      </c>
      <c r="K12" t="n">
        <v>9</v>
      </c>
      <c r="L12" t="inlineStr">
        <is>
          <t>A100091</t>
        </is>
      </c>
      <c r="M12" s="70" t="n"/>
      <c r="N12" s="4" t="n"/>
      <c r="O12" s="4" t="inlineStr">
        <is>
          <t>Price Adder for Steel, Grade 5 hardware for Type L</t>
        </is>
      </c>
      <c r="P12" t="inlineStr">
        <is>
          <t>LT027</t>
        </is>
      </c>
    </row>
    <row r="13">
      <c r="B13">
        <f>"Price_BOM_L_Hardware_"&amp;C13</f>
        <v/>
      </c>
      <c r="C13" t="n">
        <v>10</v>
      </c>
      <c r="D13" t="inlineStr">
        <is>
          <t>:10707-LF:12709-LF:15705-LF:20709-LF:</t>
        </is>
      </c>
      <c r="E13" s="2" t="inlineStr">
        <is>
          <t>X3</t>
        </is>
      </c>
      <c r="F13" t="inlineStr">
        <is>
          <t>NPT</t>
        </is>
      </c>
      <c r="G13" t="inlineStr">
        <is>
          <t>Hardware_Steel_Gr8</t>
        </is>
      </c>
      <c r="H13" t="inlineStr">
        <is>
          <t>Hardware_Steel_Gr8</t>
        </is>
      </c>
      <c r="I13" s="2" t="n">
        <v>96769892</v>
      </c>
      <c r="J13" t="inlineStr">
        <is>
          <t>HW,LF,7" X3,STL GRADE8</t>
        </is>
      </c>
      <c r="K13" t="n">
        <v>10</v>
      </c>
      <c r="L13" t="inlineStr">
        <is>
          <t>A100092</t>
        </is>
      </c>
      <c r="M13" s="70" t="n"/>
      <c r="N13" s="4" t="n"/>
      <c r="O13" s="4" t="inlineStr">
        <is>
          <t>Price Adder for Steel, Grade 8 hardware for Type L</t>
        </is>
      </c>
      <c r="P13" t="inlineStr">
        <is>
          <t>LT027</t>
        </is>
      </c>
    </row>
    <row r="14">
      <c r="B14">
        <f>"Price_BOM_L_Hardware_"&amp;C14</f>
        <v/>
      </c>
      <c r="C14" t="n">
        <v>12</v>
      </c>
      <c r="D14" t="inlineStr">
        <is>
          <t>:10707-LF:12709-LF:15705-LF:20709-LF:</t>
        </is>
      </c>
      <c r="E14" s="2" t="inlineStr">
        <is>
          <t>X3</t>
        </is>
      </c>
      <c r="F14" t="inlineStr">
        <is>
          <t>NPS</t>
        </is>
      </c>
      <c r="G14" t="inlineStr">
        <is>
          <t>Hardware_SS_316</t>
        </is>
      </c>
      <c r="H14" t="inlineStr">
        <is>
          <t>Hardware_SS_316</t>
        </is>
      </c>
      <c r="I14" s="2" t="inlineStr">
        <is>
          <t>RTF</t>
        </is>
      </c>
      <c r="K14" t="n">
        <v>13</v>
      </c>
      <c r="L14" t="inlineStr">
        <is>
          <t>A100094</t>
        </is>
      </c>
      <c r="M14" s="70" t="n"/>
      <c r="N14" s="4" t="n"/>
      <c r="O14" s="4" t="inlineStr">
        <is>
          <t>Price Adder for Stainless Steel, AISI 316 for Type L</t>
        </is>
      </c>
      <c r="P14" t="inlineStr">
        <is>
          <t>LT147</t>
        </is>
      </c>
    </row>
    <row r="15">
      <c r="B15">
        <f>"Price_BOM_L_Hardware_"&amp;C15</f>
        <v/>
      </c>
      <c r="C15" t="n">
        <v>14</v>
      </c>
      <c r="D15" t="inlineStr">
        <is>
          <t>:12501-LC:12501-LCV:12507-LC:12507-LCV:15507-LC:15507-LCV:15509-LC:15509-LCV:20501-LC:20501-LCV:30501-LC:30507-LC:</t>
        </is>
      </c>
      <c r="E15" s="2" t="inlineStr">
        <is>
          <t>X0</t>
        </is>
      </c>
      <c r="F15" t="inlineStr">
        <is>
          <t>NPS</t>
        </is>
      </c>
      <c r="G15" t="inlineStr">
        <is>
          <t>Hardware_Steel_Gr5</t>
        </is>
      </c>
      <c r="H15" t="inlineStr">
        <is>
          <t>Hardware_Steel_Gr5</t>
        </is>
      </c>
      <c r="I15" s="2" t="inlineStr">
        <is>
          <t>96699191</t>
        </is>
      </c>
      <c r="J15" t="inlineStr">
        <is>
          <t>HW,LC,5" X0,STL GRADE5</t>
        </is>
      </c>
      <c r="K15" t="n">
        <v>16</v>
      </c>
      <c r="L15" t="inlineStr">
        <is>
          <t>A100091</t>
        </is>
      </c>
      <c r="M15" s="70" t="n"/>
      <c r="N15" s="4" t="n"/>
      <c r="O15" s="4" t="inlineStr">
        <is>
          <t>Price Adder for Steel, Grade 5 hardware for Type L</t>
        </is>
      </c>
      <c r="P15" t="inlineStr">
        <is>
          <t>LT027</t>
        </is>
      </c>
    </row>
    <row r="16">
      <c r="B16">
        <f>"Price_BOM_L_Hardware_"&amp;C16</f>
        <v/>
      </c>
      <c r="C16" t="n">
        <v>16</v>
      </c>
      <c r="D16" t="inlineStr">
        <is>
          <t>:12501-LC:12501-LCV:12507-LC:12507-LCV:15507-LC:15507-LCV:15509-LC:15509-LCV:20501-LC:20501-LCV:30501-LC:30507-LC:</t>
        </is>
      </c>
      <c r="E16" s="2" t="inlineStr">
        <is>
          <t>X0</t>
        </is>
      </c>
      <c r="F16" t="inlineStr">
        <is>
          <t>NPS</t>
        </is>
      </c>
      <c r="G16" t="inlineStr">
        <is>
          <t>Hardware_SS_316</t>
        </is>
      </c>
      <c r="H16" t="inlineStr">
        <is>
          <t>Hardware_SS_316</t>
        </is>
      </c>
      <c r="I16" s="2" t="inlineStr">
        <is>
          <t>RTF</t>
        </is>
      </c>
      <c r="K16" t="n">
        <v>18</v>
      </c>
      <c r="L16" t="inlineStr">
        <is>
          <t>A100094</t>
        </is>
      </c>
      <c r="M16" s="70" t="n"/>
      <c r="N16" s="4" t="n"/>
      <c r="O16" s="4" t="inlineStr">
        <is>
          <t>Price Adder for Stainless Steel, AISI 316 for Type L</t>
        </is>
      </c>
      <c r="P16" t="inlineStr">
        <is>
          <t>LT147</t>
        </is>
      </c>
    </row>
    <row r="17">
      <c r="B17">
        <f>"Price_BOM_L_Hardware_"&amp;C17</f>
        <v/>
      </c>
      <c r="C17" t="n">
        <v>17</v>
      </c>
      <c r="D17" t="inlineStr">
        <is>
          <t>:15951-LC:15951-LCV:15955-LC:15955-LCV:15959-LC:15959-LCV:20953-LC:20953-LCV:</t>
        </is>
      </c>
      <c r="E17" s="2" t="inlineStr">
        <is>
          <t>X3</t>
        </is>
      </c>
      <c r="F17" t="inlineStr">
        <is>
          <t>NPS</t>
        </is>
      </c>
      <c r="G17" t="inlineStr">
        <is>
          <t>Hardware_Steel_Gr5</t>
        </is>
      </c>
      <c r="H17" t="inlineStr">
        <is>
          <t>Hardware_Steel_Gr5</t>
        </is>
      </c>
      <c r="I17" s="2" t="inlineStr">
        <is>
          <t>96699202</t>
        </is>
      </c>
      <c r="J17" t="inlineStr">
        <is>
          <t>HW,LC,9.5" X3,STL GRADE5</t>
        </is>
      </c>
      <c r="K17" t="n">
        <v>19</v>
      </c>
      <c r="L17" t="inlineStr">
        <is>
          <t>A100091</t>
        </is>
      </c>
      <c r="M17" s="70" t="n"/>
      <c r="N17" s="4" t="n"/>
      <c r="O17" s="4" t="inlineStr">
        <is>
          <t>Price Adder for Steel, Grade 5 hardware for Type L</t>
        </is>
      </c>
      <c r="P17" t="inlineStr">
        <is>
          <t>LT027</t>
        </is>
      </c>
    </row>
    <row r="18">
      <c r="B18">
        <f>"Price_BOM_L_Hardware_"&amp;C18</f>
        <v/>
      </c>
      <c r="C18" t="n">
        <v>18</v>
      </c>
      <c r="D18" t="inlineStr">
        <is>
          <t>:15951-LC:15951-LCV:15955-LC:15955-LCV:15959-LC:15959-LCV:20953-LC:20953-LCV:</t>
        </is>
      </c>
      <c r="E18" s="2" t="inlineStr">
        <is>
          <t>X3</t>
        </is>
      </c>
      <c r="F18" t="inlineStr">
        <is>
          <t>NPT</t>
        </is>
      </c>
      <c r="G18" t="inlineStr">
        <is>
          <t>Hardware_Steel_Gr8</t>
        </is>
      </c>
      <c r="H18" t="inlineStr">
        <is>
          <t>Hardware_Steel_Gr8</t>
        </is>
      </c>
      <c r="I18" s="2" t="n">
        <v>96769893</v>
      </c>
      <c r="J18" t="inlineStr">
        <is>
          <t>HW,LC,9.5" X3,STL GRADE8</t>
        </is>
      </c>
      <c r="K18" t="n">
        <v>20</v>
      </c>
      <c r="L18" t="inlineStr">
        <is>
          <t>A100092</t>
        </is>
      </c>
      <c r="M18" s="70" t="n"/>
      <c r="N18" s="4" t="n"/>
      <c r="O18" s="4" t="inlineStr">
        <is>
          <t>Price Adder for Steel, Grade 8 hardware for Type L</t>
        </is>
      </c>
      <c r="P18" t="inlineStr">
        <is>
          <t>LT027</t>
        </is>
      </c>
    </row>
    <row r="19">
      <c r="B19">
        <f>"Price_BOM_L_Hardware_"&amp;C19</f>
        <v/>
      </c>
      <c r="C19" t="n">
        <v>20</v>
      </c>
      <c r="D19" t="inlineStr">
        <is>
          <t>:15951-LC:15951-LCV:15955-LC:15955-LCV:15959-LC:15959-LCV:20953-LC:20953-LCV:</t>
        </is>
      </c>
      <c r="E19" s="2" t="inlineStr">
        <is>
          <t>X3</t>
        </is>
      </c>
      <c r="F19" t="inlineStr">
        <is>
          <t>NPS</t>
        </is>
      </c>
      <c r="G19" t="inlineStr">
        <is>
          <t>Hardware_SS_316</t>
        </is>
      </c>
      <c r="H19" t="inlineStr">
        <is>
          <t>Hardware_SS_316</t>
        </is>
      </c>
      <c r="I19" s="2" t="inlineStr">
        <is>
          <t>RTF</t>
        </is>
      </c>
      <c r="K19" t="n">
        <v>22</v>
      </c>
      <c r="L19" t="inlineStr">
        <is>
          <t>A100094</t>
        </is>
      </c>
      <c r="M19" s="70" t="n"/>
      <c r="N19" s="4" t="n"/>
      <c r="O19" s="4" t="inlineStr">
        <is>
          <t>Price Adder for Stainless Steel, AISI 316 for Type L</t>
        </is>
      </c>
      <c r="P19" t="inlineStr">
        <is>
          <t>LT147</t>
        </is>
      </c>
    </row>
    <row r="20">
      <c r="B20">
        <f>"Price_BOM_L_Hardware_"&amp;C20</f>
        <v/>
      </c>
      <c r="C20" t="n">
        <v>22</v>
      </c>
      <c r="D20" t="inlineStr">
        <is>
          <t>:15951-LF:15955-LF:15959-LF:20953-LF:</t>
        </is>
      </c>
      <c r="E20" s="2" t="inlineStr">
        <is>
          <t>X3</t>
        </is>
      </c>
      <c r="F20" t="inlineStr">
        <is>
          <t>NPS</t>
        </is>
      </c>
      <c r="G20" t="inlineStr">
        <is>
          <t>Hardware_Steel_Gr5</t>
        </is>
      </c>
      <c r="H20" t="inlineStr">
        <is>
          <t>Hardware_Steel_Gr5</t>
        </is>
      </c>
      <c r="I20" s="2" t="n">
        <v>96699194</v>
      </c>
      <c r="J20" t="inlineStr">
        <is>
          <t>HW,LF,9.5" X3,STL GRADE5</t>
        </is>
      </c>
      <c r="K20" t="n">
        <v>24</v>
      </c>
      <c r="L20" t="inlineStr">
        <is>
          <t>A100091</t>
        </is>
      </c>
      <c r="M20" s="70" t="n"/>
      <c r="N20" s="4" t="n"/>
      <c r="O20" s="4" t="inlineStr">
        <is>
          <t>Price Adder for Steel, Grade 5 hardware for Type L</t>
        </is>
      </c>
      <c r="P20" t="inlineStr">
        <is>
          <t>LT027</t>
        </is>
      </c>
    </row>
    <row r="21">
      <c r="B21">
        <f>"Price_BOM_L_Hardware_"&amp;C21</f>
        <v/>
      </c>
      <c r="C21" t="n">
        <v>23</v>
      </c>
      <c r="D21" t="inlineStr">
        <is>
          <t>:15951-LF:15955-LF:15959-LF:20953-LF:</t>
        </is>
      </c>
      <c r="E21" s="2" t="inlineStr">
        <is>
          <t>X3</t>
        </is>
      </c>
      <c r="F21" t="inlineStr">
        <is>
          <t>NPT</t>
        </is>
      </c>
      <c r="G21" t="inlineStr">
        <is>
          <t>Hardware_Steel_Gr8</t>
        </is>
      </c>
      <c r="H21" t="inlineStr">
        <is>
          <t>Hardware_Steel_Gr8</t>
        </is>
      </c>
      <c r="I21" s="2" t="n">
        <v>96769894</v>
      </c>
      <c r="J21" t="inlineStr">
        <is>
          <t>HW,LF,9.5" X3,STL GRADE8</t>
        </is>
      </c>
      <c r="K21" t="n">
        <v>25</v>
      </c>
      <c r="L21" t="inlineStr">
        <is>
          <t>A100092</t>
        </is>
      </c>
      <c r="M21" s="70" t="n"/>
      <c r="N21" s="4" t="n"/>
      <c r="O21" s="4" t="inlineStr">
        <is>
          <t>Price Adder for Steel, Grade 8 hardware for Type L</t>
        </is>
      </c>
      <c r="P21" t="inlineStr">
        <is>
          <t>LT027</t>
        </is>
      </c>
    </row>
    <row r="22">
      <c r="B22">
        <f>"Price_BOM_L_Hardware_"&amp;C22</f>
        <v/>
      </c>
      <c r="C22" t="n">
        <v>25</v>
      </c>
      <c r="D22" t="inlineStr">
        <is>
          <t>:15951-LF:15955-LF:15959-LF:20953-LF:</t>
        </is>
      </c>
      <c r="E22" s="2" t="inlineStr">
        <is>
          <t>X3</t>
        </is>
      </c>
      <c r="F22" t="inlineStr">
        <is>
          <t>NPS</t>
        </is>
      </c>
      <c r="G22" t="inlineStr">
        <is>
          <t>Hardware_SS_316</t>
        </is>
      </c>
      <c r="H22" t="inlineStr">
        <is>
          <t>Hardware_SS_316</t>
        </is>
      </c>
      <c r="I22" s="2" t="inlineStr">
        <is>
          <t>RTF</t>
        </is>
      </c>
      <c r="K22" t="n">
        <v>28</v>
      </c>
      <c r="L22" t="inlineStr">
        <is>
          <t>A100094</t>
        </is>
      </c>
      <c r="M22" s="70" t="n"/>
      <c r="N22" s="4" t="n"/>
      <c r="O22" s="4" t="inlineStr">
        <is>
          <t>Price Adder for Stainless Steel, AISI 316 for Type L</t>
        </is>
      </c>
      <c r="P22" t="inlineStr">
        <is>
          <t>LT147</t>
        </is>
      </c>
    </row>
    <row r="23">
      <c r="B23">
        <f>"Price_BOM_L_Hardware_"&amp;C23</f>
        <v/>
      </c>
      <c r="C23" t="n">
        <v>27</v>
      </c>
      <c r="D23" t="inlineStr">
        <is>
          <t>:15507-LC:15507-LCV:15509-LC:15509-LCV:</t>
        </is>
      </c>
      <c r="E23" s="2" t="inlineStr">
        <is>
          <t>X3</t>
        </is>
      </c>
      <c r="F23" t="inlineStr">
        <is>
          <t>NPS</t>
        </is>
      </c>
      <c r="G23" t="inlineStr">
        <is>
          <t>Hardware_Steel_Gr5</t>
        </is>
      </c>
      <c r="H23" t="inlineStr">
        <is>
          <t>Hardware_Steel_Gr5</t>
        </is>
      </c>
      <c r="I23" s="2" t="inlineStr">
        <is>
          <t>96699203</t>
        </is>
      </c>
      <c r="J23" t="inlineStr">
        <is>
          <t>HW,LC,1550 X3,STL GRADE5</t>
        </is>
      </c>
      <c r="K23" t="n">
        <v>31</v>
      </c>
      <c r="L23" t="inlineStr">
        <is>
          <t>A100091</t>
        </is>
      </c>
      <c r="M23" s="70" t="n"/>
      <c r="N23" s="4" t="n"/>
      <c r="O23" s="4" t="inlineStr">
        <is>
          <t>Price Adder for Steel, Grade 5 hardware for Type L</t>
        </is>
      </c>
      <c r="P23" t="inlineStr">
        <is>
          <t>LT027</t>
        </is>
      </c>
    </row>
    <row r="24">
      <c r="B24">
        <f>"Price_BOM_L_Hardware_"&amp;C24</f>
        <v/>
      </c>
      <c r="C24" t="n">
        <v>29</v>
      </c>
      <c r="D24" t="inlineStr">
        <is>
          <t>:15507-LC:15507-LCV:15509-LC:15509-LCV:</t>
        </is>
      </c>
      <c r="E24" s="2" t="inlineStr">
        <is>
          <t>X3</t>
        </is>
      </c>
      <c r="F24" t="inlineStr">
        <is>
          <t>NPS</t>
        </is>
      </c>
      <c r="G24" t="inlineStr">
        <is>
          <t>Hardware_SS_316</t>
        </is>
      </c>
      <c r="H24" t="inlineStr">
        <is>
          <t>Hardware_SS_316</t>
        </is>
      </c>
      <c r="I24" s="2" t="inlineStr">
        <is>
          <t>RTF</t>
        </is>
      </c>
      <c r="K24" t="n">
        <v>33</v>
      </c>
      <c r="L24" t="inlineStr">
        <is>
          <t>A100094</t>
        </is>
      </c>
      <c r="M24" s="70" t="n"/>
      <c r="N24" s="4" t="n"/>
      <c r="O24" s="4" t="inlineStr">
        <is>
          <t>Price Adder for Stainless Steel, AISI 316 for Type L</t>
        </is>
      </c>
      <c r="P24" t="inlineStr">
        <is>
          <t>LT147</t>
        </is>
      </c>
    </row>
    <row r="25">
      <c r="B25">
        <f>"Price_BOM_L_Hardware_"&amp;C25</f>
        <v/>
      </c>
      <c r="C25" t="n">
        <v>30</v>
      </c>
      <c r="D25" t="inlineStr">
        <is>
          <t>:20501-LC:20501-LCV:</t>
        </is>
      </c>
      <c r="E25" s="2" t="inlineStr">
        <is>
          <t>X3</t>
        </is>
      </c>
      <c r="F25" t="inlineStr">
        <is>
          <t>NPS</t>
        </is>
      </c>
      <c r="G25" t="inlineStr">
        <is>
          <t>Hardware_Steel_Gr5</t>
        </is>
      </c>
      <c r="H25" t="inlineStr">
        <is>
          <t>Hardware_Steel_Gr5</t>
        </is>
      </c>
      <c r="I25" s="2" t="n">
        <v>96699204</v>
      </c>
      <c r="J25" t="inlineStr">
        <is>
          <t>HW,LC,2050 X3,STL GRADE5</t>
        </is>
      </c>
      <c r="K25" t="n">
        <v>34</v>
      </c>
      <c r="L25" t="inlineStr">
        <is>
          <t>A100091</t>
        </is>
      </c>
      <c r="M25" s="70" t="n"/>
      <c r="N25" s="4" t="n"/>
      <c r="O25" s="4" t="inlineStr">
        <is>
          <t>Price Adder for Steel, Grade 5 hardware for Type L</t>
        </is>
      </c>
      <c r="P25" t="inlineStr">
        <is>
          <t>LT027</t>
        </is>
      </c>
    </row>
    <row r="26">
      <c r="B26">
        <f>"Price_BOM_L_Hardware_"&amp;C26</f>
        <v/>
      </c>
      <c r="C26" t="n">
        <v>31</v>
      </c>
      <c r="D26" t="inlineStr">
        <is>
          <t>:20501-LC:20501-LCV:</t>
        </is>
      </c>
      <c r="E26" s="2" t="inlineStr">
        <is>
          <t>X3</t>
        </is>
      </c>
      <c r="F26" t="inlineStr">
        <is>
          <t>NPT</t>
        </is>
      </c>
      <c r="G26" t="inlineStr">
        <is>
          <t>Hardware_Steel_Gr8</t>
        </is>
      </c>
      <c r="H26" t="inlineStr">
        <is>
          <t>Hardware_Steel_Gr8</t>
        </is>
      </c>
      <c r="I26" s="2" t="n">
        <v>96769895</v>
      </c>
      <c r="J26" t="inlineStr">
        <is>
          <t>HW,LC,2050 X3,STL GRADE8</t>
        </is>
      </c>
      <c r="K26" t="n">
        <v>35</v>
      </c>
      <c r="L26" t="inlineStr">
        <is>
          <t>A100092</t>
        </is>
      </c>
      <c r="M26" s="70" t="n"/>
      <c r="N26" s="4" t="n"/>
      <c r="O26" s="4" t="inlineStr">
        <is>
          <t>Price Adder for Steel, Grade 8 hardware for Type L</t>
        </is>
      </c>
      <c r="P26" t="inlineStr">
        <is>
          <t>LT027</t>
        </is>
      </c>
    </row>
    <row r="27">
      <c r="B27">
        <f>"Price_BOM_L_Hardware_"&amp;C27</f>
        <v/>
      </c>
      <c r="C27" t="n">
        <v>33</v>
      </c>
      <c r="D27" t="inlineStr">
        <is>
          <t>:20501-LC:20501-LCV:</t>
        </is>
      </c>
      <c r="E27" s="2" t="inlineStr">
        <is>
          <t>X3</t>
        </is>
      </c>
      <c r="F27" t="inlineStr">
        <is>
          <t>NPS</t>
        </is>
      </c>
      <c r="G27" t="inlineStr">
        <is>
          <t>Hardware_SS_316</t>
        </is>
      </c>
      <c r="H27" t="inlineStr">
        <is>
          <t>Hardware_SS_316</t>
        </is>
      </c>
      <c r="I27" s="2" t="inlineStr">
        <is>
          <t>RTF</t>
        </is>
      </c>
      <c r="K27" t="n">
        <v>38</v>
      </c>
      <c r="L27" t="inlineStr">
        <is>
          <t>A100094</t>
        </is>
      </c>
      <c r="M27" s="70" t="n"/>
      <c r="N27" s="4" t="n"/>
      <c r="O27" s="4" t="inlineStr">
        <is>
          <t>Price Adder for Stainless Steel, AISI 316 for Type L</t>
        </is>
      </c>
      <c r="P27" t="inlineStr">
        <is>
          <t>LT147</t>
        </is>
      </c>
    </row>
    <row r="28">
      <c r="B28">
        <f>"Price_BOM_L_Hardware_"&amp;C28</f>
        <v/>
      </c>
      <c r="C28" t="n">
        <v>35</v>
      </c>
      <c r="D28" t="inlineStr">
        <is>
          <t>:30501-LC:30507-LC:</t>
        </is>
      </c>
      <c r="E28" s="2" t="inlineStr">
        <is>
          <t>X3</t>
        </is>
      </c>
      <c r="F28" t="inlineStr">
        <is>
          <t>NPS</t>
        </is>
      </c>
      <c r="G28" t="inlineStr">
        <is>
          <t>Hardware_Steel_Gr5</t>
        </is>
      </c>
      <c r="H28" t="inlineStr">
        <is>
          <t>Hardware_Steel_Gr5</t>
        </is>
      </c>
      <c r="I28" s="2" t="n">
        <v>96699205</v>
      </c>
      <c r="J28" t="inlineStr">
        <is>
          <t>HW,LC,3050 X3,STL GRADE5</t>
        </is>
      </c>
      <c r="K28" t="n">
        <v>41</v>
      </c>
      <c r="L28" t="inlineStr">
        <is>
          <t>A100091</t>
        </is>
      </c>
      <c r="M28" s="70" t="n"/>
      <c r="N28" s="4" t="n"/>
      <c r="O28" s="4" t="inlineStr">
        <is>
          <t>Price Adder for Steel, Grade 5 hardware for Type L</t>
        </is>
      </c>
      <c r="P28" t="inlineStr">
        <is>
          <t>LT027</t>
        </is>
      </c>
    </row>
    <row r="29">
      <c r="B29">
        <f>"Price_BOM_L_Hardware_"&amp;C29</f>
        <v/>
      </c>
      <c r="C29" t="n">
        <v>37</v>
      </c>
      <c r="D29" t="inlineStr">
        <is>
          <t>:30501-LC:30507-LC:</t>
        </is>
      </c>
      <c r="E29" s="2" t="inlineStr">
        <is>
          <t>X3</t>
        </is>
      </c>
      <c r="F29" t="inlineStr">
        <is>
          <t>NPS</t>
        </is>
      </c>
      <c r="G29" t="inlineStr">
        <is>
          <t>Hardware_SS_316</t>
        </is>
      </c>
      <c r="H29" t="inlineStr">
        <is>
          <t>Hardware_SS_316</t>
        </is>
      </c>
      <c r="I29" s="2" t="inlineStr">
        <is>
          <t>RTF</t>
        </is>
      </c>
      <c r="K29" t="n">
        <v>43</v>
      </c>
      <c r="L29" t="inlineStr">
        <is>
          <t>A100094</t>
        </is>
      </c>
      <c r="M29" s="70" t="n"/>
      <c r="N29" s="4" t="n"/>
      <c r="O29" s="4" t="inlineStr">
        <is>
          <t>Price Adder for Stainless Steel, AISI 316 for Type L</t>
        </is>
      </c>
      <c r="P29" t="inlineStr">
        <is>
          <t>LT147</t>
        </is>
      </c>
    </row>
    <row r="30">
      <c r="B30">
        <f>"Price_BOM_L_Hardware_"&amp;C30</f>
        <v/>
      </c>
      <c r="C30" t="n">
        <v>38</v>
      </c>
      <c r="D30" t="inlineStr">
        <is>
          <t>:20121-LC:20121-LCV:</t>
        </is>
      </c>
      <c r="E30" s="2" t="inlineStr">
        <is>
          <t>X3</t>
        </is>
      </c>
      <c r="F30" t="inlineStr">
        <is>
          <t>NPS</t>
        </is>
      </c>
      <c r="G30" t="inlineStr">
        <is>
          <t>Hardware_Steel_Gr5</t>
        </is>
      </c>
      <c r="H30" t="inlineStr">
        <is>
          <t>Hardware_Steel_Gr5</t>
        </is>
      </c>
      <c r="I30" s="2" t="n">
        <v>96699226</v>
      </c>
      <c r="J30" t="inlineStr">
        <is>
          <t>HW,LC,2012 X3,STL GRADE5</t>
        </is>
      </c>
      <c r="K30" t="n">
        <v>44</v>
      </c>
      <c r="L30" t="inlineStr">
        <is>
          <t>A100091</t>
        </is>
      </c>
      <c r="M30" s="70" t="n"/>
      <c r="N30" s="4" t="n"/>
      <c r="O30" s="4" t="inlineStr">
        <is>
          <t>Price Adder for Steel, Grade 5 hardware for Type L</t>
        </is>
      </c>
      <c r="P30" t="inlineStr">
        <is>
          <t>LT027</t>
        </is>
      </c>
    </row>
    <row r="31">
      <c r="B31">
        <f>"Price_BOM_L_Hardware_"&amp;C31</f>
        <v/>
      </c>
      <c r="C31" t="n">
        <v>39</v>
      </c>
      <c r="D31" t="inlineStr">
        <is>
          <t>:20121-LC:20121-LCV:</t>
        </is>
      </c>
      <c r="E31" s="2" t="inlineStr">
        <is>
          <t>X3</t>
        </is>
      </c>
      <c r="F31" t="inlineStr">
        <is>
          <t>NPT</t>
        </is>
      </c>
      <c r="G31" t="inlineStr">
        <is>
          <t>Hardware_Steel_Gr8</t>
        </is>
      </c>
      <c r="H31" t="inlineStr">
        <is>
          <t>Hardware_Steel_Gr8</t>
        </is>
      </c>
      <c r="I31" s="2" t="n">
        <v>96769896</v>
      </c>
      <c r="J31" t="inlineStr">
        <is>
          <t>HW,LC,2012 X3,STL GRADE8</t>
        </is>
      </c>
      <c r="K31" t="n">
        <v>45</v>
      </c>
      <c r="L31" t="inlineStr">
        <is>
          <t>A100092</t>
        </is>
      </c>
      <c r="M31" s="70" t="n"/>
      <c r="N31" s="4" t="n"/>
      <c r="O31" s="4" t="inlineStr">
        <is>
          <t>Price Adder for Steel, Grade 8 hardware for Type L</t>
        </is>
      </c>
      <c r="P31" t="inlineStr">
        <is>
          <t>LT027</t>
        </is>
      </c>
    </row>
    <row r="32">
      <c r="B32">
        <f>"Price_BOM_L_Hardware_"&amp;C32</f>
        <v/>
      </c>
      <c r="C32" t="n">
        <v>41</v>
      </c>
      <c r="D32" t="inlineStr">
        <is>
          <t>:20121-LC:20121-LCV:</t>
        </is>
      </c>
      <c r="E32" s="2" t="inlineStr">
        <is>
          <t>X3</t>
        </is>
      </c>
      <c r="F32" t="inlineStr">
        <is>
          <t>NPS</t>
        </is>
      </c>
      <c r="G32" t="inlineStr">
        <is>
          <t>Hardware_SS_316</t>
        </is>
      </c>
      <c r="H32" t="inlineStr">
        <is>
          <t>Hardware_SS_316</t>
        </is>
      </c>
      <c r="I32" s="2" t="inlineStr">
        <is>
          <t>RTF</t>
        </is>
      </c>
      <c r="K32" t="n">
        <v>47</v>
      </c>
      <c r="L32" t="inlineStr">
        <is>
          <t>A100094</t>
        </is>
      </c>
      <c r="M32" s="70" t="n"/>
      <c r="N32" s="4" t="n"/>
      <c r="O32" s="4" t="inlineStr">
        <is>
          <t>Price Adder for Stainless Steel, AISI 316 for Type L</t>
        </is>
      </c>
      <c r="P32" t="inlineStr">
        <is>
          <t>LT147</t>
        </is>
      </c>
    </row>
    <row r="33">
      <c r="B33">
        <f>"Price_BOM_L_Hardware_"&amp;C33</f>
        <v/>
      </c>
      <c r="C33" t="n">
        <v>43</v>
      </c>
      <c r="D33" t="inlineStr">
        <is>
          <t>:20121-LF:</t>
        </is>
      </c>
      <c r="E33" s="2" t="inlineStr">
        <is>
          <t>X3</t>
        </is>
      </c>
      <c r="F33" t="inlineStr">
        <is>
          <t>NPS</t>
        </is>
      </c>
      <c r="G33" t="inlineStr">
        <is>
          <t>Hardware_Steel_Gr5</t>
        </is>
      </c>
      <c r="H33" t="inlineStr">
        <is>
          <t>Hardware_Steel_Gr5</t>
        </is>
      </c>
      <c r="I33" s="2" t="n">
        <v>96699227</v>
      </c>
      <c r="J33" t="inlineStr">
        <is>
          <t>HW,LF,2012 X3,STL GRADE5</t>
        </is>
      </c>
      <c r="K33" t="n">
        <v>49</v>
      </c>
      <c r="L33" t="inlineStr">
        <is>
          <t>A100091</t>
        </is>
      </c>
      <c r="M33" s="70" t="n"/>
      <c r="N33" s="4" t="n"/>
      <c r="O33" s="4" t="inlineStr">
        <is>
          <t>Price Adder for Steel, Grade 5 hardware for Type L</t>
        </is>
      </c>
      <c r="P33" t="inlineStr">
        <is>
          <t>LT027</t>
        </is>
      </c>
    </row>
    <row r="34">
      <c r="B34">
        <f>"Price_BOM_L_Hardware_"&amp;C34</f>
        <v/>
      </c>
      <c r="C34" t="n">
        <v>44</v>
      </c>
      <c r="D34" t="inlineStr">
        <is>
          <t>:20121-LF:</t>
        </is>
      </c>
      <c r="E34" s="2" t="inlineStr">
        <is>
          <t>X3</t>
        </is>
      </c>
      <c r="F34" t="inlineStr">
        <is>
          <t>NPT</t>
        </is>
      </c>
      <c r="G34" t="inlineStr">
        <is>
          <t>Hardware_Steel_Gr8</t>
        </is>
      </c>
      <c r="H34" t="inlineStr">
        <is>
          <t>Hardware_Steel_Gr8</t>
        </is>
      </c>
      <c r="I34" s="2" t="n">
        <v>96769897</v>
      </c>
      <c r="J34" t="inlineStr">
        <is>
          <t>HW,LF,2012 X3,STL GRADE8</t>
        </is>
      </c>
      <c r="K34" t="n">
        <v>50</v>
      </c>
      <c r="L34" t="inlineStr">
        <is>
          <t>A100092</t>
        </is>
      </c>
      <c r="M34" s="70" t="n"/>
      <c r="N34" s="4" t="n"/>
      <c r="O34" s="4" t="inlineStr">
        <is>
          <t>Price Adder for Steel, Grade 8 hardware for Type L</t>
        </is>
      </c>
      <c r="P34" t="inlineStr">
        <is>
          <t>LT027</t>
        </is>
      </c>
    </row>
    <row r="35">
      <c r="B35">
        <f>"Price_BOM_L_Hardware_"&amp;C35</f>
        <v/>
      </c>
      <c r="C35" t="n">
        <v>46</v>
      </c>
      <c r="D35" t="inlineStr">
        <is>
          <t>:20121-LF:</t>
        </is>
      </c>
      <c r="E35" s="2" t="inlineStr">
        <is>
          <t>X3</t>
        </is>
      </c>
      <c r="F35" t="inlineStr">
        <is>
          <t>NPS</t>
        </is>
      </c>
      <c r="G35" t="inlineStr">
        <is>
          <t>Hardware_SS_316</t>
        </is>
      </c>
      <c r="H35" t="inlineStr">
        <is>
          <t>Hardware_SS_316</t>
        </is>
      </c>
      <c r="I35" s="2" t="inlineStr">
        <is>
          <t>RTF</t>
        </is>
      </c>
      <c r="K35" t="n">
        <v>52</v>
      </c>
      <c r="L35" t="inlineStr">
        <is>
          <t>A100094</t>
        </is>
      </c>
      <c r="M35" s="70" t="n"/>
      <c r="N35" s="4" t="n"/>
      <c r="O35" s="4" t="inlineStr">
        <is>
          <t>Price Adder for Stainless Steel, AISI 316 for Type L</t>
        </is>
      </c>
      <c r="P35" t="inlineStr">
        <is>
          <t>LT147</t>
        </is>
      </c>
    </row>
    <row r="36">
      <c r="B36">
        <f>"Price_BOM_L_Hardware_"&amp;C36</f>
        <v/>
      </c>
      <c r="C36" t="n">
        <v>48</v>
      </c>
      <c r="D36" t="inlineStr">
        <is>
          <t>:25707-LC:30707-LC:40707-LC:25707-LCV:30707-LCV:40707-LCV:</t>
        </is>
      </c>
      <c r="E36" s="2" t="inlineStr">
        <is>
          <t>X3</t>
        </is>
      </c>
      <c r="F36" t="inlineStr">
        <is>
          <t>125# ANSI Flange</t>
        </is>
      </c>
      <c r="G36" t="inlineStr">
        <is>
          <t>Hardware_Steel_Gr5</t>
        </is>
      </c>
      <c r="H36" t="inlineStr">
        <is>
          <t>Hardware_Steel_Gr5</t>
        </is>
      </c>
      <c r="I36" s="2" t="inlineStr">
        <is>
          <t>96699201</t>
        </is>
      </c>
      <c r="J36" t="inlineStr">
        <is>
          <t>HW,LC,7" X3,STL GRADE5</t>
        </is>
      </c>
      <c r="K36" t="n">
        <v>54</v>
      </c>
      <c r="L36" t="inlineStr">
        <is>
          <t>A100091</t>
        </is>
      </c>
      <c r="M36" s="70" t="n"/>
      <c r="N36" s="4" t="n"/>
      <c r="O36" s="4" t="inlineStr">
        <is>
          <t>Price Adder for Steel, Grade 5 hardware for Type L</t>
        </is>
      </c>
      <c r="P36" t="inlineStr">
        <is>
          <t>LT027</t>
        </is>
      </c>
    </row>
    <row r="37">
      <c r="B37">
        <f>"Price_BOM_L_Hardware_"&amp;C37</f>
        <v/>
      </c>
      <c r="C37" t="n">
        <v>49</v>
      </c>
      <c r="D37" t="inlineStr">
        <is>
          <t>:25707-LC:30707-LC:40707-LC:25707-LCV:30707-LCV:40707-LCV:</t>
        </is>
      </c>
      <c r="E37" s="2" t="inlineStr">
        <is>
          <t>X3</t>
        </is>
      </c>
      <c r="F37" t="inlineStr">
        <is>
          <t>250# ANSI Flange</t>
        </is>
      </c>
      <c r="G37" t="inlineStr">
        <is>
          <t>Hardware_Steel_Gr8</t>
        </is>
      </c>
      <c r="H37" t="inlineStr">
        <is>
          <t>Hardware_Steel_Gr8</t>
        </is>
      </c>
      <c r="I37" s="2" t="n">
        <v>96769898</v>
      </c>
      <c r="J37" t="inlineStr">
        <is>
          <t>HW,LC,7" X3,STL GRADE8</t>
        </is>
      </c>
      <c r="K37" t="n">
        <v>55</v>
      </c>
      <c r="L37" t="inlineStr">
        <is>
          <t>A100092</t>
        </is>
      </c>
      <c r="M37" s="70" t="n"/>
      <c r="N37" s="4" t="n"/>
      <c r="O37" s="4" t="inlineStr">
        <is>
          <t>Price Adder for Steel, Grade 8 hardware for Type L</t>
        </is>
      </c>
      <c r="P37" t="inlineStr">
        <is>
          <t>LT027</t>
        </is>
      </c>
    </row>
    <row r="38">
      <c r="B38">
        <f>"Price_BOM_L_Hardware_"&amp;C38</f>
        <v/>
      </c>
      <c r="C38" t="n">
        <v>51</v>
      </c>
      <c r="D38" t="inlineStr">
        <is>
          <t>:25707-LC:30707-LC:40707-LC:25707-LCV:30707-LCV:40707-LCV:</t>
        </is>
      </c>
      <c r="E38" s="2" t="inlineStr">
        <is>
          <t>X3</t>
        </is>
      </c>
      <c r="F38" t="inlineStr">
        <is>
          <t>125# ANSI Flange</t>
        </is>
      </c>
      <c r="G38" t="inlineStr">
        <is>
          <t>Hardware_SS_316</t>
        </is>
      </c>
      <c r="H38" t="inlineStr">
        <is>
          <t>Hardware_SS_316</t>
        </is>
      </c>
      <c r="I38" s="2" t="inlineStr">
        <is>
          <t>RTF</t>
        </is>
      </c>
      <c r="K38" t="n">
        <v>57</v>
      </c>
      <c r="L38" t="inlineStr">
        <is>
          <t>A100094</t>
        </is>
      </c>
      <c r="M38" s="70" t="n"/>
      <c r="N38" s="4" t="n"/>
      <c r="O38" s="4" t="inlineStr">
        <is>
          <t>Price Adder for Stainless Steel, AISI 316 for Type L</t>
        </is>
      </c>
      <c r="P38" t="inlineStr">
        <is>
          <t>LT147</t>
        </is>
      </c>
    </row>
    <row r="39">
      <c r="B39">
        <f>"Price_BOM_L_Hardware_"&amp;C39</f>
        <v/>
      </c>
      <c r="C39" t="n">
        <v>53</v>
      </c>
      <c r="D39" t="inlineStr">
        <is>
          <t>:25707-LF:30707-LF:40707-LF:</t>
        </is>
      </c>
      <c r="E39" s="2" t="inlineStr">
        <is>
          <t>X3</t>
        </is>
      </c>
      <c r="F39" t="inlineStr">
        <is>
          <t>125# ANSI Flange</t>
        </is>
      </c>
      <c r="G39" t="inlineStr">
        <is>
          <t>Hardware_Steel_Gr5</t>
        </is>
      </c>
      <c r="H39" t="inlineStr">
        <is>
          <t>Hardware_Steel_Gr5</t>
        </is>
      </c>
      <c r="I39" s="2" t="n">
        <v>96699188</v>
      </c>
      <c r="J39" t="inlineStr">
        <is>
          <t>HW,LF,7" X3,STL GRADE5</t>
        </is>
      </c>
      <c r="K39" t="n">
        <v>59</v>
      </c>
      <c r="L39" t="inlineStr">
        <is>
          <t>A100091</t>
        </is>
      </c>
      <c r="M39" s="70" t="n"/>
      <c r="N39" s="4" t="n"/>
      <c r="O39" s="4" t="inlineStr">
        <is>
          <t>Price Adder for Steel, Grade 5 hardware for Type L</t>
        </is>
      </c>
      <c r="P39" t="inlineStr">
        <is>
          <t>LT027</t>
        </is>
      </c>
    </row>
    <row r="40">
      <c r="B40">
        <f>"Price_BOM_L_Hardware_"&amp;C40</f>
        <v/>
      </c>
      <c r="C40" t="n">
        <v>54</v>
      </c>
      <c r="D40" t="inlineStr">
        <is>
          <t>:25707-LF:30707-LF:40707-LF:</t>
        </is>
      </c>
      <c r="E40" s="2" t="inlineStr">
        <is>
          <t>X3</t>
        </is>
      </c>
      <c r="F40" t="inlineStr">
        <is>
          <t>250# ANSI Flange</t>
        </is>
      </c>
      <c r="G40" t="inlineStr">
        <is>
          <t>Hardware_Steel_Gr8</t>
        </is>
      </c>
      <c r="H40" t="inlineStr">
        <is>
          <t>Hardware_Steel_Gr8</t>
        </is>
      </c>
      <c r="I40" s="2" t="n">
        <v>96769899</v>
      </c>
      <c r="J40" t="inlineStr">
        <is>
          <t>HW,LF,7" X3,STL GRADE8</t>
        </is>
      </c>
      <c r="K40" t="n">
        <v>60</v>
      </c>
      <c r="L40" t="inlineStr">
        <is>
          <t>A100092</t>
        </is>
      </c>
      <c r="M40" s="70" t="n"/>
      <c r="N40" s="4" t="n"/>
      <c r="O40" s="4" t="inlineStr">
        <is>
          <t>Price Adder for Steel, Grade 8 hardware for Type L</t>
        </is>
      </c>
      <c r="P40" t="inlineStr">
        <is>
          <t>LT027</t>
        </is>
      </c>
    </row>
    <row r="41">
      <c r="B41">
        <f>"Price_BOM_L_Hardware_"&amp;C41</f>
        <v/>
      </c>
      <c r="C41" t="n">
        <v>56</v>
      </c>
      <c r="D41" t="inlineStr">
        <is>
          <t>:25707-LF:30707-LF:40707-LF:</t>
        </is>
      </c>
      <c r="E41" s="2" t="inlineStr">
        <is>
          <t>X3</t>
        </is>
      </c>
      <c r="F41" t="inlineStr">
        <is>
          <t>125# ANSI Flange</t>
        </is>
      </c>
      <c r="G41" t="inlineStr">
        <is>
          <t>Hardware_SS_316</t>
        </is>
      </c>
      <c r="H41" t="inlineStr">
        <is>
          <t>Hardware_SS_316</t>
        </is>
      </c>
      <c r="I41" s="2" t="inlineStr">
        <is>
          <t>RTF</t>
        </is>
      </c>
      <c r="K41" t="n">
        <v>62</v>
      </c>
      <c r="L41" t="inlineStr">
        <is>
          <t>A100094</t>
        </is>
      </c>
      <c r="M41" s="70" t="n"/>
      <c r="N41" s="4" t="n"/>
      <c r="O41" s="4" t="inlineStr">
        <is>
          <t>Price Adder for Stainless Steel, AISI 316 for Type L</t>
        </is>
      </c>
      <c r="P41" t="inlineStr">
        <is>
          <t>LT147</t>
        </is>
      </c>
    </row>
    <row r="42">
      <c r="B42">
        <f>"Price_BOM_L_Hardware_"&amp;C42</f>
        <v/>
      </c>
      <c r="C42" t="n">
        <v>58</v>
      </c>
      <c r="D42" t="inlineStr">
        <is>
          <t>:25957-LC:25957-LCV:30957-LC:30957-LCV:40957-LC:40957-LCV:</t>
        </is>
      </c>
      <c r="E42" s="2" t="inlineStr">
        <is>
          <t>X3</t>
        </is>
      </c>
      <c r="F42" t="inlineStr">
        <is>
          <t>125# ANSI Flange</t>
        </is>
      </c>
      <c r="G42" t="inlineStr">
        <is>
          <t>Hardware_Steel_Gr5</t>
        </is>
      </c>
      <c r="H42" t="inlineStr">
        <is>
          <t>Hardware_Steel_Gr5</t>
        </is>
      </c>
      <c r="I42" s="2" t="inlineStr">
        <is>
          <t>96699202</t>
        </is>
      </c>
      <c r="J42" t="inlineStr">
        <is>
          <t>HW,LC,9.5" X3,STL GRADE5</t>
        </is>
      </c>
      <c r="K42" t="n">
        <v>64</v>
      </c>
      <c r="L42" t="inlineStr">
        <is>
          <t>A100091</t>
        </is>
      </c>
      <c r="M42" s="70" t="n"/>
      <c r="N42" s="4" t="n"/>
      <c r="O42" s="4" t="inlineStr">
        <is>
          <t>Price Adder for Steel, Grade 5 hardware for Type L</t>
        </is>
      </c>
      <c r="P42" t="inlineStr">
        <is>
          <t>LT027</t>
        </is>
      </c>
    </row>
    <row r="43">
      <c r="B43">
        <f>"Price_BOM_L_Hardware_"&amp;C43</f>
        <v/>
      </c>
      <c r="C43" t="n">
        <v>59</v>
      </c>
      <c r="D43" t="inlineStr">
        <is>
          <t>:25957-LC:25957-LCV:30957-LC:30957-LCV:40957-LC:40957-LCV:</t>
        </is>
      </c>
      <c r="E43" s="2" t="inlineStr">
        <is>
          <t>X3</t>
        </is>
      </c>
      <c r="F43" t="inlineStr">
        <is>
          <t>250# ANSI Flange</t>
        </is>
      </c>
      <c r="G43" t="inlineStr">
        <is>
          <t>Hardware_Steel_Gr8</t>
        </is>
      </c>
      <c r="H43" t="inlineStr">
        <is>
          <t>Hardware_Steel_Gr8</t>
        </is>
      </c>
      <c r="I43" s="2" t="n">
        <v>96769900</v>
      </c>
      <c r="J43" t="inlineStr">
        <is>
          <t>HW,LC,9.5" X3,STL GRADE8</t>
        </is>
      </c>
      <c r="K43" t="n">
        <v>65</v>
      </c>
      <c r="L43" t="inlineStr">
        <is>
          <t>A100092</t>
        </is>
      </c>
      <c r="M43" s="70" t="n"/>
      <c r="N43" s="4" t="n"/>
      <c r="O43" s="4" t="inlineStr">
        <is>
          <t>Price Adder for Steel, Grade 8 hardware for Type L</t>
        </is>
      </c>
      <c r="P43" t="inlineStr">
        <is>
          <t>LT027</t>
        </is>
      </c>
    </row>
    <row r="44">
      <c r="B44">
        <f>"Price_BOM_L_Hardware_"&amp;C44</f>
        <v/>
      </c>
      <c r="C44" t="n">
        <v>61</v>
      </c>
      <c r="D44" t="inlineStr">
        <is>
          <t>:25957-LC:25957-LCV:30957-LC:30957-LCV:40957-LC:40957-LCV:</t>
        </is>
      </c>
      <c r="E44" s="2" t="inlineStr">
        <is>
          <t>X3</t>
        </is>
      </c>
      <c r="F44" t="inlineStr">
        <is>
          <t>125# ANSI Flange</t>
        </is>
      </c>
      <c r="G44" t="inlineStr">
        <is>
          <t>Hardware_SS_316</t>
        </is>
      </c>
      <c r="H44" t="inlineStr">
        <is>
          <t>Hardware_SS_316</t>
        </is>
      </c>
      <c r="I44" s="2" t="inlineStr">
        <is>
          <t>RTF</t>
        </is>
      </c>
      <c r="K44" t="n">
        <v>67</v>
      </c>
      <c r="L44" t="inlineStr">
        <is>
          <t>A100094</t>
        </is>
      </c>
      <c r="M44" s="70" t="n"/>
      <c r="N44" s="4" t="n"/>
      <c r="O44" s="4" t="inlineStr">
        <is>
          <t>Price Adder for Stainless Steel, AISI 316 for Type L</t>
        </is>
      </c>
      <c r="P44" t="inlineStr">
        <is>
          <t>LT147</t>
        </is>
      </c>
    </row>
    <row r="45">
      <c r="B45">
        <f>"Price_BOM_L_Hardware_"&amp;C45</f>
        <v/>
      </c>
      <c r="C45" t="n">
        <v>63</v>
      </c>
      <c r="D45" t="inlineStr">
        <is>
          <t>:25957-LF:30957-LF:40957-LF:</t>
        </is>
      </c>
      <c r="E45" s="2" t="inlineStr">
        <is>
          <t>X3</t>
        </is>
      </c>
      <c r="F45" t="inlineStr">
        <is>
          <t>125# ANSI Flange</t>
        </is>
      </c>
      <c r="G45" t="inlineStr">
        <is>
          <t>Hardware_Steel_Gr5</t>
        </is>
      </c>
      <c r="H45" t="inlineStr">
        <is>
          <t>Hardware_Steel_Gr5</t>
        </is>
      </c>
      <c r="I45" s="2" t="n">
        <v>96699194</v>
      </c>
      <c r="J45" t="inlineStr">
        <is>
          <t>HW,LF,9.5" X3,STL GRADE5</t>
        </is>
      </c>
      <c r="K45" t="n">
        <v>69</v>
      </c>
      <c r="L45" t="inlineStr">
        <is>
          <t>A100091</t>
        </is>
      </c>
      <c r="M45" s="70" t="n"/>
      <c r="N45" s="4" t="n"/>
      <c r="O45" s="4" t="inlineStr">
        <is>
          <t>Price Adder for Steel, Grade 5 hardware for Type L</t>
        </is>
      </c>
      <c r="P45" t="inlineStr">
        <is>
          <t>LT027</t>
        </is>
      </c>
    </row>
    <row r="46">
      <c r="B46">
        <f>"Price_BOM_L_Hardware_"&amp;C46</f>
        <v/>
      </c>
      <c r="C46" t="n">
        <v>64</v>
      </c>
      <c r="D46" t="inlineStr">
        <is>
          <t>:25957-LF:30957-LF:40957-LF:</t>
        </is>
      </c>
      <c r="E46" s="2" t="inlineStr">
        <is>
          <t>X3</t>
        </is>
      </c>
      <c r="F46" t="inlineStr">
        <is>
          <t>250# ANSI Flange</t>
        </is>
      </c>
      <c r="G46" t="inlineStr">
        <is>
          <t>Hardware_Steel_Gr8</t>
        </is>
      </c>
      <c r="H46" t="inlineStr">
        <is>
          <t>Hardware_Steel_Gr8</t>
        </is>
      </c>
      <c r="I46" s="2" t="n">
        <v>96769901</v>
      </c>
      <c r="J46" t="inlineStr">
        <is>
          <t>HW,LF,9.5" X3,STL GRADE8</t>
        </is>
      </c>
      <c r="K46" t="n">
        <v>70</v>
      </c>
      <c r="L46" t="inlineStr">
        <is>
          <t>A100092</t>
        </is>
      </c>
      <c r="M46" s="70" t="n"/>
      <c r="N46" s="4" t="n"/>
      <c r="O46" s="4" t="inlineStr">
        <is>
          <t>Price Adder for Steel, Grade 8 hardware for Type L</t>
        </is>
      </c>
      <c r="P46" t="inlineStr">
        <is>
          <t>LT027</t>
        </is>
      </c>
    </row>
    <row r="47">
      <c r="B47">
        <f>"Price_BOM_L_Hardware_"&amp;C47</f>
        <v/>
      </c>
      <c r="C47" t="n">
        <v>66</v>
      </c>
      <c r="D47" t="inlineStr">
        <is>
          <t>:25957-LF:30957-LF:40957-LF:</t>
        </is>
      </c>
      <c r="E47" s="2" t="inlineStr">
        <is>
          <t>X3</t>
        </is>
      </c>
      <c r="F47" t="inlineStr">
        <is>
          <t>125# ANSI Flange</t>
        </is>
      </c>
      <c r="G47" t="inlineStr">
        <is>
          <t>Hardware_SS_316</t>
        </is>
      </c>
      <c r="H47" t="inlineStr">
        <is>
          <t>Hardware_SS_316</t>
        </is>
      </c>
      <c r="I47" s="2" t="inlineStr">
        <is>
          <t>RTF</t>
        </is>
      </c>
      <c r="K47" t="n">
        <v>72</v>
      </c>
      <c r="L47" t="inlineStr">
        <is>
          <t>A100094</t>
        </is>
      </c>
      <c r="M47" s="70" t="n"/>
      <c r="N47" s="4" t="n"/>
      <c r="O47" s="4" t="inlineStr">
        <is>
          <t>Price Adder for Stainless Steel, AISI 316 for Type L</t>
        </is>
      </c>
      <c r="P47" t="inlineStr">
        <is>
          <t>LT147</t>
        </is>
      </c>
    </row>
    <row r="48">
      <c r="B48">
        <f>"Price_BOM_L_Hardware_"&amp;C48</f>
        <v/>
      </c>
      <c r="C48" t="n">
        <v>68</v>
      </c>
      <c r="D48" t="inlineStr">
        <is>
          <t>:25123-LC:25123-LCV:</t>
        </is>
      </c>
      <c r="E48" s="2" t="inlineStr">
        <is>
          <t>X3</t>
        </is>
      </c>
      <c r="F48" t="inlineStr">
        <is>
          <t>125# ANSI Flange</t>
        </is>
      </c>
      <c r="G48" t="inlineStr">
        <is>
          <t>Hardware_Steel_Gr5</t>
        </is>
      </c>
      <c r="H48" t="inlineStr">
        <is>
          <t>Hardware_Steel_Gr5</t>
        </is>
      </c>
      <c r="I48" s="2" t="inlineStr">
        <is>
          <t>96699206</t>
        </is>
      </c>
      <c r="J48" t="inlineStr">
        <is>
          <t>HW,LC,2512 X3,STL GRADE5</t>
        </is>
      </c>
      <c r="K48" t="n">
        <v>74</v>
      </c>
      <c r="L48" t="inlineStr">
        <is>
          <t>A100091</t>
        </is>
      </c>
      <c r="M48" s="70" t="n"/>
      <c r="N48" s="4" t="n"/>
      <c r="O48" s="4" t="inlineStr">
        <is>
          <t>Price Adder for Steel, Grade 5 hardware for Type L</t>
        </is>
      </c>
      <c r="P48" t="inlineStr">
        <is>
          <t>LT027</t>
        </is>
      </c>
    </row>
    <row r="49">
      <c r="B49">
        <f>"Price_BOM_L_Hardware_"&amp;C49</f>
        <v/>
      </c>
      <c r="C49" t="n">
        <v>69</v>
      </c>
      <c r="D49" t="inlineStr">
        <is>
          <t>:25123-LC:25123-LCV:</t>
        </is>
      </c>
      <c r="E49" s="2" t="inlineStr">
        <is>
          <t>X3</t>
        </is>
      </c>
      <c r="F49" t="inlineStr">
        <is>
          <t>250# ANSI Flange</t>
        </is>
      </c>
      <c r="G49" t="inlineStr">
        <is>
          <t>Hardware_Steel_Gr8</t>
        </is>
      </c>
      <c r="H49" t="inlineStr">
        <is>
          <t>Hardware_Steel_Gr8</t>
        </is>
      </c>
      <c r="I49" s="2" t="n">
        <v>96769902</v>
      </c>
      <c r="J49" t="inlineStr">
        <is>
          <t>HW,LC,2512 X3,STL GRADE8</t>
        </is>
      </c>
      <c r="K49" t="n">
        <v>75</v>
      </c>
      <c r="L49" t="inlineStr">
        <is>
          <t>A100092</t>
        </is>
      </c>
      <c r="M49" s="70" t="n"/>
      <c r="N49" s="4" t="n"/>
      <c r="O49" s="4" t="inlineStr">
        <is>
          <t>Price Adder for Steel, Grade 8 hardware for Type L</t>
        </is>
      </c>
      <c r="P49" t="inlineStr">
        <is>
          <t>LT027</t>
        </is>
      </c>
    </row>
    <row r="50">
      <c r="B50">
        <f>"Price_BOM_L_Hardware_"&amp;C50</f>
        <v/>
      </c>
      <c r="C50" t="n">
        <v>71</v>
      </c>
      <c r="D50" t="inlineStr">
        <is>
          <t>:25123-LC:25123-LCV:</t>
        </is>
      </c>
      <c r="E50" s="2" t="inlineStr">
        <is>
          <t>X3</t>
        </is>
      </c>
      <c r="F50" t="inlineStr">
        <is>
          <t>125# ANSI Flange</t>
        </is>
      </c>
      <c r="G50" t="inlineStr">
        <is>
          <t>Hardware_SS_316</t>
        </is>
      </c>
      <c r="H50" t="inlineStr">
        <is>
          <t>Hardware_SS_316</t>
        </is>
      </c>
      <c r="I50" s="2" t="inlineStr">
        <is>
          <t>RTF</t>
        </is>
      </c>
      <c r="K50" t="n">
        <v>77</v>
      </c>
      <c r="L50" t="inlineStr">
        <is>
          <t>A100094</t>
        </is>
      </c>
      <c r="M50" s="70" t="n"/>
      <c r="N50" s="4" t="n"/>
      <c r="O50" s="4" t="inlineStr">
        <is>
          <t>Price Adder for Stainless Steel, AISI 316 for Type L</t>
        </is>
      </c>
      <c r="P50" t="inlineStr">
        <is>
          <t>LT147</t>
        </is>
      </c>
    </row>
    <row r="51">
      <c r="B51">
        <f>"Price_BOM_L_Hardware_"&amp;C51</f>
        <v/>
      </c>
      <c r="C51" t="n">
        <v>73</v>
      </c>
      <c r="D51" t="inlineStr">
        <is>
          <t>:25123-LF:</t>
        </is>
      </c>
      <c r="E51" s="2" t="inlineStr">
        <is>
          <t>X3</t>
        </is>
      </c>
      <c r="F51" t="inlineStr">
        <is>
          <t>125# ANSI Flange</t>
        </is>
      </c>
      <c r="G51" t="inlineStr">
        <is>
          <t>Hardware_Steel_Gr5</t>
        </is>
      </c>
      <c r="H51" t="inlineStr">
        <is>
          <t>Hardware_Steel_Gr5</t>
        </is>
      </c>
      <c r="I51" s="2" t="n">
        <v>96699207</v>
      </c>
      <c r="J51" t="inlineStr">
        <is>
          <t>HW,LF,2512 X3,STL GRADE5</t>
        </is>
      </c>
      <c r="K51" t="n">
        <v>79</v>
      </c>
      <c r="L51" t="inlineStr">
        <is>
          <t>A100091</t>
        </is>
      </c>
      <c r="M51" s="70" t="n"/>
      <c r="N51" s="4" t="n"/>
      <c r="O51" s="4" t="inlineStr">
        <is>
          <t>Price Adder for Steel, Grade 5 hardware for Type L</t>
        </is>
      </c>
      <c r="P51" t="inlineStr">
        <is>
          <t>LT027</t>
        </is>
      </c>
    </row>
    <row r="52">
      <c r="B52">
        <f>"Price_BOM_L_Hardware_"&amp;C52</f>
        <v/>
      </c>
      <c r="C52" t="n">
        <v>74</v>
      </c>
      <c r="D52" t="inlineStr">
        <is>
          <t>:25123-LF:</t>
        </is>
      </c>
      <c r="E52" s="2" t="inlineStr">
        <is>
          <t>X3</t>
        </is>
      </c>
      <c r="F52" t="inlineStr">
        <is>
          <t>250# ANSI Flange</t>
        </is>
      </c>
      <c r="G52" t="inlineStr">
        <is>
          <t>Hardware_Steel_Gr8</t>
        </is>
      </c>
      <c r="H52" t="inlineStr">
        <is>
          <t>Hardware_Steel_Gr8</t>
        </is>
      </c>
      <c r="I52" s="2" t="n">
        <v>96769903</v>
      </c>
      <c r="J52" t="inlineStr">
        <is>
          <t>HW,LF,2512 X3,STL GRADE8</t>
        </is>
      </c>
      <c r="K52" t="n">
        <v>80</v>
      </c>
      <c r="L52" t="inlineStr">
        <is>
          <t>A100092</t>
        </is>
      </c>
      <c r="M52" s="70" t="n"/>
      <c r="N52" s="4" t="n"/>
      <c r="O52" s="4" t="inlineStr">
        <is>
          <t>Price Adder for Steel, Grade 8 hardware for Type L</t>
        </is>
      </c>
      <c r="P52" t="inlineStr">
        <is>
          <t>LT027</t>
        </is>
      </c>
    </row>
    <row r="53">
      <c r="B53">
        <f>"Price_BOM_L_Hardware_"&amp;C53</f>
        <v/>
      </c>
      <c r="C53" t="n">
        <v>76</v>
      </c>
      <c r="D53" t="inlineStr">
        <is>
          <t>:25123-LF:</t>
        </is>
      </c>
      <c r="E53" s="2" t="inlineStr">
        <is>
          <t>X3</t>
        </is>
      </c>
      <c r="F53" t="inlineStr">
        <is>
          <t>125# ANSI Flange</t>
        </is>
      </c>
      <c r="G53" t="inlineStr">
        <is>
          <t>Hardware_SS_316</t>
        </is>
      </c>
      <c r="H53" t="inlineStr">
        <is>
          <t>Hardware_SS_316</t>
        </is>
      </c>
      <c r="I53" s="2" t="inlineStr">
        <is>
          <t>RTF</t>
        </is>
      </c>
      <c r="K53" t="n">
        <v>82</v>
      </c>
      <c r="L53" t="inlineStr">
        <is>
          <t>A100094</t>
        </is>
      </c>
      <c r="M53" s="70" t="n"/>
      <c r="N53" s="4" t="n"/>
      <c r="O53" s="4" t="inlineStr">
        <is>
          <t>Price Adder for Stainless Steel, AISI 316 for Type L</t>
        </is>
      </c>
      <c r="P53" t="inlineStr">
        <is>
          <t>LT147</t>
        </is>
      </c>
    </row>
    <row r="54">
      <c r="B54">
        <f>"Price_BOM_L_Hardware_"&amp;C54</f>
        <v/>
      </c>
      <c r="C54" t="n">
        <v>78</v>
      </c>
      <c r="D54" t="inlineStr">
        <is>
          <t>:20709-LC:20709-LCV:</t>
        </is>
      </c>
      <c r="E54" s="2" t="inlineStr">
        <is>
          <t>X4</t>
        </is>
      </c>
      <c r="F54" t="inlineStr">
        <is>
          <t>NPS</t>
        </is>
      </c>
      <c r="G54" t="inlineStr">
        <is>
          <t>Hardware_Steel_Gr5</t>
        </is>
      </c>
      <c r="H54" t="inlineStr">
        <is>
          <t>Hardware_Steel_Gr5</t>
        </is>
      </c>
      <c r="I54" s="2" t="inlineStr">
        <is>
          <t>96699209</t>
        </is>
      </c>
      <c r="J54" s="4" t="inlineStr">
        <is>
          <t>HW,LC,7" X4,STL GRADE5</t>
        </is>
      </c>
      <c r="K54" t="n">
        <v>84</v>
      </c>
      <c r="L54" t="inlineStr">
        <is>
          <t>A100091</t>
        </is>
      </c>
      <c r="M54" s="70" t="n"/>
      <c r="N54" s="4" t="n"/>
      <c r="O54" s="4" t="inlineStr">
        <is>
          <t>Price Adder for Steel, Grade 5 hardware for Type L</t>
        </is>
      </c>
      <c r="P54" t="inlineStr">
        <is>
          <t>LT027</t>
        </is>
      </c>
    </row>
    <row r="55">
      <c r="B55">
        <f>"Price_BOM_L_Hardware_"&amp;C55</f>
        <v/>
      </c>
      <c r="C55" t="n">
        <v>79</v>
      </c>
      <c r="D55" t="inlineStr">
        <is>
          <t>:20709-LC:20709-LCV:</t>
        </is>
      </c>
      <c r="E55" s="2" t="inlineStr">
        <is>
          <t>X4</t>
        </is>
      </c>
      <c r="F55" t="inlineStr">
        <is>
          <t>NPT</t>
        </is>
      </c>
      <c r="G55" t="inlineStr">
        <is>
          <t>Hardware_Steel_Gr8</t>
        </is>
      </c>
      <c r="H55" t="inlineStr">
        <is>
          <t>Hardware_Steel_Gr8</t>
        </is>
      </c>
      <c r="I55" s="2" t="n">
        <v>96769904</v>
      </c>
      <c r="J55" s="4" t="inlineStr">
        <is>
          <t>HW,LC,7" X4,STL GRADE8</t>
        </is>
      </c>
      <c r="K55" t="n">
        <v>85</v>
      </c>
      <c r="L55" t="inlineStr">
        <is>
          <t>A100092</t>
        </is>
      </c>
      <c r="M55" s="70" t="n"/>
      <c r="N55" s="4" t="n"/>
      <c r="O55" s="4" t="inlineStr">
        <is>
          <t>Price Adder for Steel, Grade 8 hardware for Type L</t>
        </is>
      </c>
      <c r="P55" t="inlineStr">
        <is>
          <t>LT027</t>
        </is>
      </c>
    </row>
    <row r="56">
      <c r="B56">
        <f>"Price_BOM_L_Hardware_"&amp;C56</f>
        <v/>
      </c>
      <c r="C56" t="n">
        <v>81</v>
      </c>
      <c r="D56" t="inlineStr">
        <is>
          <t>:20709-LC:20709-LCV:</t>
        </is>
      </c>
      <c r="E56" s="2" t="inlineStr">
        <is>
          <t>X4</t>
        </is>
      </c>
      <c r="F56" t="inlineStr">
        <is>
          <t>NPS</t>
        </is>
      </c>
      <c r="G56" t="inlineStr">
        <is>
          <t>Hardware_SS_316</t>
        </is>
      </c>
      <c r="H56" t="inlineStr">
        <is>
          <t>Hardware_SS_316</t>
        </is>
      </c>
      <c r="I56" s="2" t="inlineStr">
        <is>
          <t>RTF</t>
        </is>
      </c>
      <c r="J56" s="4" t="n"/>
      <c r="K56" t="n">
        <v>87</v>
      </c>
      <c r="L56" t="inlineStr">
        <is>
          <t>A100094</t>
        </is>
      </c>
      <c r="M56" s="70" t="n"/>
      <c r="N56" s="4" t="n"/>
      <c r="O56" s="4" t="inlineStr">
        <is>
          <t>Price Adder for Stainless Steel, AISI 316 for Type L</t>
        </is>
      </c>
      <c r="P56" t="inlineStr">
        <is>
          <t>LT147</t>
        </is>
      </c>
    </row>
    <row r="57">
      <c r="B57">
        <f>"Price_BOM_L_Hardware_"&amp;C57</f>
        <v/>
      </c>
      <c r="C57" t="n">
        <v>83</v>
      </c>
      <c r="D57" t="inlineStr">
        <is>
          <t>:20709-LF:</t>
        </is>
      </c>
      <c r="E57" s="2" t="inlineStr">
        <is>
          <t>X4</t>
        </is>
      </c>
      <c r="F57" t="inlineStr">
        <is>
          <t>NPS</t>
        </is>
      </c>
      <c r="G57" t="inlineStr">
        <is>
          <t>Hardware_Steel_Gr5</t>
        </is>
      </c>
      <c r="H57" t="inlineStr">
        <is>
          <t>Hardware_Steel_Gr5</t>
        </is>
      </c>
      <c r="I57" s="2" t="inlineStr">
        <is>
          <t>96699210</t>
        </is>
      </c>
      <c r="J57" s="4" t="inlineStr">
        <is>
          <t>HW,LF,7" X4,STL GRADE5</t>
        </is>
      </c>
      <c r="K57" t="n">
        <v>89</v>
      </c>
      <c r="L57" t="inlineStr">
        <is>
          <t>A100091</t>
        </is>
      </c>
      <c r="M57" s="70" t="n"/>
      <c r="N57" s="4" t="n"/>
      <c r="O57" s="4" t="inlineStr">
        <is>
          <t>Price Adder for Steel, Grade 5 hardware for Type L</t>
        </is>
      </c>
      <c r="P57" t="inlineStr">
        <is>
          <t>LT027</t>
        </is>
      </c>
    </row>
    <row r="58">
      <c r="B58">
        <f>"Price_BOM_L_Hardware_"&amp;C58</f>
        <v/>
      </c>
      <c r="C58" t="n">
        <v>84</v>
      </c>
      <c r="D58" t="inlineStr">
        <is>
          <t>:20709-LF:</t>
        </is>
      </c>
      <c r="E58" s="2" t="inlineStr">
        <is>
          <t>X4</t>
        </is>
      </c>
      <c r="F58" t="inlineStr">
        <is>
          <t>NPT</t>
        </is>
      </c>
      <c r="G58" t="inlineStr">
        <is>
          <t>Hardware_Steel_Gr8</t>
        </is>
      </c>
      <c r="H58" t="inlineStr">
        <is>
          <t>Hardware_Steel_Gr8</t>
        </is>
      </c>
      <c r="I58" s="2" t="n">
        <v>96769905</v>
      </c>
      <c r="J58" s="4" t="inlineStr">
        <is>
          <t>HW,LF,7" X4,STL GRADE8</t>
        </is>
      </c>
      <c r="K58" t="n">
        <v>90</v>
      </c>
      <c r="L58" t="inlineStr">
        <is>
          <t>A100092</t>
        </is>
      </c>
      <c r="M58" s="70" t="n"/>
      <c r="N58" s="4" t="n"/>
      <c r="O58" s="4" t="inlineStr">
        <is>
          <t>Price Adder for Steel, Grade 8 hardware for Type L</t>
        </is>
      </c>
      <c r="P58" t="inlineStr">
        <is>
          <t>LT027</t>
        </is>
      </c>
    </row>
    <row r="59">
      <c r="B59">
        <f>"Price_BOM_L_Hardware_"&amp;C59</f>
        <v/>
      </c>
      <c r="C59" t="n">
        <v>86</v>
      </c>
      <c r="D59" t="inlineStr">
        <is>
          <t>:20709-LF:</t>
        </is>
      </c>
      <c r="E59" s="2" t="inlineStr">
        <is>
          <t>X4</t>
        </is>
      </c>
      <c r="F59" t="inlineStr">
        <is>
          <t>NPS</t>
        </is>
      </c>
      <c r="G59" t="inlineStr">
        <is>
          <t>Hardware_SS_316</t>
        </is>
      </c>
      <c r="H59" t="inlineStr">
        <is>
          <t>Hardware_SS_316</t>
        </is>
      </c>
      <c r="I59" s="2" t="inlineStr">
        <is>
          <t>RTF</t>
        </is>
      </c>
      <c r="J59" s="4" t="n"/>
      <c r="K59" t="n">
        <v>92</v>
      </c>
      <c r="L59" t="inlineStr">
        <is>
          <t>A100094</t>
        </is>
      </c>
      <c r="M59" s="70" t="n"/>
      <c r="N59" s="4" t="n"/>
      <c r="O59" s="4" t="inlineStr">
        <is>
          <t>Price Adder for Stainless Steel, AISI 316 for Type L</t>
        </is>
      </c>
      <c r="P59" t="inlineStr">
        <is>
          <t>LT147</t>
        </is>
      </c>
    </row>
    <row r="60">
      <c r="B60">
        <f>"Price_BOM_L_Hardware_"&amp;C60</f>
        <v/>
      </c>
      <c r="C60" t="n">
        <v>88</v>
      </c>
      <c r="D60" t="inlineStr">
        <is>
          <t>:15951-LC:15951-LCV:15955-LC:15955-LCV:15959-LC:15959-LCV:20953-LC:20953-LCV:</t>
        </is>
      </c>
      <c r="E60" s="2" t="inlineStr">
        <is>
          <t>X4</t>
        </is>
      </c>
      <c r="F60" t="inlineStr">
        <is>
          <t>NPS</t>
        </is>
      </c>
      <c r="G60" t="inlineStr">
        <is>
          <t>Hardware_Steel_Gr5</t>
        </is>
      </c>
      <c r="H60" t="inlineStr">
        <is>
          <t>Hardware_Steel_Gr5</t>
        </is>
      </c>
      <c r="I60" s="2" t="inlineStr">
        <is>
          <t>96699211</t>
        </is>
      </c>
      <c r="J60" s="4" t="inlineStr">
        <is>
          <t>HW,LC,9.5" X4,STL GRADE5</t>
        </is>
      </c>
      <c r="K60" t="n">
        <v>94</v>
      </c>
      <c r="L60" t="inlineStr">
        <is>
          <t>A100091</t>
        </is>
      </c>
      <c r="M60" s="70" t="n"/>
      <c r="N60" s="4" t="n"/>
      <c r="O60" s="4" t="inlineStr">
        <is>
          <t>Price Adder for Steel, Grade 5 hardware for Type L</t>
        </is>
      </c>
      <c r="P60" t="inlineStr">
        <is>
          <t>LT027</t>
        </is>
      </c>
    </row>
    <row r="61">
      <c r="B61">
        <f>"Price_BOM_L_Hardware_"&amp;C61</f>
        <v/>
      </c>
      <c r="C61" t="n">
        <v>89</v>
      </c>
      <c r="D61" t="inlineStr">
        <is>
          <t>:15951-LC:15951-LCV:15955-LC:15955-LCV:15959-LC:15959-LCV:20953-LC:20953-LCV:</t>
        </is>
      </c>
      <c r="E61" s="2" t="inlineStr">
        <is>
          <t>X4</t>
        </is>
      </c>
      <c r="F61" t="inlineStr">
        <is>
          <t>NPT</t>
        </is>
      </c>
      <c r="G61" t="inlineStr">
        <is>
          <t>Hardware_Steel_Gr8</t>
        </is>
      </c>
      <c r="H61" t="inlineStr">
        <is>
          <t>Hardware_Steel_Gr8</t>
        </is>
      </c>
      <c r="I61" s="2" t="n">
        <v>96769906</v>
      </c>
      <c r="J61" s="4" t="inlineStr">
        <is>
          <t>HW,LC,9.5" X4,STL GRADE8</t>
        </is>
      </c>
      <c r="K61" t="n">
        <v>95</v>
      </c>
      <c r="L61" t="inlineStr">
        <is>
          <t>A100092</t>
        </is>
      </c>
      <c r="M61" s="70" t="n"/>
      <c r="N61" s="4" t="n"/>
      <c r="O61" s="4" t="inlineStr">
        <is>
          <t>Price Adder for Steel, Grade 8 hardware for Type L</t>
        </is>
      </c>
      <c r="P61" t="inlineStr">
        <is>
          <t>LT027</t>
        </is>
      </c>
    </row>
    <row r="62">
      <c r="B62">
        <f>"Price_BOM_L_Hardware_"&amp;C62</f>
        <v/>
      </c>
      <c r="C62" t="n">
        <v>91</v>
      </c>
      <c r="D62" t="inlineStr">
        <is>
          <t>:15951-LC:15951-LCV:15955-LC:15955-LCV:15959-LC:15959-LCV:20953-LC:20953-LCV:</t>
        </is>
      </c>
      <c r="E62" s="2" t="inlineStr">
        <is>
          <t>X4</t>
        </is>
      </c>
      <c r="F62" t="inlineStr">
        <is>
          <t>NPS</t>
        </is>
      </c>
      <c r="G62" t="inlineStr">
        <is>
          <t>Hardware_SS_316</t>
        </is>
      </c>
      <c r="H62" t="inlineStr">
        <is>
          <t>Hardware_SS_316</t>
        </is>
      </c>
      <c r="I62" s="2" t="inlineStr">
        <is>
          <t>RTF</t>
        </is>
      </c>
      <c r="J62" s="4" t="n"/>
      <c r="K62" t="n">
        <v>97</v>
      </c>
      <c r="L62" t="inlineStr">
        <is>
          <t>A100094</t>
        </is>
      </c>
      <c r="M62" s="70" t="n"/>
      <c r="N62" s="4" t="n"/>
      <c r="O62" s="4" t="inlineStr">
        <is>
          <t>Price Adder for Stainless Steel, AISI 316 for Type L</t>
        </is>
      </c>
      <c r="P62" t="inlineStr">
        <is>
          <t>LT147</t>
        </is>
      </c>
    </row>
    <row r="63">
      <c r="B63">
        <f>"Price_BOM_L_Hardware_"&amp;C63</f>
        <v/>
      </c>
      <c r="C63" t="n">
        <v>93</v>
      </c>
      <c r="D63" t="inlineStr">
        <is>
          <t>:15951-LF:15955-LF:15959-LF:20953-LF:</t>
        </is>
      </c>
      <c r="E63" s="2" t="inlineStr">
        <is>
          <t>X4</t>
        </is>
      </c>
      <c r="F63" t="inlineStr">
        <is>
          <t>NPS</t>
        </is>
      </c>
      <c r="G63" t="inlineStr">
        <is>
          <t>Hardware_Steel_Gr5</t>
        </is>
      </c>
      <c r="H63" t="inlineStr">
        <is>
          <t>Hardware_Steel_Gr5</t>
        </is>
      </c>
      <c r="I63" s="2" t="inlineStr">
        <is>
          <t>96699212</t>
        </is>
      </c>
      <c r="J63" s="4" t="inlineStr">
        <is>
          <t>HW,LF,9.5" X4,STL GRADE5</t>
        </is>
      </c>
      <c r="K63" t="n">
        <v>99</v>
      </c>
      <c r="L63" t="inlineStr">
        <is>
          <t>A100091</t>
        </is>
      </c>
      <c r="M63" s="70" t="n"/>
      <c r="N63" s="4" t="n"/>
      <c r="O63" s="4" t="inlineStr">
        <is>
          <t>Price Adder for Steel, Grade 5 hardware for Type L</t>
        </is>
      </c>
      <c r="P63" t="inlineStr">
        <is>
          <t>LT027</t>
        </is>
      </c>
    </row>
    <row r="64">
      <c r="B64">
        <f>"Price_BOM_L_Hardware_"&amp;C64</f>
        <v/>
      </c>
      <c r="C64" t="n">
        <v>94</v>
      </c>
      <c r="D64" t="inlineStr">
        <is>
          <t>:15951-LF:15955-LF:15959-LF:20953-LF:</t>
        </is>
      </c>
      <c r="E64" s="2" t="inlineStr">
        <is>
          <t>X4</t>
        </is>
      </c>
      <c r="F64" t="inlineStr">
        <is>
          <t>NPT</t>
        </is>
      </c>
      <c r="G64" t="inlineStr">
        <is>
          <t>Hardware_Steel_Gr8</t>
        </is>
      </c>
      <c r="H64" t="inlineStr">
        <is>
          <t>Hardware_Steel_Gr8</t>
        </is>
      </c>
      <c r="I64" s="2" t="n">
        <v>96769907</v>
      </c>
      <c r="J64" s="4" t="inlineStr">
        <is>
          <t>HW,LF,9.5" X4,STL GRADE8</t>
        </is>
      </c>
      <c r="K64" t="n">
        <v>100</v>
      </c>
      <c r="L64" t="inlineStr">
        <is>
          <t>A100092</t>
        </is>
      </c>
      <c r="M64" s="70" t="n"/>
      <c r="N64" s="4" t="n"/>
      <c r="O64" s="4" t="inlineStr">
        <is>
          <t>Price Adder for Steel, Grade 8 hardware for Type L</t>
        </is>
      </c>
      <c r="P64" t="inlineStr">
        <is>
          <t>LT027</t>
        </is>
      </c>
    </row>
    <row r="65">
      <c r="B65">
        <f>"Price_BOM_L_Hardware_"&amp;C65</f>
        <v/>
      </c>
      <c r="C65" t="n">
        <v>96</v>
      </c>
      <c r="D65" t="inlineStr">
        <is>
          <t>:15951-LF:15955-LF:15959-LF:20953-LF:</t>
        </is>
      </c>
      <c r="E65" s="2" t="inlineStr">
        <is>
          <t>X4</t>
        </is>
      </c>
      <c r="F65" t="inlineStr">
        <is>
          <t>NPS</t>
        </is>
      </c>
      <c r="G65" t="inlineStr">
        <is>
          <t>Hardware_SS_316</t>
        </is>
      </c>
      <c r="H65" t="inlineStr">
        <is>
          <t>Hardware_SS_316</t>
        </is>
      </c>
      <c r="I65" s="2" t="inlineStr">
        <is>
          <t>RTF</t>
        </is>
      </c>
      <c r="J65" s="4" t="n"/>
      <c r="K65" t="n">
        <v>102</v>
      </c>
      <c r="L65" t="inlineStr">
        <is>
          <t>A100094</t>
        </is>
      </c>
      <c r="M65" s="70" t="n"/>
      <c r="N65" s="4" t="n"/>
      <c r="O65" s="4" t="inlineStr">
        <is>
          <t>Price Adder for Stainless Steel, AISI 316 for Type L</t>
        </is>
      </c>
      <c r="P65" t="inlineStr">
        <is>
          <t>LT147</t>
        </is>
      </c>
    </row>
    <row r="66">
      <c r="B66">
        <f>"Price_BOM_L_Hardware_"&amp;C66</f>
        <v/>
      </c>
      <c r="C66" t="n">
        <v>98</v>
      </c>
      <c r="D66" t="inlineStr">
        <is>
          <t>:20121-LC:20121-LCV:</t>
        </is>
      </c>
      <c r="E66" s="2" t="inlineStr">
        <is>
          <t>XA</t>
        </is>
      </c>
      <c r="F66" t="inlineStr">
        <is>
          <t>NPS</t>
        </is>
      </c>
      <c r="G66" t="inlineStr">
        <is>
          <t>Hardware_Steel_Gr5</t>
        </is>
      </c>
      <c r="H66" t="inlineStr">
        <is>
          <t>Hardware_Steel_Gr5</t>
        </is>
      </c>
      <c r="I66" s="2" t="inlineStr">
        <is>
          <t>96699213</t>
        </is>
      </c>
      <c r="J66" s="4" t="inlineStr">
        <is>
          <t>HW,LC,12" XA,STL GRADE5</t>
        </is>
      </c>
      <c r="K66" t="n">
        <v>104</v>
      </c>
      <c r="L66" t="inlineStr">
        <is>
          <t>A100091</t>
        </is>
      </c>
      <c r="M66" s="70" t="n"/>
      <c r="N66" s="4" t="n"/>
      <c r="O66" s="4" t="inlineStr">
        <is>
          <t>Price Adder for Steel, Grade 5 hardware for Type L</t>
        </is>
      </c>
      <c r="P66" t="inlineStr">
        <is>
          <t>LT027</t>
        </is>
      </c>
    </row>
    <row r="67">
      <c r="B67">
        <f>"Price_BOM_L_Hardware_"&amp;C67</f>
        <v/>
      </c>
      <c r="C67" t="n">
        <v>99</v>
      </c>
      <c r="D67" t="inlineStr">
        <is>
          <t>:20121-LC:20121-LCV:</t>
        </is>
      </c>
      <c r="E67" s="2" t="inlineStr">
        <is>
          <t>XA</t>
        </is>
      </c>
      <c r="F67" t="inlineStr">
        <is>
          <t>NPT</t>
        </is>
      </c>
      <c r="G67" t="inlineStr">
        <is>
          <t>Hardware_Steel_Gr8</t>
        </is>
      </c>
      <c r="H67" t="inlineStr">
        <is>
          <t>Hardware_Steel_Gr8</t>
        </is>
      </c>
      <c r="I67" s="2" t="n">
        <v>96769908</v>
      </c>
      <c r="J67" s="4" t="inlineStr">
        <is>
          <t>HW,LC,12" XA,STL GRADE8</t>
        </is>
      </c>
      <c r="K67" t="n">
        <v>105</v>
      </c>
      <c r="L67" t="inlineStr">
        <is>
          <t>A100092</t>
        </is>
      </c>
      <c r="M67" s="70" t="n"/>
      <c r="N67" s="4" t="n"/>
      <c r="O67" s="4" t="inlineStr">
        <is>
          <t>Price Adder for Steel, Grade 8 hardware for Type L</t>
        </is>
      </c>
      <c r="P67" t="inlineStr">
        <is>
          <t>LT027</t>
        </is>
      </c>
    </row>
    <row r="68">
      <c r="B68">
        <f>"Price_BOM_L_Hardware_"&amp;C68</f>
        <v/>
      </c>
      <c r="C68" t="n">
        <v>101</v>
      </c>
      <c r="D68" t="inlineStr">
        <is>
          <t>:20121-LC:20121-LCV:</t>
        </is>
      </c>
      <c r="E68" s="2" t="inlineStr">
        <is>
          <t>XA</t>
        </is>
      </c>
      <c r="F68" t="inlineStr">
        <is>
          <t>NPS</t>
        </is>
      </c>
      <c r="G68" t="inlineStr">
        <is>
          <t>Hardware_SS_316</t>
        </is>
      </c>
      <c r="H68" t="inlineStr">
        <is>
          <t>Hardware_SS_316</t>
        </is>
      </c>
      <c r="I68" s="2" t="inlineStr">
        <is>
          <t>RTF</t>
        </is>
      </c>
      <c r="J68" s="4" t="n"/>
      <c r="K68" t="n">
        <v>107</v>
      </c>
      <c r="L68" t="inlineStr">
        <is>
          <t>A100094</t>
        </is>
      </c>
      <c r="M68" s="70" t="n"/>
      <c r="N68" s="4" t="n"/>
      <c r="O68" s="4" t="inlineStr">
        <is>
          <t>Price Adder for Stainless Steel, AISI 316 for Type L</t>
        </is>
      </c>
      <c r="P68" t="inlineStr">
        <is>
          <t>LT147</t>
        </is>
      </c>
    </row>
    <row r="69">
      <c r="B69">
        <f>"Price_BOM_L_Hardware_"&amp;C69</f>
        <v/>
      </c>
      <c r="C69" t="n">
        <v>103</v>
      </c>
      <c r="D69" t="inlineStr">
        <is>
          <t>:20121-LF:</t>
        </is>
      </c>
      <c r="E69" s="2" t="inlineStr">
        <is>
          <t>XA</t>
        </is>
      </c>
      <c r="F69" t="inlineStr">
        <is>
          <t>NPS</t>
        </is>
      </c>
      <c r="G69" t="inlineStr">
        <is>
          <t>Hardware_Steel_Gr5</t>
        </is>
      </c>
      <c r="H69" t="inlineStr">
        <is>
          <t>Hardware_Steel_Gr5</t>
        </is>
      </c>
      <c r="I69" s="2" t="inlineStr">
        <is>
          <t>96699214</t>
        </is>
      </c>
      <c r="J69" s="4" t="inlineStr">
        <is>
          <t>HW,LF,12" XA,STL GRADE5</t>
        </is>
      </c>
      <c r="K69" t="n">
        <v>109</v>
      </c>
      <c r="L69" t="inlineStr">
        <is>
          <t>A100091</t>
        </is>
      </c>
      <c r="M69" s="70" t="n"/>
      <c r="N69" s="4" t="n"/>
      <c r="O69" s="4" t="inlineStr">
        <is>
          <t>Price Adder for Steel, Grade 5 hardware for Type L</t>
        </is>
      </c>
      <c r="P69" t="inlineStr">
        <is>
          <t>LT027</t>
        </is>
      </c>
    </row>
    <row r="70">
      <c r="B70">
        <f>"Price_BOM_L_Hardware_"&amp;C70</f>
        <v/>
      </c>
      <c r="C70" t="n">
        <v>104</v>
      </c>
      <c r="D70" t="inlineStr">
        <is>
          <t>:20121-LF:</t>
        </is>
      </c>
      <c r="E70" s="2" t="inlineStr">
        <is>
          <t>XA</t>
        </is>
      </c>
      <c r="F70" t="inlineStr">
        <is>
          <t>NPT</t>
        </is>
      </c>
      <c r="G70" t="inlineStr">
        <is>
          <t>Hardware_Steel_Gr8</t>
        </is>
      </c>
      <c r="H70" t="inlineStr">
        <is>
          <t>Hardware_Steel_Gr8</t>
        </is>
      </c>
      <c r="I70" s="2" t="n">
        <v>96769909</v>
      </c>
      <c r="J70" s="4" t="inlineStr">
        <is>
          <t>HW,LF,12" XA,STL GRADE8</t>
        </is>
      </c>
      <c r="K70" t="n">
        <v>110</v>
      </c>
      <c r="L70" t="inlineStr">
        <is>
          <t>A100092</t>
        </is>
      </c>
      <c r="M70" s="70" t="n"/>
      <c r="N70" s="4" t="n"/>
      <c r="O70" s="4" t="inlineStr">
        <is>
          <t>Price Adder for Steel, Grade 8 hardware for Type L</t>
        </is>
      </c>
      <c r="P70" t="inlineStr">
        <is>
          <t>LT027</t>
        </is>
      </c>
    </row>
    <row r="71">
      <c r="B71">
        <f>"Price_BOM_L_Hardware_"&amp;C71</f>
        <v/>
      </c>
      <c r="C71" t="n">
        <v>106</v>
      </c>
      <c r="D71" t="inlineStr">
        <is>
          <t>:20121-LF:</t>
        </is>
      </c>
      <c r="E71" s="2" t="inlineStr">
        <is>
          <t>XA</t>
        </is>
      </c>
      <c r="F71" t="inlineStr">
        <is>
          <t>NPS</t>
        </is>
      </c>
      <c r="G71" t="inlineStr">
        <is>
          <t>Hardware_SS_316</t>
        </is>
      </c>
      <c r="H71" t="inlineStr">
        <is>
          <t>Hardware_SS_316</t>
        </is>
      </c>
      <c r="I71" s="2" t="inlineStr">
        <is>
          <t>RTF</t>
        </is>
      </c>
      <c r="J71" s="4" t="n"/>
      <c r="K71" t="n">
        <v>112</v>
      </c>
      <c r="L71" t="inlineStr">
        <is>
          <t>A100094</t>
        </is>
      </c>
      <c r="M71" s="70" t="n"/>
      <c r="N71" s="4" t="n"/>
      <c r="O71" s="4" t="inlineStr">
        <is>
          <t>Price Adder for Stainless Steel, AISI 316 for Type L</t>
        </is>
      </c>
      <c r="P71" t="inlineStr">
        <is>
          <t>LT147</t>
        </is>
      </c>
    </row>
    <row r="72">
      <c r="B72">
        <f>"Price_BOM_L_Hardware_"&amp;C72</f>
        <v/>
      </c>
      <c r="C72" t="n">
        <v>108</v>
      </c>
      <c r="D72" t="inlineStr">
        <is>
          <t>:25707-LC:30707-LC:40707-LC:25707-LCV:30707-LCV:40707-LCV:</t>
        </is>
      </c>
      <c r="E72" s="2" t="inlineStr">
        <is>
          <t>X4</t>
        </is>
      </c>
      <c r="F72" t="inlineStr">
        <is>
          <t>125# ANSI Flange</t>
        </is>
      </c>
      <c r="G72" t="inlineStr">
        <is>
          <t>Hardware_Steel_Gr5</t>
        </is>
      </c>
      <c r="H72" t="inlineStr">
        <is>
          <t>Hardware_Steel_Gr5</t>
        </is>
      </c>
      <c r="I72" s="2" t="n">
        <v>96699209</v>
      </c>
      <c r="J72" s="4" t="inlineStr">
        <is>
          <t>HW,LC,7" X4,STL GRADE5</t>
        </is>
      </c>
      <c r="K72" t="n">
        <v>114</v>
      </c>
      <c r="L72" t="inlineStr">
        <is>
          <t>A100091</t>
        </is>
      </c>
      <c r="M72" s="70" t="n"/>
      <c r="N72" s="4" t="n"/>
      <c r="O72" s="4" t="inlineStr">
        <is>
          <t>Price Adder for Steel, Grade 5 hardware for Type L</t>
        </is>
      </c>
      <c r="P72" t="inlineStr">
        <is>
          <t>LT027</t>
        </is>
      </c>
    </row>
    <row r="73">
      <c r="B73">
        <f>"Price_BOM_L_Hardware_"&amp;C73</f>
        <v/>
      </c>
      <c r="C73" t="n">
        <v>109</v>
      </c>
      <c r="D73" t="inlineStr">
        <is>
          <t>:25707-LC:30707-LC:40707-LC:25707-LCV:30707-LCV:40707-LCV:</t>
        </is>
      </c>
      <c r="E73" s="2" t="inlineStr">
        <is>
          <t>X4</t>
        </is>
      </c>
      <c r="F73" t="inlineStr">
        <is>
          <t>250# ANSI Flange</t>
        </is>
      </c>
      <c r="G73" t="inlineStr">
        <is>
          <t>Hardware_Steel_Gr8</t>
        </is>
      </c>
      <c r="H73" t="inlineStr">
        <is>
          <t>Hardware_Steel_Gr8</t>
        </is>
      </c>
      <c r="I73" s="2" t="n">
        <v>96769910</v>
      </c>
      <c r="J73" s="4" t="inlineStr">
        <is>
          <t>HW,LC,7" X4,STL GRADE8</t>
        </is>
      </c>
      <c r="K73" t="n">
        <v>115</v>
      </c>
      <c r="L73" t="inlineStr">
        <is>
          <t>A100092</t>
        </is>
      </c>
      <c r="M73" s="70" t="n"/>
      <c r="N73" s="4" t="n"/>
      <c r="O73" s="4" t="inlineStr">
        <is>
          <t>Price Adder for Steel, Grade 8 hardware for Type L</t>
        </is>
      </c>
      <c r="P73" t="inlineStr">
        <is>
          <t>LT027</t>
        </is>
      </c>
    </row>
    <row r="74">
      <c r="B74">
        <f>"Price_BOM_L_Hardware_"&amp;C74</f>
        <v/>
      </c>
      <c r="C74" t="n">
        <v>111</v>
      </c>
      <c r="D74" t="inlineStr">
        <is>
          <t>:25707-LC:30707-LC:40707-LC:25707-LCV:30707-LCV:40707-LCV:</t>
        </is>
      </c>
      <c r="E74" s="2" t="inlineStr">
        <is>
          <t>X4</t>
        </is>
      </c>
      <c r="F74" t="inlineStr">
        <is>
          <t>125# ANSI Flange</t>
        </is>
      </c>
      <c r="G74" t="inlineStr">
        <is>
          <t>Hardware_SS_316</t>
        </is>
      </c>
      <c r="H74" t="inlineStr">
        <is>
          <t>Hardware_SS_316</t>
        </is>
      </c>
      <c r="I74" s="2" t="inlineStr">
        <is>
          <t>RTF</t>
        </is>
      </c>
      <c r="J74" s="4" t="n"/>
      <c r="K74" t="n">
        <v>117</v>
      </c>
      <c r="L74" t="inlineStr">
        <is>
          <t>A100094</t>
        </is>
      </c>
      <c r="M74" s="70" t="n"/>
      <c r="N74" s="4" t="n"/>
      <c r="O74" s="4" t="inlineStr">
        <is>
          <t>Price Adder for Stainless Steel, AISI 316 for Type L</t>
        </is>
      </c>
      <c r="P74" t="inlineStr">
        <is>
          <t>LT147</t>
        </is>
      </c>
    </row>
    <row r="75">
      <c r="B75">
        <f>"Price_BOM_L_Hardware_"&amp;C75</f>
        <v/>
      </c>
      <c r="C75" t="n">
        <v>113</v>
      </c>
      <c r="D75" t="inlineStr">
        <is>
          <t>:25707-LF:30707-LF:40707-LF:</t>
        </is>
      </c>
      <c r="E75" s="2" t="inlineStr">
        <is>
          <t>X4</t>
        </is>
      </c>
      <c r="F75" t="inlineStr">
        <is>
          <t>125# ANSI Flange</t>
        </is>
      </c>
      <c r="G75" t="inlineStr">
        <is>
          <t>Hardware_Steel_Gr5</t>
        </is>
      </c>
      <c r="H75" t="inlineStr">
        <is>
          <t>Hardware_Steel_Gr5</t>
        </is>
      </c>
      <c r="I75" s="2" t="n">
        <v>96699210</v>
      </c>
      <c r="J75" s="4" t="inlineStr">
        <is>
          <t>HW,LF,7" X4,STL GRADE5</t>
        </is>
      </c>
      <c r="K75" t="n">
        <v>119</v>
      </c>
      <c r="L75" t="inlineStr">
        <is>
          <t>A100091</t>
        </is>
      </c>
      <c r="M75" s="70" t="n"/>
      <c r="N75" s="4" t="n"/>
      <c r="O75" s="4" t="inlineStr">
        <is>
          <t>Price Adder for Steel, Grade 5 hardware for Type L</t>
        </is>
      </c>
      <c r="P75" t="inlineStr">
        <is>
          <t>LT027</t>
        </is>
      </c>
    </row>
    <row r="76">
      <c r="B76">
        <f>"Price_BOM_L_Hardware_"&amp;C76</f>
        <v/>
      </c>
      <c r="C76" t="n">
        <v>114</v>
      </c>
      <c r="D76" t="inlineStr">
        <is>
          <t>:25707-LF:30707-LF:40707-LF:</t>
        </is>
      </c>
      <c r="E76" s="2" t="inlineStr">
        <is>
          <t>X4</t>
        </is>
      </c>
      <c r="F76" t="inlineStr">
        <is>
          <t>250# ANSI Flange</t>
        </is>
      </c>
      <c r="G76" t="inlineStr">
        <is>
          <t>Hardware_Steel_Gr8</t>
        </is>
      </c>
      <c r="H76" t="inlineStr">
        <is>
          <t>Hardware_Steel_Gr8</t>
        </is>
      </c>
      <c r="I76" s="2" t="n">
        <v>96769911</v>
      </c>
      <c r="J76" s="4" t="inlineStr">
        <is>
          <t>HW,LF,7" X4,STL GRADE8</t>
        </is>
      </c>
      <c r="K76" t="n">
        <v>120</v>
      </c>
      <c r="L76" t="inlineStr">
        <is>
          <t>A100092</t>
        </is>
      </c>
      <c r="M76" s="70" t="n"/>
      <c r="N76" s="4" t="n"/>
      <c r="O76" s="4" t="inlineStr">
        <is>
          <t>Price Adder for Steel, Grade 8 hardware for Type L</t>
        </is>
      </c>
      <c r="P76" t="inlineStr">
        <is>
          <t>LT027</t>
        </is>
      </c>
    </row>
    <row r="77">
      <c r="B77">
        <f>"Price_BOM_L_Hardware_"&amp;C77</f>
        <v/>
      </c>
      <c r="C77" t="n">
        <v>116</v>
      </c>
      <c r="D77" t="inlineStr">
        <is>
          <t>:25707-LF:30707-LF:40707-LF:</t>
        </is>
      </c>
      <c r="E77" s="2" t="inlineStr">
        <is>
          <t>X4</t>
        </is>
      </c>
      <c r="F77" t="inlineStr">
        <is>
          <t>125# ANSI Flange</t>
        </is>
      </c>
      <c r="G77" t="inlineStr">
        <is>
          <t>Hardware_SS_316</t>
        </is>
      </c>
      <c r="H77" t="inlineStr">
        <is>
          <t>Hardware_SS_316</t>
        </is>
      </c>
      <c r="I77" s="2" t="inlineStr">
        <is>
          <t>RTF</t>
        </is>
      </c>
      <c r="J77" s="4" t="n"/>
      <c r="K77" t="n">
        <v>158</v>
      </c>
      <c r="L77" t="inlineStr">
        <is>
          <t>A100094</t>
        </is>
      </c>
      <c r="M77" s="70" t="n"/>
      <c r="N77" s="4" t="n"/>
      <c r="O77" s="4" t="inlineStr">
        <is>
          <t>Price Adder for Stainless Steel, AISI 316 for Type L</t>
        </is>
      </c>
      <c r="P77" t="inlineStr">
        <is>
          <t>LT147</t>
        </is>
      </c>
    </row>
    <row r="78">
      <c r="B78">
        <f>"Price_BOM_L_Hardware_"&amp;C78</f>
        <v/>
      </c>
      <c r="C78" t="n">
        <v>118</v>
      </c>
      <c r="D78" t="inlineStr">
        <is>
          <t>:25957-LC:25957-LCV:40957-LC:40957-LCV:50957-LC:50957-LCV:</t>
        </is>
      </c>
      <c r="E78" s="2" t="inlineStr">
        <is>
          <t>X4</t>
        </is>
      </c>
      <c r="F78" t="inlineStr">
        <is>
          <t>125# ANSI Flange</t>
        </is>
      </c>
      <c r="G78" t="inlineStr">
        <is>
          <t>Hardware_Steel_Gr5</t>
        </is>
      </c>
      <c r="H78" t="inlineStr">
        <is>
          <t>Hardware_Steel_Gr5</t>
        </is>
      </c>
      <c r="I78" s="2" t="n">
        <v>96699211</v>
      </c>
      <c r="J78" s="4" t="inlineStr">
        <is>
          <t>HW,LC,9.5" X4,STL GRADE5</t>
        </is>
      </c>
      <c r="K78" t="n">
        <v>160</v>
      </c>
      <c r="L78" t="inlineStr">
        <is>
          <t>A100091</t>
        </is>
      </c>
      <c r="M78" s="70" t="n"/>
      <c r="N78" s="4" t="n"/>
      <c r="O78" s="4" t="inlineStr">
        <is>
          <t>Price Adder for Steel, Grade 5 hardware for Type L</t>
        </is>
      </c>
      <c r="P78" t="inlineStr">
        <is>
          <t>LT027</t>
        </is>
      </c>
    </row>
    <row r="79">
      <c r="B79">
        <f>"Price_BOM_L_Hardware_"&amp;C79</f>
        <v/>
      </c>
      <c r="C79" t="n">
        <v>119</v>
      </c>
      <c r="D79" t="inlineStr">
        <is>
          <t>:25957-LC:25957-LCV:40957-LC:40957-LCV:50957-LC:50957-LCV:</t>
        </is>
      </c>
      <c r="E79" s="2" t="inlineStr">
        <is>
          <t>X4</t>
        </is>
      </c>
      <c r="F79" t="inlineStr">
        <is>
          <t>250# ANSI Flange</t>
        </is>
      </c>
      <c r="G79" t="inlineStr">
        <is>
          <t>Hardware_Steel_Gr8</t>
        </is>
      </c>
      <c r="H79" t="inlineStr">
        <is>
          <t>Hardware_Steel_Gr8</t>
        </is>
      </c>
      <c r="I79" s="2" t="n">
        <v>96769912</v>
      </c>
      <c r="J79" s="4" t="inlineStr">
        <is>
          <t>HW,LC,9.5" X4,STL GRADE8</t>
        </is>
      </c>
      <c r="K79" t="n">
        <v>161</v>
      </c>
      <c r="L79" t="inlineStr">
        <is>
          <t>A100092</t>
        </is>
      </c>
      <c r="M79" s="70" t="n"/>
      <c r="N79" s="4" t="n"/>
      <c r="O79" s="4" t="inlineStr">
        <is>
          <t>Price Adder for Steel, Grade 8 hardware for Type L</t>
        </is>
      </c>
      <c r="P79" t="inlineStr">
        <is>
          <t>LT027</t>
        </is>
      </c>
    </row>
    <row r="80">
      <c r="B80">
        <f>"Price_BOM_L_Hardware_"&amp;C80</f>
        <v/>
      </c>
      <c r="C80" t="n">
        <v>121</v>
      </c>
      <c r="D80" t="inlineStr">
        <is>
          <t>:25957-LC:25957-LCV:40957-LC:40957-LCV:50957-LC:50957-LCV:</t>
        </is>
      </c>
      <c r="E80" s="2" t="inlineStr">
        <is>
          <t>X4</t>
        </is>
      </c>
      <c r="F80" t="inlineStr">
        <is>
          <t>125# ANSI Flange</t>
        </is>
      </c>
      <c r="G80" t="inlineStr">
        <is>
          <t>Hardware_SS_316</t>
        </is>
      </c>
      <c r="H80" t="inlineStr">
        <is>
          <t>Hardware_SS_316</t>
        </is>
      </c>
      <c r="I80" s="2" t="inlineStr">
        <is>
          <t>RTF</t>
        </is>
      </c>
      <c r="J80" s="4" t="n"/>
      <c r="K80" t="n">
        <v>163</v>
      </c>
      <c r="L80" t="inlineStr">
        <is>
          <t>A100094</t>
        </is>
      </c>
      <c r="M80" s="70" t="n"/>
      <c r="N80" s="4" t="n"/>
      <c r="O80" s="4" t="inlineStr">
        <is>
          <t>Price Adder for Stainless Steel, AISI 316 for Type L</t>
        </is>
      </c>
      <c r="P80" t="inlineStr">
        <is>
          <t>LT147</t>
        </is>
      </c>
    </row>
    <row r="81">
      <c r="B81">
        <f>"Price_BOM_L_Hardware_"&amp;C81</f>
        <v/>
      </c>
      <c r="C81" t="n">
        <v>123</v>
      </c>
      <c r="D81" t="inlineStr">
        <is>
          <t>:30957-LC:30957-LCV:40959-LC:40959-LCV:60951-LC:60951-LCV:</t>
        </is>
      </c>
      <c r="E81" s="2" t="inlineStr">
        <is>
          <t>XA</t>
        </is>
      </c>
      <c r="F81" t="inlineStr">
        <is>
          <t>125# ANSI Flange</t>
        </is>
      </c>
      <c r="G81" t="inlineStr">
        <is>
          <t>Hardware_Steel_Gr5</t>
        </is>
      </c>
      <c r="H81" t="inlineStr">
        <is>
          <t>Hardware_Steel_Gr5</t>
        </is>
      </c>
      <c r="I81" s="2" t="n">
        <v>96699212</v>
      </c>
      <c r="J81" s="4" t="inlineStr">
        <is>
          <t>HW,LF,9.5" X4,STL GRADE5</t>
        </is>
      </c>
      <c r="K81" t="n">
        <v>165</v>
      </c>
      <c r="L81" t="inlineStr">
        <is>
          <t>A100091</t>
        </is>
      </c>
      <c r="M81" s="70" t="n"/>
      <c r="N81" s="4" t="n"/>
      <c r="O81" s="4" t="inlineStr">
        <is>
          <t>Price Adder for Steel, Grade 5 hardware for Type L</t>
        </is>
      </c>
      <c r="P81" t="inlineStr">
        <is>
          <t>LT027</t>
        </is>
      </c>
    </row>
    <row r="82">
      <c r="B82">
        <f>"Price_BOM_L_Hardware_"&amp;C82</f>
        <v/>
      </c>
      <c r="C82" t="n">
        <v>124</v>
      </c>
      <c r="D82" t="inlineStr">
        <is>
          <t>:30957-LC:30957-LCV:40959-LC:40959-LCV:60951-LC:60951-LCV:</t>
        </is>
      </c>
      <c r="E82" s="2" t="inlineStr">
        <is>
          <t>XA</t>
        </is>
      </c>
      <c r="F82" t="inlineStr">
        <is>
          <t>250# ANSI Flange</t>
        </is>
      </c>
      <c r="G82" t="inlineStr">
        <is>
          <t>Hardware_Steel_Gr8</t>
        </is>
      </c>
      <c r="H82" t="inlineStr">
        <is>
          <t>Hardware_Steel_Gr8</t>
        </is>
      </c>
      <c r="I82" s="2" t="n">
        <v>96769913</v>
      </c>
      <c r="J82" s="4" t="inlineStr">
        <is>
          <t>HW,LF,9.5" X4,STL GRADE8</t>
        </is>
      </c>
      <c r="K82" t="n">
        <v>166</v>
      </c>
      <c r="L82" t="inlineStr">
        <is>
          <t>A100092</t>
        </is>
      </c>
      <c r="M82" s="70" t="n"/>
      <c r="N82" s="4" t="n"/>
      <c r="O82" s="4" t="inlineStr">
        <is>
          <t>Price Adder for Steel, Grade 8 hardware for Type L</t>
        </is>
      </c>
      <c r="P82" t="inlineStr">
        <is>
          <t>LT027</t>
        </is>
      </c>
    </row>
    <row r="83">
      <c r="B83">
        <f>"Price_BOM_L_Hardware_"&amp;C83</f>
        <v/>
      </c>
      <c r="C83" t="n">
        <v>126</v>
      </c>
      <c r="D83" t="inlineStr">
        <is>
          <t>:30957-LC:30957-LCV:40959-LC:40959-LCV:60951-LC:60951-LCV:</t>
        </is>
      </c>
      <c r="E83" s="2" t="inlineStr">
        <is>
          <t>XA</t>
        </is>
      </c>
      <c r="F83" t="inlineStr">
        <is>
          <t>125# ANSI Flange</t>
        </is>
      </c>
      <c r="G83" t="inlineStr">
        <is>
          <t>Hardware_SS_316</t>
        </is>
      </c>
      <c r="H83" t="inlineStr">
        <is>
          <t>Hardware_SS_316</t>
        </is>
      </c>
      <c r="I83" s="2" t="inlineStr">
        <is>
          <t>RTF</t>
        </is>
      </c>
      <c r="J83" s="4" t="n"/>
      <c r="K83" t="n">
        <v>168</v>
      </c>
      <c r="L83" t="inlineStr">
        <is>
          <t>A100094</t>
        </is>
      </c>
      <c r="M83" s="70" t="n"/>
      <c r="N83" s="4" t="n"/>
      <c r="O83" s="4" t="inlineStr">
        <is>
          <t>Price Adder for Stainless Steel, AISI 316 for Type L</t>
        </is>
      </c>
      <c r="P83" t="inlineStr">
        <is>
          <t>LT147</t>
        </is>
      </c>
    </row>
    <row r="84">
      <c r="B84">
        <f>"Price_BOM_L_Hardware_"&amp;C84</f>
        <v/>
      </c>
      <c r="C84" t="n">
        <v>128</v>
      </c>
      <c r="D84" t="inlineStr">
        <is>
          <t>:50123-LC:50123-LCV:60123-LC:60123-LCV:</t>
        </is>
      </c>
      <c r="E84" s="2" t="inlineStr">
        <is>
          <t>XA</t>
        </is>
      </c>
      <c r="F84" t="inlineStr">
        <is>
          <t>125# ANSI Flange</t>
        </is>
      </c>
      <c r="G84" t="inlineStr">
        <is>
          <t>Hardware_Steel_Gr5</t>
        </is>
      </c>
      <c r="H84" t="inlineStr">
        <is>
          <t>Hardware_Steel_Gr5</t>
        </is>
      </c>
      <c r="I84" s="2" t="n">
        <v>96699213</v>
      </c>
      <c r="J84" s="4" t="inlineStr">
        <is>
          <t>HW,LC,12" XA,STL GRADE5</t>
        </is>
      </c>
      <c r="K84" t="n">
        <v>170</v>
      </c>
      <c r="L84" t="inlineStr">
        <is>
          <t>A100091</t>
        </is>
      </c>
      <c r="M84" s="70" t="n"/>
      <c r="N84" s="4" t="n"/>
      <c r="O84" s="4" t="inlineStr">
        <is>
          <t>Price Adder for Steel, Grade 5 hardware for Type L</t>
        </is>
      </c>
      <c r="P84" t="inlineStr">
        <is>
          <t>LT027</t>
        </is>
      </c>
    </row>
    <row r="85">
      <c r="B85">
        <f>"Price_BOM_L_Hardware_"&amp;C85</f>
        <v/>
      </c>
      <c r="C85" t="n">
        <v>129</v>
      </c>
      <c r="D85" t="inlineStr">
        <is>
          <t>:25123-LC:25123-LCV:30121-LC:30121-LCV:30127-LC:30127-LCV:40129-LC:40129-LCV:4012A-LC:4012A-LCV:50123-LC:50123-LCV:60123-LC:60123-LCV:</t>
        </is>
      </c>
      <c r="E85" s="2" t="inlineStr">
        <is>
          <t>XA</t>
        </is>
      </c>
      <c r="F85" t="inlineStr">
        <is>
          <t>250# ANSI Flange</t>
        </is>
      </c>
      <c r="G85" t="inlineStr">
        <is>
          <t>Hardware_Steel_Gr8</t>
        </is>
      </c>
      <c r="H85" t="inlineStr">
        <is>
          <t>Hardware_Steel_Gr8</t>
        </is>
      </c>
      <c r="I85" s="2" t="n">
        <v>96769914</v>
      </c>
      <c r="J85" s="4" t="inlineStr">
        <is>
          <t>HW,LC,12" XA,STL GRADE8</t>
        </is>
      </c>
      <c r="K85" t="n">
        <v>171</v>
      </c>
      <c r="L85" t="inlineStr">
        <is>
          <t>A100092</t>
        </is>
      </c>
      <c r="M85" s="70" t="n"/>
      <c r="N85" s="4" t="n"/>
      <c r="O85" s="4" t="inlineStr">
        <is>
          <t>Price Adder for Steel, Grade 8 hardware for Type L</t>
        </is>
      </c>
      <c r="P85" t="inlineStr">
        <is>
          <t>LT027</t>
        </is>
      </c>
    </row>
    <row r="86">
      <c r="B86">
        <f>"Price_BOM_L_Hardware_"&amp;C86</f>
        <v/>
      </c>
      <c r="C86" t="n">
        <v>131</v>
      </c>
      <c r="D86" t="inlineStr">
        <is>
          <t>:25123-LC:25123-LCV:30121-LC:30121-LCV:30127-LC:30127-LCV:40129-LC:40129-LCV:4012A-LC:4012A-LCV:50123-LC:50123-LCV:60123-LC:60123-LCV:</t>
        </is>
      </c>
      <c r="E86" s="2" t="inlineStr">
        <is>
          <t>XA</t>
        </is>
      </c>
      <c r="F86" t="inlineStr">
        <is>
          <t>125# ANSI Flange</t>
        </is>
      </c>
      <c r="G86" t="inlineStr">
        <is>
          <t>Hardware_SS_316</t>
        </is>
      </c>
      <c r="H86" t="inlineStr">
        <is>
          <t>Hardware_SS_316</t>
        </is>
      </c>
      <c r="I86" s="2" t="inlineStr">
        <is>
          <t>RTF</t>
        </is>
      </c>
      <c r="J86" s="4" t="n"/>
      <c r="K86" t="n">
        <v>173</v>
      </c>
      <c r="L86" t="inlineStr">
        <is>
          <t>A100094</t>
        </is>
      </c>
      <c r="M86" s="70" t="n"/>
      <c r="N86" s="4" t="n"/>
      <c r="O86" s="4" t="inlineStr">
        <is>
          <t>Price Adder for Stainless Steel, AISI 316 for Type L</t>
        </is>
      </c>
      <c r="P86" t="inlineStr">
        <is>
          <t>LT147</t>
        </is>
      </c>
    </row>
    <row r="87">
      <c r="B87">
        <f>"Price_BOM_L_Hardware_"&amp;C87</f>
        <v/>
      </c>
      <c r="C87" t="n">
        <v>133</v>
      </c>
      <c r="D87" t="inlineStr">
        <is>
          <t>:50123-LF:60123-LF:</t>
        </is>
      </c>
      <c r="E87" s="2" t="inlineStr">
        <is>
          <t>XA</t>
        </is>
      </c>
      <c r="F87" t="inlineStr">
        <is>
          <t>125# ANSI Flange</t>
        </is>
      </c>
      <c r="G87" t="inlineStr">
        <is>
          <t>Hardware_Steel_Gr5</t>
        </is>
      </c>
      <c r="H87" t="inlineStr">
        <is>
          <t>Hardware_Steel_Gr5</t>
        </is>
      </c>
      <c r="I87" s="2" t="n">
        <v>96699214</v>
      </c>
      <c r="J87" s="4" t="inlineStr">
        <is>
          <t>HW,LF,12" XA,STL GRADE5</t>
        </is>
      </c>
      <c r="K87" t="n">
        <v>175</v>
      </c>
      <c r="L87" t="inlineStr">
        <is>
          <t>A100091</t>
        </is>
      </c>
      <c r="M87" s="70" t="n"/>
      <c r="N87" s="4" t="n"/>
      <c r="O87" s="4" t="inlineStr">
        <is>
          <t>Price Adder for Steel, Grade 5 hardware for Type L</t>
        </is>
      </c>
      <c r="P87" t="inlineStr">
        <is>
          <t>LT027</t>
        </is>
      </c>
    </row>
    <row r="88">
      <c r="B88">
        <f>"Price_BOM_L_Hardware_"&amp;C88</f>
        <v/>
      </c>
      <c r="C88" t="n">
        <v>134</v>
      </c>
      <c r="D88" t="inlineStr">
        <is>
          <t>:25123-LF:30121-LF:30127-LF:40129-LF:4012A-LF:50123-LF:60123-LF:</t>
        </is>
      </c>
      <c r="E88" s="2" t="inlineStr">
        <is>
          <t>XA</t>
        </is>
      </c>
      <c r="F88" t="inlineStr">
        <is>
          <t>250# ANSI Flange</t>
        </is>
      </c>
      <c r="G88" t="inlineStr">
        <is>
          <t>Hardware_Steel_Gr8</t>
        </is>
      </c>
      <c r="H88" t="inlineStr">
        <is>
          <t>Hardware_Steel_Gr8</t>
        </is>
      </c>
      <c r="I88" s="2" t="n">
        <v>96769915</v>
      </c>
      <c r="J88" s="4" t="inlineStr">
        <is>
          <t>HW,LF,12" XA,STL GRADE8</t>
        </is>
      </c>
      <c r="K88" t="n">
        <v>176</v>
      </c>
      <c r="L88" t="inlineStr">
        <is>
          <t>A100092</t>
        </is>
      </c>
      <c r="M88" s="70" t="n"/>
      <c r="N88" s="4" t="n"/>
      <c r="O88" s="4" t="inlineStr">
        <is>
          <t>Price Adder for Steel, Grade 8 hardware for Type L</t>
        </is>
      </c>
      <c r="P88" t="inlineStr">
        <is>
          <t>LT027</t>
        </is>
      </c>
    </row>
    <row r="89">
      <c r="B89">
        <f>"Price_BOM_L_Hardware_"&amp;C89</f>
        <v/>
      </c>
      <c r="C89" t="n">
        <v>136</v>
      </c>
      <c r="D89" t="inlineStr">
        <is>
          <t>:25123-LF:30121-LF:30127-LF:40129-LF:4012A-LF:50123-LF:60123-LF:</t>
        </is>
      </c>
      <c r="E89" s="2" t="inlineStr">
        <is>
          <t>XA</t>
        </is>
      </c>
      <c r="F89" t="inlineStr">
        <is>
          <t>125# ANSI Flange</t>
        </is>
      </c>
      <c r="G89" t="inlineStr">
        <is>
          <t>Hardware_SS_316</t>
        </is>
      </c>
      <c r="H89" t="inlineStr">
        <is>
          <t>Hardware_SS_316</t>
        </is>
      </c>
      <c r="I89" s="2" t="inlineStr">
        <is>
          <t>RTF</t>
        </is>
      </c>
      <c r="J89" s="4" t="n"/>
      <c r="K89" t="n">
        <v>178</v>
      </c>
      <c r="L89" t="inlineStr">
        <is>
          <t>A100094</t>
        </is>
      </c>
      <c r="M89" s="70" t="n"/>
      <c r="N89" s="4" t="n"/>
      <c r="O89" s="4" t="inlineStr">
        <is>
          <t>Price Adder for Stainless Steel, AISI 316 for Type L</t>
        </is>
      </c>
      <c r="P89" t="inlineStr">
        <is>
          <t>LT147</t>
        </is>
      </c>
    </row>
    <row r="90">
      <c r="B90">
        <f>"Price_BOM_L_Hardware_"&amp;C90</f>
        <v/>
      </c>
      <c r="C90" t="n">
        <v>138</v>
      </c>
      <c r="D90" t="inlineStr">
        <is>
          <t>:30157-LC:30157-LCV:40157-LC:40157-LCV:</t>
        </is>
      </c>
      <c r="E90" s="2" t="inlineStr">
        <is>
          <t>XA</t>
        </is>
      </c>
      <c r="F90" t="inlineStr">
        <is>
          <t>125# ANSI Flange</t>
        </is>
      </c>
      <c r="G90" t="inlineStr">
        <is>
          <t>Hardware_Steel_Gr5</t>
        </is>
      </c>
      <c r="H90" t="inlineStr">
        <is>
          <t>Hardware_Steel_Gr5</t>
        </is>
      </c>
      <c r="I90" s="2" t="n">
        <v>96699215</v>
      </c>
      <c r="J90" s="4" t="inlineStr">
        <is>
          <t>HW,LC,15" XA,STL GRADE5</t>
        </is>
      </c>
      <c r="K90" t="n">
        <v>180</v>
      </c>
      <c r="L90" t="inlineStr">
        <is>
          <t>A100091</t>
        </is>
      </c>
      <c r="M90" s="70" t="n"/>
      <c r="N90" s="4" t="n"/>
      <c r="O90" s="4" t="inlineStr">
        <is>
          <t>Price Adder for Steel, Grade 5 hardware for Type L</t>
        </is>
      </c>
      <c r="P90" t="inlineStr">
        <is>
          <t>LT027</t>
        </is>
      </c>
    </row>
    <row r="91">
      <c r="B91">
        <f>"Price_BOM_L_Hardware_"&amp;C91</f>
        <v/>
      </c>
      <c r="C91" t="n">
        <v>139</v>
      </c>
      <c r="D91" t="inlineStr">
        <is>
          <t>:30157-LC:30157-LCV:40157-LC:40157-LCV:</t>
        </is>
      </c>
      <c r="E91" s="2" t="inlineStr">
        <is>
          <t>XA</t>
        </is>
      </c>
      <c r="F91" t="inlineStr">
        <is>
          <t>250# ANSI Flange</t>
        </is>
      </c>
      <c r="G91" t="inlineStr">
        <is>
          <t>Hardware_Steel_Gr8</t>
        </is>
      </c>
      <c r="H91" t="inlineStr">
        <is>
          <t>Hardware_Steel_Gr8</t>
        </is>
      </c>
      <c r="I91" s="2" t="n">
        <v>96769916</v>
      </c>
      <c r="J91" s="4" t="inlineStr">
        <is>
          <t>HW,LC,15" XA,STL GRADE8</t>
        </is>
      </c>
      <c r="K91" t="n">
        <v>181</v>
      </c>
      <c r="L91" t="inlineStr">
        <is>
          <t>A100092</t>
        </is>
      </c>
      <c r="M91" s="70" t="n"/>
      <c r="N91" s="4" t="n"/>
      <c r="O91" s="4" t="inlineStr">
        <is>
          <t>Price Adder for Steel, Grade 8 hardware for Type L</t>
        </is>
      </c>
      <c r="P91" t="inlineStr">
        <is>
          <t>LT027</t>
        </is>
      </c>
    </row>
    <row r="92">
      <c r="B92">
        <f>"Price_BOM_L_Hardware_"&amp;C92</f>
        <v/>
      </c>
      <c r="C92" t="n">
        <v>141</v>
      </c>
      <c r="D92" t="inlineStr">
        <is>
          <t>:30157-LC:30157-LCV:40157-LC:40157-LCV:</t>
        </is>
      </c>
      <c r="E92" s="2" t="inlineStr">
        <is>
          <t>XA</t>
        </is>
      </c>
      <c r="F92" t="inlineStr">
        <is>
          <t>125# ANSI Flange</t>
        </is>
      </c>
      <c r="G92" t="inlineStr">
        <is>
          <t>Hardware_SS_316</t>
        </is>
      </c>
      <c r="H92" t="inlineStr">
        <is>
          <t>Hardware_SS_316</t>
        </is>
      </c>
      <c r="I92" s="2" t="inlineStr">
        <is>
          <t>RTF</t>
        </is>
      </c>
      <c r="J92" s="4" t="n"/>
      <c r="K92" t="n">
        <v>183</v>
      </c>
      <c r="L92" t="inlineStr">
        <is>
          <t>A100094</t>
        </is>
      </c>
      <c r="M92" s="70" t="n"/>
      <c r="N92" s="4" t="n"/>
      <c r="O92" s="4" t="inlineStr">
        <is>
          <t>Price Adder for Stainless Steel, AISI 316 for Type L</t>
        </is>
      </c>
      <c r="P92" t="inlineStr">
        <is>
          <t>LT147</t>
        </is>
      </c>
    </row>
    <row r="93">
      <c r="B93">
        <f>"Price_BOM_L_Hardware_"&amp;C93</f>
        <v/>
      </c>
      <c r="C93" t="n">
        <v>143</v>
      </c>
      <c r="D93" t="inlineStr">
        <is>
          <t>:30157-LF:40157-LF:</t>
        </is>
      </c>
      <c r="E93" s="2" t="inlineStr">
        <is>
          <t>XA</t>
        </is>
      </c>
      <c r="F93" t="inlineStr">
        <is>
          <t>125# ANSI Flange</t>
        </is>
      </c>
      <c r="G93" t="inlineStr">
        <is>
          <t>Hardware_Steel_Gr5</t>
        </is>
      </c>
      <c r="H93" t="inlineStr">
        <is>
          <t>Hardware_Steel_Gr5</t>
        </is>
      </c>
      <c r="I93" s="2" t="n">
        <v>96699216</v>
      </c>
      <c r="J93" s="4" t="inlineStr">
        <is>
          <t>HW,LF,15" XA,STL GRADE5</t>
        </is>
      </c>
      <c r="K93" t="n">
        <v>185</v>
      </c>
      <c r="L93" t="inlineStr">
        <is>
          <t>A100091</t>
        </is>
      </c>
      <c r="M93" s="70" t="n"/>
      <c r="N93" s="4" t="n"/>
      <c r="O93" s="4" t="inlineStr">
        <is>
          <t>Price Adder for Steel, Grade 5 hardware for Type L</t>
        </is>
      </c>
      <c r="P93" t="inlineStr">
        <is>
          <t>LT027</t>
        </is>
      </c>
    </row>
    <row r="94">
      <c r="B94">
        <f>"Price_BOM_L_Hardware_"&amp;C94</f>
        <v/>
      </c>
      <c r="C94" t="n">
        <v>144</v>
      </c>
      <c r="D94" t="inlineStr">
        <is>
          <t>:30157-LF:40157-LF:</t>
        </is>
      </c>
      <c r="E94" s="2" t="inlineStr">
        <is>
          <t>XA</t>
        </is>
      </c>
      <c r="F94" t="inlineStr">
        <is>
          <t>250# ANSI Flange</t>
        </is>
      </c>
      <c r="G94" t="inlineStr">
        <is>
          <t>Hardware_Steel_Gr8</t>
        </is>
      </c>
      <c r="H94" t="inlineStr">
        <is>
          <t>Hardware_Steel_Gr8</t>
        </is>
      </c>
      <c r="I94" s="2" t="n">
        <v>96769917</v>
      </c>
      <c r="J94" s="4" t="inlineStr">
        <is>
          <t>HW,LF,15" XA,STL GRADE8</t>
        </is>
      </c>
      <c r="K94" t="n">
        <v>186</v>
      </c>
      <c r="L94" t="inlineStr">
        <is>
          <t>A100092</t>
        </is>
      </c>
      <c r="M94" s="70" t="n"/>
      <c r="N94" s="4" t="n"/>
      <c r="O94" s="4" t="inlineStr">
        <is>
          <t>Price Adder for Steel, Grade 8 hardware for Type L</t>
        </is>
      </c>
      <c r="P94" t="inlineStr">
        <is>
          <t>LT027</t>
        </is>
      </c>
    </row>
    <row r="95">
      <c r="B95">
        <f>"Price_BOM_L_Hardware_"&amp;C95</f>
        <v/>
      </c>
      <c r="C95" t="n">
        <v>146</v>
      </c>
      <c r="D95" t="inlineStr">
        <is>
          <t>:30157-LF:40157-LF:</t>
        </is>
      </c>
      <c r="E95" s="2" t="inlineStr">
        <is>
          <t>XA</t>
        </is>
      </c>
      <c r="F95" t="inlineStr">
        <is>
          <t>125# ANSI Flange</t>
        </is>
      </c>
      <c r="G95" t="inlineStr">
        <is>
          <t>Hardware_SS_316</t>
        </is>
      </c>
      <c r="H95" t="inlineStr">
        <is>
          <t>Hardware_SS_316</t>
        </is>
      </c>
      <c r="I95" s="2" t="inlineStr">
        <is>
          <t>RTF</t>
        </is>
      </c>
      <c r="J95" s="4" t="n"/>
      <c r="K95" t="n">
        <v>188</v>
      </c>
      <c r="L95" t="inlineStr">
        <is>
          <t>A100094</t>
        </is>
      </c>
      <c r="M95" s="70" t="n"/>
      <c r="N95" s="4" t="n"/>
      <c r="O95" s="4" t="inlineStr">
        <is>
          <t>Price Adder for Stainless Steel, AISI 316 for Type L</t>
        </is>
      </c>
      <c r="P95" t="inlineStr">
        <is>
          <t>LT147</t>
        </is>
      </c>
    </row>
    <row r="96">
      <c r="B96">
        <f>"Price_BOM_L_Hardware_"&amp;C96</f>
        <v/>
      </c>
      <c r="C96" t="n">
        <v>148</v>
      </c>
      <c r="D96" t="inlineStr">
        <is>
          <t>:50123-LC:50123-LCV:60123-LC:60123-LCV:80123-LC:80123-LCV:</t>
        </is>
      </c>
      <c r="E96" s="2" t="inlineStr">
        <is>
          <t>X5</t>
        </is>
      </c>
      <c r="F96" t="inlineStr">
        <is>
          <t>125# ANSI Flange</t>
        </is>
      </c>
      <c r="G96" t="inlineStr">
        <is>
          <t>Hardware_Steel_Gr5</t>
        </is>
      </c>
      <c r="H96" t="inlineStr">
        <is>
          <t>Hardware_Steel_Gr5</t>
        </is>
      </c>
      <c r="I96" s="2" t="n">
        <v>96699217</v>
      </c>
      <c r="J96" s="4" t="inlineStr">
        <is>
          <t>HW,LC,12" X5,STL GRADE5</t>
        </is>
      </c>
      <c r="K96" t="n">
        <v>190</v>
      </c>
      <c r="L96" t="inlineStr">
        <is>
          <t>A100091</t>
        </is>
      </c>
      <c r="M96" s="70" t="n"/>
      <c r="N96" s="4" t="n"/>
      <c r="O96" s="4" t="inlineStr">
        <is>
          <t>Price Adder for Steel, Grade 5 hardware for Type L</t>
        </is>
      </c>
      <c r="P96" t="inlineStr">
        <is>
          <t>LT027</t>
        </is>
      </c>
    </row>
    <row r="97">
      <c r="B97">
        <f>"Price_BOM_L_Hardware_"&amp;C97</f>
        <v/>
      </c>
      <c r="C97" t="n">
        <v>149</v>
      </c>
      <c r="D97" t="inlineStr">
        <is>
          <t>:50123-LC:50123-LCV:60123-LC:60123-LCV:80123-LC:80123-LCV:</t>
        </is>
      </c>
      <c r="E97" s="2" t="inlineStr">
        <is>
          <t>X5</t>
        </is>
      </c>
      <c r="F97" t="inlineStr">
        <is>
          <t>250# ANSI Flange</t>
        </is>
      </c>
      <c r="G97" t="inlineStr">
        <is>
          <t>Hardware_Steel_Gr8</t>
        </is>
      </c>
      <c r="H97" t="inlineStr">
        <is>
          <t>Hardware_Steel_Gr8</t>
        </is>
      </c>
      <c r="I97" s="2" t="n">
        <v>96769918</v>
      </c>
      <c r="J97" s="4" t="inlineStr">
        <is>
          <t>HW,LC,12" X5,STL GRADE8</t>
        </is>
      </c>
      <c r="K97" t="n">
        <v>191</v>
      </c>
      <c r="L97" t="inlineStr">
        <is>
          <t>A100092</t>
        </is>
      </c>
      <c r="M97" s="70" t="n"/>
      <c r="N97" s="4" t="n"/>
      <c r="O97" s="4" t="inlineStr">
        <is>
          <t>Price Adder for Steel, Grade 8 hardware for Type L</t>
        </is>
      </c>
      <c r="P97" t="inlineStr">
        <is>
          <t>LT027</t>
        </is>
      </c>
    </row>
    <row r="98">
      <c r="B98">
        <f>"Price_BOM_L_Hardware_"&amp;C98</f>
        <v/>
      </c>
      <c r="C98" t="n">
        <v>151</v>
      </c>
      <c r="D98" t="inlineStr">
        <is>
          <t>:50123-LC:50123-LCV:60123-LC:60123-LCV:80123-LC:80123-LCV:</t>
        </is>
      </c>
      <c r="E98" s="2" t="inlineStr">
        <is>
          <t>X5</t>
        </is>
      </c>
      <c r="F98" t="inlineStr">
        <is>
          <t>125# ANSI Flange</t>
        </is>
      </c>
      <c r="G98" t="inlineStr">
        <is>
          <t>Hardware_SS_316</t>
        </is>
      </c>
      <c r="H98" t="inlineStr">
        <is>
          <t>Hardware_SS_316</t>
        </is>
      </c>
      <c r="I98" s="2" t="inlineStr">
        <is>
          <t>RTF</t>
        </is>
      </c>
      <c r="J98" s="4" t="n"/>
      <c r="K98" t="n">
        <v>193</v>
      </c>
      <c r="L98" t="inlineStr">
        <is>
          <t>A100094</t>
        </is>
      </c>
      <c r="M98" s="70" t="n"/>
      <c r="N98" s="4" t="n"/>
      <c r="O98" s="4" t="inlineStr">
        <is>
          <t>Price Adder for Stainless Steel, AISI 316 for Type L</t>
        </is>
      </c>
      <c r="P98" t="inlineStr">
        <is>
          <t>LT147</t>
        </is>
      </c>
    </row>
    <row r="99">
      <c r="B99">
        <f>"Price_BOM_L_Hardware_"&amp;C99</f>
        <v/>
      </c>
      <c r="C99" t="n">
        <v>153</v>
      </c>
      <c r="D99" t="inlineStr">
        <is>
          <t>:50123-LF:60123-LF:80123-LF:</t>
        </is>
      </c>
      <c r="E99" s="2" t="inlineStr">
        <is>
          <t>X5</t>
        </is>
      </c>
      <c r="F99" t="inlineStr">
        <is>
          <t>125# ANSI Flange</t>
        </is>
      </c>
      <c r="G99" t="inlineStr">
        <is>
          <t>Hardware_Steel_Gr5</t>
        </is>
      </c>
      <c r="H99" t="inlineStr">
        <is>
          <t>Hardware_Steel_Gr5</t>
        </is>
      </c>
      <c r="I99" s="2" t="n">
        <v>96699218</v>
      </c>
      <c r="J99" s="4" t="inlineStr">
        <is>
          <t>HW,LF,12" X5,STL GRADE5</t>
        </is>
      </c>
      <c r="K99" t="n">
        <v>195</v>
      </c>
      <c r="L99" t="inlineStr">
        <is>
          <t>A100091</t>
        </is>
      </c>
      <c r="M99" s="70" t="n"/>
      <c r="N99" s="4" t="n"/>
      <c r="O99" s="4" t="inlineStr">
        <is>
          <t>Price Adder for Steel, Grade 5 hardware for Type L</t>
        </is>
      </c>
      <c r="P99" t="inlineStr">
        <is>
          <t>LT027</t>
        </is>
      </c>
    </row>
    <row r="100">
      <c r="B100">
        <f>"Price_BOM_L_Hardware_"&amp;C100</f>
        <v/>
      </c>
      <c r="C100" t="n">
        <v>154</v>
      </c>
      <c r="D100" t="inlineStr">
        <is>
          <t>:50123-LF:60123-LF:80123-LF:</t>
        </is>
      </c>
      <c r="E100" s="2" t="inlineStr">
        <is>
          <t>X5</t>
        </is>
      </c>
      <c r="F100" t="inlineStr">
        <is>
          <t>250# ANSI Flange</t>
        </is>
      </c>
      <c r="G100" t="inlineStr">
        <is>
          <t>Hardware_Steel_Gr8</t>
        </is>
      </c>
      <c r="H100" t="inlineStr">
        <is>
          <t>Hardware_Steel_Gr8</t>
        </is>
      </c>
      <c r="I100" s="2" t="n">
        <v>96769919</v>
      </c>
      <c r="J100" s="4" t="inlineStr">
        <is>
          <t>HW,LF,12" X5,STL GRADE8</t>
        </is>
      </c>
      <c r="K100" t="n">
        <v>196</v>
      </c>
      <c r="L100" t="inlineStr">
        <is>
          <t>A100092</t>
        </is>
      </c>
      <c r="M100" s="70" t="n"/>
      <c r="N100" s="4" t="n"/>
      <c r="O100" s="4" t="inlineStr">
        <is>
          <t>Price Adder for Steel, Grade 8 hardware for Type L</t>
        </is>
      </c>
      <c r="P100" t="inlineStr">
        <is>
          <t>LT027</t>
        </is>
      </c>
    </row>
    <row r="101">
      <c r="B101">
        <f>"Price_BOM_L_Hardware_"&amp;C101</f>
        <v/>
      </c>
      <c r="C101" t="n">
        <v>156</v>
      </c>
      <c r="D101" t="inlineStr">
        <is>
          <t>:50123-LF:60123-LF:80123-LF:</t>
        </is>
      </c>
      <c r="E101" s="2" t="inlineStr">
        <is>
          <t>X5</t>
        </is>
      </c>
      <c r="F101" t="inlineStr">
        <is>
          <t>125# ANSI Flange</t>
        </is>
      </c>
      <c r="G101" t="inlineStr">
        <is>
          <t>Hardware_SS_316</t>
        </is>
      </c>
      <c r="H101" t="inlineStr">
        <is>
          <t>Hardware_SS_316</t>
        </is>
      </c>
      <c r="I101" s="2" t="inlineStr">
        <is>
          <t>RTF</t>
        </is>
      </c>
      <c r="J101" s="4" t="n"/>
      <c r="K101" t="n">
        <v>198</v>
      </c>
      <c r="L101" t="inlineStr">
        <is>
          <t>A100094</t>
        </is>
      </c>
      <c r="M101" s="70" t="n"/>
      <c r="N101" s="4" t="n"/>
      <c r="O101" s="4" t="inlineStr">
        <is>
          <t>Price Adder for Stainless Steel, AISI 316 for Type L</t>
        </is>
      </c>
      <c r="P101" t="inlineStr">
        <is>
          <t>LT147</t>
        </is>
      </c>
    </row>
    <row r="102">
      <c r="B102">
        <f>"Price_BOM_L_Hardware_"&amp;C102</f>
        <v/>
      </c>
      <c r="C102" t="n">
        <v>158</v>
      </c>
      <c r="D102" t="inlineStr">
        <is>
          <t>:50157-LC:50157-LCV:</t>
        </is>
      </c>
      <c r="E102" s="2" t="inlineStr">
        <is>
          <t>X5</t>
        </is>
      </c>
      <c r="F102" t="inlineStr">
        <is>
          <t>125# ANSI Flange</t>
        </is>
      </c>
      <c r="G102" t="inlineStr">
        <is>
          <t>Hardware_Steel_Gr5</t>
        </is>
      </c>
      <c r="H102" t="inlineStr">
        <is>
          <t>Hardware_Steel_Gr5</t>
        </is>
      </c>
      <c r="I102" s="2" t="n">
        <v>96699219</v>
      </c>
      <c r="J102" s="4" t="inlineStr">
        <is>
          <t>HW,LC,15" X5,STL GRADE5</t>
        </is>
      </c>
      <c r="K102" t="n">
        <v>200</v>
      </c>
      <c r="L102" t="inlineStr">
        <is>
          <t>A100091</t>
        </is>
      </c>
      <c r="M102" s="70" t="n"/>
      <c r="N102" s="4" t="n"/>
      <c r="O102" s="4" t="inlineStr">
        <is>
          <t>Price Adder for Steel, Grade 5 hardware for Type L</t>
        </is>
      </c>
      <c r="P102" t="inlineStr">
        <is>
          <t>LT027</t>
        </is>
      </c>
    </row>
    <row r="103">
      <c r="B103">
        <f>"Price_BOM_L_Hardware_"&amp;C103</f>
        <v/>
      </c>
      <c r="C103" t="n">
        <v>159</v>
      </c>
      <c r="D103" t="inlineStr">
        <is>
          <t>:40157-LC:40157-LCV:50157-LC:50157-LCV:60157-LC:60157-LCV:</t>
        </is>
      </c>
      <c r="E103" s="2" t="inlineStr">
        <is>
          <t>X5</t>
        </is>
      </c>
      <c r="F103" t="inlineStr">
        <is>
          <t>250# ANSI Flange</t>
        </is>
      </c>
      <c r="G103" t="inlineStr">
        <is>
          <t>Hardware_Steel_Gr8</t>
        </is>
      </c>
      <c r="H103" t="inlineStr">
        <is>
          <t>Hardware_Steel_Gr8</t>
        </is>
      </c>
      <c r="I103" s="2" t="n">
        <v>96769920</v>
      </c>
      <c r="J103" s="4" t="inlineStr">
        <is>
          <t>HW,LC,15" X5,STL GRADE8</t>
        </is>
      </c>
      <c r="K103" t="n">
        <v>201</v>
      </c>
      <c r="L103" t="inlineStr">
        <is>
          <t>A100092</t>
        </is>
      </c>
      <c r="M103" s="70" t="n"/>
      <c r="N103" s="4" t="n"/>
      <c r="O103" s="4" t="inlineStr">
        <is>
          <t>Price Adder for Steel, Grade 8 hardware for Type L</t>
        </is>
      </c>
      <c r="P103" t="inlineStr">
        <is>
          <t>LT027</t>
        </is>
      </c>
    </row>
    <row r="104">
      <c r="B104">
        <f>"Price_BOM_L_Hardware_"&amp;C104</f>
        <v/>
      </c>
      <c r="C104" t="n">
        <v>161</v>
      </c>
      <c r="D104" t="inlineStr">
        <is>
          <t>:40157-LC:40157-LCV:50157-LC:50157-LCV:60157-LC:60157-LCV:</t>
        </is>
      </c>
      <c r="E104" s="2" t="inlineStr">
        <is>
          <t>X5</t>
        </is>
      </c>
      <c r="F104" t="inlineStr">
        <is>
          <t>125# ANSI Flange</t>
        </is>
      </c>
      <c r="G104" t="inlineStr">
        <is>
          <t>Hardware_SS_316</t>
        </is>
      </c>
      <c r="H104" t="inlineStr">
        <is>
          <t>Hardware_SS_316</t>
        </is>
      </c>
      <c r="I104" s="2" t="inlineStr">
        <is>
          <t>RTF</t>
        </is>
      </c>
      <c r="J104" s="4" t="n"/>
      <c r="K104" t="n">
        <v>203</v>
      </c>
      <c r="L104" t="inlineStr">
        <is>
          <t>A100094</t>
        </is>
      </c>
      <c r="M104" s="70" t="n"/>
      <c r="N104" s="4" t="n"/>
      <c r="O104" s="4" t="inlineStr">
        <is>
          <t>Price Adder for Stainless Steel, AISI 316 for Type L</t>
        </is>
      </c>
      <c r="P104" t="inlineStr">
        <is>
          <t>LT147</t>
        </is>
      </c>
    </row>
    <row r="105">
      <c r="B105">
        <f>"Price_BOM_L_Hardware_"&amp;C105</f>
        <v/>
      </c>
      <c r="C105" t="n">
        <v>163</v>
      </c>
      <c r="D105" t="inlineStr">
        <is>
          <t>:50157-LF:</t>
        </is>
      </c>
      <c r="E105" s="2" t="inlineStr">
        <is>
          <t>X5</t>
        </is>
      </c>
      <c r="F105" t="inlineStr">
        <is>
          <t>125# ANSI Flange</t>
        </is>
      </c>
      <c r="G105" t="inlineStr">
        <is>
          <t>Hardware_Steel_Gr5</t>
        </is>
      </c>
      <c r="H105" t="inlineStr">
        <is>
          <t>Hardware_Steel_Gr5</t>
        </is>
      </c>
      <c r="I105" s="2" t="n">
        <v>96699220</v>
      </c>
      <c r="J105" s="4" t="inlineStr">
        <is>
          <t>HW,LF,15" X5,STL GRADE5</t>
        </is>
      </c>
      <c r="K105" t="n">
        <v>205</v>
      </c>
      <c r="L105" t="inlineStr">
        <is>
          <t>A100091</t>
        </is>
      </c>
      <c r="M105" s="70" t="n"/>
      <c r="N105" s="4" t="n"/>
      <c r="O105" s="4" t="inlineStr">
        <is>
          <t>Price Adder for Steel, Grade 5 hardware for Type L</t>
        </is>
      </c>
      <c r="P105" t="inlineStr">
        <is>
          <t>LT027</t>
        </is>
      </c>
    </row>
    <row r="106">
      <c r="B106">
        <f>"Price_BOM_L_Hardware_"&amp;C106</f>
        <v/>
      </c>
      <c r="C106" t="n">
        <v>164</v>
      </c>
      <c r="D106" t="inlineStr">
        <is>
          <t>:40157-LF:50157-LF:60157-LF:</t>
        </is>
      </c>
      <c r="E106" s="2" t="inlineStr">
        <is>
          <t>X5</t>
        </is>
      </c>
      <c r="F106" t="inlineStr">
        <is>
          <t>250# ANSI Flange</t>
        </is>
      </c>
      <c r="G106" t="inlineStr">
        <is>
          <t>Hardware_Steel_Gr8</t>
        </is>
      </c>
      <c r="H106" t="inlineStr">
        <is>
          <t>Hardware_Steel_Gr8</t>
        </is>
      </c>
      <c r="I106" s="2" t="n">
        <v>96769921</v>
      </c>
      <c r="J106" s="4" t="inlineStr">
        <is>
          <t>HW,LF,15" X5,STL GRADE8</t>
        </is>
      </c>
      <c r="K106" t="n">
        <v>206</v>
      </c>
      <c r="L106" t="inlineStr">
        <is>
          <t>A100092</t>
        </is>
      </c>
      <c r="M106" s="70" t="n"/>
      <c r="N106" s="4" t="n"/>
      <c r="O106" s="4" t="inlineStr">
        <is>
          <t>Price Adder for Steel, Grade 8 hardware for Type L</t>
        </is>
      </c>
      <c r="P106" t="inlineStr">
        <is>
          <t>LT027</t>
        </is>
      </c>
    </row>
    <row r="107">
      <c r="B107">
        <f>"Price_BOM_L_Hardware_"&amp;C107</f>
        <v/>
      </c>
      <c r="C107" t="n">
        <v>166</v>
      </c>
      <c r="D107" t="inlineStr">
        <is>
          <t>:40157-LF:50157-LF:60157-LF:</t>
        </is>
      </c>
      <c r="E107" s="2" t="inlineStr">
        <is>
          <t>X5</t>
        </is>
      </c>
      <c r="F107" t="inlineStr">
        <is>
          <t>125# ANSI Flange</t>
        </is>
      </c>
      <c r="G107" t="inlineStr">
        <is>
          <t>Hardware_SS_316</t>
        </is>
      </c>
      <c r="H107" t="inlineStr">
        <is>
          <t>Hardware_SS_316</t>
        </is>
      </c>
      <c r="I107" s="2" t="inlineStr">
        <is>
          <t>RTF</t>
        </is>
      </c>
      <c r="J107" s="4" t="n"/>
      <c r="K107" t="n">
        <v>208</v>
      </c>
      <c r="L107" t="inlineStr">
        <is>
          <t>A100094</t>
        </is>
      </c>
      <c r="M107" s="70" t="n"/>
      <c r="N107" s="4" t="n"/>
      <c r="O107" s="4" t="inlineStr">
        <is>
          <t>Price Adder for Stainless Steel, AISI 316 for Type L</t>
        </is>
      </c>
      <c r="P107" t="inlineStr">
        <is>
          <t>LT147</t>
        </is>
      </c>
    </row>
    <row r="108">
      <c r="B108">
        <f>"Price_BOM_L_Hardware_"&amp;C108</f>
        <v/>
      </c>
      <c r="C108" t="n">
        <v>168</v>
      </c>
      <c r="D108" t="inlineStr">
        <is>
          <t>:80155-LF:</t>
        </is>
      </c>
      <c r="E108" s="2" t="inlineStr">
        <is>
          <t>X5</t>
        </is>
      </c>
      <c r="F108" t="inlineStr">
        <is>
          <t>125# ANSI Flange</t>
        </is>
      </c>
      <c r="G108" t="inlineStr">
        <is>
          <t>Hardware_Steel_Gr5</t>
        </is>
      </c>
      <c r="H108" t="inlineStr">
        <is>
          <t>Hardware_Steel_Gr5</t>
        </is>
      </c>
      <c r="I108" s="2" t="n">
        <v>96699221</v>
      </c>
      <c r="J108" s="4" t="inlineStr">
        <is>
          <t>HW,LF,8015 X5,STL GRADE5</t>
        </is>
      </c>
      <c r="K108" t="n">
        <v>210</v>
      </c>
      <c r="L108" t="inlineStr">
        <is>
          <t>A100091</t>
        </is>
      </c>
      <c r="M108" s="70" t="n"/>
      <c r="N108" s="4" t="n"/>
      <c r="O108" s="4" t="inlineStr">
        <is>
          <t>Price Adder for Steel, Grade 5 hardware for Type L</t>
        </is>
      </c>
      <c r="P108" t="inlineStr">
        <is>
          <t>LT027</t>
        </is>
      </c>
    </row>
    <row r="109">
      <c r="B109">
        <f>"Price_BOM_L_Hardware_"&amp;C109</f>
        <v/>
      </c>
      <c r="C109" t="n">
        <v>169</v>
      </c>
      <c r="D109" t="inlineStr">
        <is>
          <t>:80155-LF:</t>
        </is>
      </c>
      <c r="E109" s="2" t="inlineStr">
        <is>
          <t>X5</t>
        </is>
      </c>
      <c r="F109" t="inlineStr">
        <is>
          <t>250# ANSI Flange</t>
        </is>
      </c>
      <c r="G109" t="inlineStr">
        <is>
          <t>Hardware_Steel_Gr8</t>
        </is>
      </c>
      <c r="H109" t="inlineStr">
        <is>
          <t>Hardware_Steel_Gr8</t>
        </is>
      </c>
      <c r="I109" s="2" t="n">
        <v>96769922</v>
      </c>
      <c r="J109" s="4" t="inlineStr">
        <is>
          <t>HW,LF,8015 X5,STL GRADE8</t>
        </is>
      </c>
      <c r="K109" t="n">
        <v>211</v>
      </c>
      <c r="L109" t="inlineStr">
        <is>
          <t>A100092</t>
        </is>
      </c>
      <c r="M109" s="70" t="n"/>
      <c r="N109" s="4" t="n"/>
      <c r="O109" s="4" t="inlineStr">
        <is>
          <t>Price Adder for Steel, Grade 8 hardware for Type L</t>
        </is>
      </c>
      <c r="P109" t="inlineStr">
        <is>
          <t>LT027</t>
        </is>
      </c>
    </row>
    <row r="110">
      <c r="B110">
        <f>"Price_BOM_L_Hardware_"&amp;C110</f>
        <v/>
      </c>
      <c r="C110" t="n">
        <v>171</v>
      </c>
      <c r="D110" t="inlineStr">
        <is>
          <t>:80155-LF:</t>
        </is>
      </c>
      <c r="E110" s="2" t="inlineStr">
        <is>
          <t>X5</t>
        </is>
      </c>
      <c r="F110" t="inlineStr">
        <is>
          <t>125# ANSI Flange</t>
        </is>
      </c>
      <c r="G110" t="inlineStr">
        <is>
          <t>Hardware_SS_316</t>
        </is>
      </c>
      <c r="H110" t="inlineStr">
        <is>
          <t>Hardware_SS_316</t>
        </is>
      </c>
      <c r="I110" s="2" t="inlineStr">
        <is>
          <t>RTF</t>
        </is>
      </c>
      <c r="J110" s="4" t="n"/>
      <c r="K110" t="n">
        <v>213</v>
      </c>
      <c r="L110" t="inlineStr">
        <is>
          <t>A100094</t>
        </is>
      </c>
      <c r="M110" s="70" t="n"/>
      <c r="N110" s="4" t="n"/>
      <c r="O110" s="4" t="inlineStr">
        <is>
          <t>Price Adder for Stainless Steel, AISI 316 for Type L</t>
        </is>
      </c>
      <c r="P110" t="inlineStr">
        <is>
          <t>LT147</t>
        </is>
      </c>
    </row>
    <row r="111">
      <c r="B111">
        <f>"Price_BOM_L_Hardware_"&amp;C111</f>
        <v/>
      </c>
      <c r="C111" t="n">
        <v>173</v>
      </c>
      <c r="D111" t="inlineStr">
        <is>
          <t>:80155-LC:</t>
        </is>
      </c>
      <c r="E111" s="2" t="inlineStr">
        <is>
          <t>X5</t>
        </is>
      </c>
      <c r="F111" t="inlineStr">
        <is>
          <t>125# ANSI Flange</t>
        </is>
      </c>
      <c r="G111" t="inlineStr">
        <is>
          <t>Hardware_Steel_Gr5</t>
        </is>
      </c>
      <c r="H111" t="inlineStr">
        <is>
          <t>Hardware_Steel_Gr5</t>
        </is>
      </c>
      <c r="I111" s="2" t="n">
        <v>96699222</v>
      </c>
      <c r="J111" s="4" t="inlineStr">
        <is>
          <t>HW,LC,8015 X5,STL GRADE5</t>
        </is>
      </c>
      <c r="K111" t="n">
        <v>215</v>
      </c>
      <c r="L111" t="inlineStr">
        <is>
          <t>A100091</t>
        </is>
      </c>
      <c r="M111" s="70" t="n"/>
      <c r="N111" s="4" t="n"/>
      <c r="O111" s="4" t="inlineStr">
        <is>
          <t>Price Adder for Steel, Grade 5 hardware for Type L</t>
        </is>
      </c>
      <c r="P111" t="inlineStr">
        <is>
          <t>LT027</t>
        </is>
      </c>
    </row>
    <row r="112">
      <c r="B112">
        <f>"Price_BOM_L_Hardware_"&amp;C112</f>
        <v/>
      </c>
      <c r="C112" t="n">
        <v>174</v>
      </c>
      <c r="D112" t="inlineStr">
        <is>
          <t>:80155-LC:</t>
        </is>
      </c>
      <c r="E112" s="2" t="inlineStr">
        <is>
          <t>X5</t>
        </is>
      </c>
      <c r="F112" t="inlineStr">
        <is>
          <t>250# ANSI Flange</t>
        </is>
      </c>
      <c r="G112" t="inlineStr">
        <is>
          <t>Hardware_Steel_Gr8</t>
        </is>
      </c>
      <c r="H112" t="inlineStr">
        <is>
          <t>Hardware_Steel_Gr8</t>
        </is>
      </c>
      <c r="I112" s="2" t="n">
        <v>96769923</v>
      </c>
      <c r="J112" s="4" t="inlineStr">
        <is>
          <t>HW,LC,8015 X5,STL GRADE8</t>
        </is>
      </c>
      <c r="K112" t="n">
        <v>216</v>
      </c>
      <c r="L112" t="inlineStr">
        <is>
          <t>A100092</t>
        </is>
      </c>
      <c r="M112" s="70" t="n"/>
      <c r="N112" s="4" t="n"/>
      <c r="O112" s="4" t="inlineStr">
        <is>
          <t>Price Adder for Steel, Grade 8 hardware for Type L</t>
        </is>
      </c>
      <c r="P112" t="inlineStr">
        <is>
          <t>LT027</t>
        </is>
      </c>
    </row>
    <row r="113">
      <c r="B113">
        <f>"Price_BOM_L_Hardware_"&amp;C113</f>
        <v/>
      </c>
      <c r="C113" t="n">
        <v>176</v>
      </c>
      <c r="D113" t="inlineStr">
        <is>
          <t>:80155-LC:</t>
        </is>
      </c>
      <c r="E113" s="2" t="inlineStr">
        <is>
          <t>X5</t>
        </is>
      </c>
      <c r="F113" t="inlineStr">
        <is>
          <t>125# ANSI Flange</t>
        </is>
      </c>
      <c r="G113" t="inlineStr">
        <is>
          <t>Hardware_SS_316</t>
        </is>
      </c>
      <c r="H113" t="inlineStr">
        <is>
          <t>Hardware_SS_316</t>
        </is>
      </c>
      <c r="I113" s="2" t="inlineStr">
        <is>
          <t>RTF</t>
        </is>
      </c>
      <c r="J113" s="4" t="n"/>
      <c r="K113" t="n">
        <v>218</v>
      </c>
      <c r="L113" t="inlineStr">
        <is>
          <t>A100094</t>
        </is>
      </c>
      <c r="M113" s="70" t="n"/>
      <c r="N113" s="4" t="n"/>
      <c r="O113" s="4" t="inlineStr">
        <is>
          <t>Price Adder for Stainless Steel, AISI 316 for Type L</t>
        </is>
      </c>
      <c r="P113" t="inlineStr">
        <is>
          <t>LT147</t>
        </is>
      </c>
    </row>
    <row r="114">
      <c r="B114">
        <f>"Price_BOM_L_Hardware_"&amp;C114</f>
        <v/>
      </c>
      <c r="C114" t="n">
        <v>178</v>
      </c>
      <c r="D114" t="inlineStr">
        <is>
          <t>:80155-LCV:</t>
        </is>
      </c>
      <c r="E114" s="2" t="inlineStr">
        <is>
          <t>X5</t>
        </is>
      </c>
      <c r="F114" t="inlineStr">
        <is>
          <t>125# ANSI Flange</t>
        </is>
      </c>
      <c r="G114" t="inlineStr">
        <is>
          <t>Hardware_Steel_Gr5</t>
        </is>
      </c>
      <c r="H114" t="inlineStr">
        <is>
          <t>Hardware_Steel_Gr5</t>
        </is>
      </c>
      <c r="I114" s="2" t="n">
        <v>96699223</v>
      </c>
      <c r="J114" s="4" t="inlineStr">
        <is>
          <t>HW,LCV,8015 X5,STL GRADE5</t>
        </is>
      </c>
      <c r="K114" t="n">
        <v>220</v>
      </c>
      <c r="L114" t="inlineStr">
        <is>
          <t>A100091</t>
        </is>
      </c>
      <c r="M114" s="70" t="n"/>
      <c r="N114" s="4" t="n"/>
      <c r="O114" s="4" t="inlineStr">
        <is>
          <t>Price Adder for Steel, Grade 5 hardware for Type L</t>
        </is>
      </c>
      <c r="P114" t="inlineStr">
        <is>
          <t>LT027</t>
        </is>
      </c>
    </row>
    <row r="115">
      <c r="B115">
        <f>"Price_BOM_L_Hardware_"&amp;C115</f>
        <v/>
      </c>
      <c r="C115" t="n">
        <v>179</v>
      </c>
      <c r="D115" t="inlineStr">
        <is>
          <t>:80155-LCV:</t>
        </is>
      </c>
      <c r="E115" s="2" t="inlineStr">
        <is>
          <t>X5</t>
        </is>
      </c>
      <c r="F115" t="inlineStr">
        <is>
          <t>250# ANSI Flange</t>
        </is>
      </c>
      <c r="G115" t="inlineStr">
        <is>
          <t>Hardware_Steel_Gr8</t>
        </is>
      </c>
      <c r="H115" t="inlineStr">
        <is>
          <t>Hardware_Steel_Gr8</t>
        </is>
      </c>
      <c r="I115" s="2" t="n">
        <v>96769924</v>
      </c>
      <c r="J115" s="4" t="inlineStr">
        <is>
          <t>HW,LCV,8015 X5,STL GRADE8</t>
        </is>
      </c>
      <c r="K115" t="n">
        <v>221</v>
      </c>
      <c r="L115" t="inlineStr">
        <is>
          <t>A100092</t>
        </is>
      </c>
      <c r="M115" s="70" t="n"/>
      <c r="N115" s="4" t="n"/>
      <c r="O115" s="4" t="inlineStr">
        <is>
          <t>Price Adder for Steel, Grade 8 hardware for Type L</t>
        </is>
      </c>
      <c r="P115" t="inlineStr">
        <is>
          <t>LT027</t>
        </is>
      </c>
    </row>
    <row r="116">
      <c r="B116">
        <f>"Price_BOM_L_Hardware_"&amp;C116</f>
        <v/>
      </c>
      <c r="C116" t="n">
        <v>181</v>
      </c>
      <c r="D116" t="inlineStr">
        <is>
          <t>:80155-LCV:</t>
        </is>
      </c>
      <c r="E116" s="2" t="inlineStr">
        <is>
          <t>X5</t>
        </is>
      </c>
      <c r="F116" t="inlineStr">
        <is>
          <t>125# ANSI Flange</t>
        </is>
      </c>
      <c r="G116" t="inlineStr">
        <is>
          <t>Hardware_SS_316</t>
        </is>
      </c>
      <c r="H116" t="inlineStr">
        <is>
          <t>Hardware_SS_316</t>
        </is>
      </c>
      <c r="I116" s="2" t="inlineStr">
        <is>
          <t>RTF</t>
        </is>
      </c>
      <c r="J116" s="4" t="n"/>
      <c r="K116" t="n">
        <v>223</v>
      </c>
      <c r="L116" t="inlineStr">
        <is>
          <t>A100094</t>
        </is>
      </c>
      <c r="M116" s="70" t="n"/>
      <c r="N116" s="4" t="n"/>
      <c r="O116" s="4" t="inlineStr">
        <is>
          <t>Price Adder for Stainless Steel, AISI 316 for Type L</t>
        </is>
      </c>
      <c r="P116" t="inlineStr">
        <is>
          <t>LT147</t>
        </is>
      </c>
    </row>
    <row r="117">
      <c r="B117">
        <f>"Price_BOM_L_Hardware_"&amp;C117</f>
        <v/>
      </c>
      <c r="C117" t="n">
        <v>183</v>
      </c>
      <c r="D117" t="inlineStr">
        <is>
          <t>:60157-LF:</t>
        </is>
      </c>
      <c r="E117" s="2" t="inlineStr">
        <is>
          <t>X6</t>
        </is>
      </c>
      <c r="F117" t="inlineStr">
        <is>
          <t>125# ANSI Flange</t>
        </is>
      </c>
      <c r="G117" t="inlineStr">
        <is>
          <t>Hardware_Steel_Gr5</t>
        </is>
      </c>
      <c r="H117" t="inlineStr">
        <is>
          <t>Hardware_Steel_Gr5</t>
        </is>
      </c>
      <c r="I117" s="2" t="n">
        <v>96699224</v>
      </c>
      <c r="J117" s="4" t="inlineStr">
        <is>
          <t>HW,LF,6015 X6,STL GRADE5</t>
        </is>
      </c>
      <c r="K117" t="n">
        <v>225</v>
      </c>
      <c r="L117" t="inlineStr">
        <is>
          <t>A100091</t>
        </is>
      </c>
      <c r="M117" s="70" t="n"/>
      <c r="N117" s="4" t="n"/>
      <c r="O117" s="4" t="inlineStr">
        <is>
          <t>Price Adder for Steel, Grade 5 hardware for Type L</t>
        </is>
      </c>
      <c r="P117" t="inlineStr">
        <is>
          <t>LT027</t>
        </is>
      </c>
    </row>
    <row r="118">
      <c r="B118">
        <f>"Price_BOM_L_Hardware_"&amp;C118</f>
        <v/>
      </c>
      <c r="C118" t="n">
        <v>184</v>
      </c>
      <c r="D118" t="inlineStr">
        <is>
          <t>:60157-LF:</t>
        </is>
      </c>
      <c r="E118" s="2" t="inlineStr">
        <is>
          <t>X6</t>
        </is>
      </c>
      <c r="F118" t="inlineStr">
        <is>
          <t>250# ANSI Flange</t>
        </is>
      </c>
      <c r="G118" t="inlineStr">
        <is>
          <t>Hardware_Steel_Gr8</t>
        </is>
      </c>
      <c r="H118" t="inlineStr">
        <is>
          <t>Hardware_Steel_Gr8</t>
        </is>
      </c>
      <c r="I118" s="2" t="n">
        <v>96769925</v>
      </c>
      <c r="J118" s="4" t="inlineStr">
        <is>
          <t>HW,LF,6015 X6,STL GRADE8</t>
        </is>
      </c>
      <c r="K118" t="n">
        <v>226</v>
      </c>
      <c r="L118" t="inlineStr">
        <is>
          <t>A100092</t>
        </is>
      </c>
      <c r="M118" s="70" t="n"/>
      <c r="N118" s="4" t="n"/>
      <c r="O118" s="4" t="inlineStr">
        <is>
          <t>Price Adder for Steel, Grade 8 hardware for Type L</t>
        </is>
      </c>
      <c r="P118" t="inlineStr">
        <is>
          <t>LT027</t>
        </is>
      </c>
    </row>
    <row r="119">
      <c r="B119">
        <f>"Price_BOM_L_Hardware_"&amp;C119</f>
        <v/>
      </c>
      <c r="C119" t="n">
        <v>186</v>
      </c>
      <c r="D119" t="inlineStr">
        <is>
          <t>:60157-LF:</t>
        </is>
      </c>
      <c r="E119" s="2" t="inlineStr">
        <is>
          <t>X6</t>
        </is>
      </c>
      <c r="F119" t="inlineStr">
        <is>
          <t>125# ANSI Flange</t>
        </is>
      </c>
      <c r="G119" t="inlineStr">
        <is>
          <t>Hardware_SS_316</t>
        </is>
      </c>
      <c r="H119" t="inlineStr">
        <is>
          <t>Hardware_SS_316</t>
        </is>
      </c>
      <c r="I119" s="2" t="inlineStr">
        <is>
          <t>RTF</t>
        </is>
      </c>
      <c r="J119" s="4" t="n"/>
      <c r="K119" t="n">
        <v>228</v>
      </c>
      <c r="L119" t="inlineStr">
        <is>
          <t>A100094</t>
        </is>
      </c>
      <c r="M119" s="70" t="n"/>
      <c r="N119" s="4" t="n"/>
      <c r="O119" s="4" t="inlineStr">
        <is>
          <t>Price Adder for Stainless Steel, AISI 316 for Type L</t>
        </is>
      </c>
      <c r="P119" t="inlineStr">
        <is>
          <t>LT147</t>
        </is>
      </c>
    </row>
    <row r="120">
      <c r="B120">
        <f>"Price_BOM_L_Hardware_"&amp;C120</f>
        <v/>
      </c>
      <c r="C120" t="n">
        <v>188</v>
      </c>
      <c r="D120" t="inlineStr">
        <is>
          <t>:80155-LF:</t>
        </is>
      </c>
      <c r="E120" t="inlineStr">
        <is>
          <t>X6</t>
        </is>
      </c>
      <c r="F120" t="inlineStr">
        <is>
          <t>125# ANSI Flange</t>
        </is>
      </c>
      <c r="G120" t="inlineStr">
        <is>
          <t>Hardware_Steel_Gr5</t>
        </is>
      </c>
      <c r="H120" t="inlineStr">
        <is>
          <t>Hardware_Steel_Gr5</t>
        </is>
      </c>
      <c r="I120" s="2" t="inlineStr">
        <is>
          <t>96699225</t>
        </is>
      </c>
      <c r="J120" s="4" t="inlineStr">
        <is>
          <t>HW,LF,8015 X6,STL GRADE5</t>
        </is>
      </c>
      <c r="K120" t="n">
        <v>230</v>
      </c>
      <c r="L120" t="inlineStr">
        <is>
          <t>A100091</t>
        </is>
      </c>
      <c r="M120" s="70" t="n"/>
      <c r="N120" s="4" t="n"/>
      <c r="O120" s="4" t="inlineStr">
        <is>
          <t>Price Adder for Steel, Grade 5 hardware for Type L</t>
        </is>
      </c>
      <c r="P120" t="inlineStr">
        <is>
          <t>LT027</t>
        </is>
      </c>
    </row>
    <row r="121">
      <c r="B121">
        <f>"Price_BOM_L_Hardware_"&amp;C121</f>
        <v/>
      </c>
      <c r="C121" t="n">
        <v>189</v>
      </c>
      <c r="D121" t="inlineStr">
        <is>
          <t>:80155-LF:</t>
        </is>
      </c>
      <c r="E121" t="inlineStr">
        <is>
          <t>X6</t>
        </is>
      </c>
      <c r="F121" t="inlineStr">
        <is>
          <t>250# ANSI Flange</t>
        </is>
      </c>
      <c r="G121" t="inlineStr">
        <is>
          <t>Hardware_Steel_Gr8</t>
        </is>
      </c>
      <c r="H121" t="inlineStr">
        <is>
          <t>Hardware_Steel_Gr8</t>
        </is>
      </c>
      <c r="I121" s="2" t="n">
        <v>96769926</v>
      </c>
      <c r="J121" s="4" t="inlineStr">
        <is>
          <t>HW,LF,8015 X6,STL GRADE8</t>
        </is>
      </c>
      <c r="K121" t="n">
        <v>231</v>
      </c>
      <c r="L121" t="inlineStr">
        <is>
          <t>A100092</t>
        </is>
      </c>
      <c r="M121" s="70" t="n"/>
      <c r="N121" s="4" t="n"/>
      <c r="O121" s="4" t="inlineStr">
        <is>
          <t>Price Adder for Steel, Grade 8 hardware for Type L</t>
        </is>
      </c>
      <c r="P121" t="inlineStr">
        <is>
          <t>LT027</t>
        </is>
      </c>
    </row>
    <row r="122">
      <c r="B122">
        <f>"Price_BOM_L_Hardware_"&amp;C122</f>
        <v/>
      </c>
      <c r="C122" t="n">
        <v>191</v>
      </c>
      <c r="D122" t="inlineStr">
        <is>
          <t>:80155-LF:</t>
        </is>
      </c>
      <c r="E122" t="inlineStr">
        <is>
          <t>X6</t>
        </is>
      </c>
      <c r="F122" t="inlineStr">
        <is>
          <t>125# ANSI Flange</t>
        </is>
      </c>
      <c r="G122" t="inlineStr">
        <is>
          <t>Hardware_SS_316</t>
        </is>
      </c>
      <c r="H122" t="inlineStr">
        <is>
          <t>Hardware_SS_316</t>
        </is>
      </c>
      <c r="I122" s="2" t="inlineStr">
        <is>
          <t>RTF</t>
        </is>
      </c>
      <c r="K122" t="n">
        <v>233</v>
      </c>
      <c r="L122" t="inlineStr">
        <is>
          <t>A100094</t>
        </is>
      </c>
      <c r="M122" s="70" t="n"/>
      <c r="N122" s="4" t="n"/>
      <c r="O122" s="4" t="inlineStr">
        <is>
          <t>Price Adder for Stainless Steel, AISI 316 for Type L</t>
        </is>
      </c>
      <c r="P122" t="inlineStr">
        <is>
          <t>LT147</t>
        </is>
      </c>
    </row>
    <row r="123">
      <c r="B123">
        <f>"Price_BOM_L_Hardware_"&amp;C123</f>
        <v/>
      </c>
      <c r="C123" t="n">
        <v>193</v>
      </c>
      <c r="D123" t="inlineStr">
        <is>
          <t>:10153-LF:</t>
        </is>
      </c>
      <c r="E123" t="inlineStr">
        <is>
          <t>X8</t>
        </is>
      </c>
      <c r="F123" t="inlineStr">
        <is>
          <t>125# ANSI Flange</t>
        </is>
      </c>
      <c r="G123" t="inlineStr">
        <is>
          <t>Hardware_Steel_Gr5</t>
        </is>
      </c>
      <c r="H123" t="inlineStr">
        <is>
          <t>Hardware_Steel_Gr5</t>
        </is>
      </c>
      <c r="I123" s="2" t="inlineStr">
        <is>
          <t>96699208</t>
        </is>
      </c>
      <c r="J123" t="inlineStr">
        <is>
          <t>HW,LF,1015 X7,STL GRADE5</t>
        </is>
      </c>
      <c r="K123" t="n">
        <v>235</v>
      </c>
      <c r="L123" t="inlineStr">
        <is>
          <t>A100091</t>
        </is>
      </c>
      <c r="M123" s="70" t="n"/>
      <c r="N123" s="4" t="n"/>
      <c r="O123" s="4" t="inlineStr">
        <is>
          <t>Price Adder for Steel, Grade 5 hardware for Type L</t>
        </is>
      </c>
      <c r="P123" t="inlineStr">
        <is>
          <t>LT027</t>
        </is>
      </c>
    </row>
    <row r="124">
      <c r="B124">
        <f>"Price_BOM_L_Hardware_"&amp;C124</f>
        <v/>
      </c>
      <c r="C124" t="n">
        <v>194</v>
      </c>
      <c r="D124" t="inlineStr">
        <is>
          <t>:10153-LF:</t>
        </is>
      </c>
      <c r="E124" t="inlineStr">
        <is>
          <t>X8</t>
        </is>
      </c>
      <c r="F124" t="inlineStr">
        <is>
          <t>250# ANSI Flange</t>
        </is>
      </c>
      <c r="G124" t="inlineStr">
        <is>
          <t>Hardware_Steel_Gr8</t>
        </is>
      </c>
      <c r="H124" t="inlineStr">
        <is>
          <t>Hardware_Steel_Gr8</t>
        </is>
      </c>
      <c r="I124" s="2" t="n">
        <v>96769927</v>
      </c>
      <c r="J124" t="inlineStr">
        <is>
          <t>HW,LF,1015 X7,STL GRADE8</t>
        </is>
      </c>
      <c r="K124" t="n">
        <v>236</v>
      </c>
      <c r="L124" t="inlineStr">
        <is>
          <t>A100092</t>
        </is>
      </c>
      <c r="M124" s="70" t="n"/>
      <c r="N124" s="4" t="n"/>
      <c r="O124" s="4" t="inlineStr">
        <is>
          <t>Price Adder for Steel, Grade 8 hardware for Type L</t>
        </is>
      </c>
      <c r="P124" t="inlineStr">
        <is>
          <t>LT027</t>
        </is>
      </c>
    </row>
    <row r="125">
      <c r="B125">
        <f>"Price_BOM_L_Hardware_"&amp;C125</f>
        <v/>
      </c>
      <c r="C125" t="n">
        <v>196</v>
      </c>
      <c r="D125" t="inlineStr">
        <is>
          <t>:10153-LF:</t>
        </is>
      </c>
      <c r="E125" t="inlineStr">
        <is>
          <t>X8</t>
        </is>
      </c>
      <c r="F125" t="inlineStr">
        <is>
          <t>125# ANSI Flange</t>
        </is>
      </c>
      <c r="G125" t="inlineStr">
        <is>
          <t>Hardware_SS_316</t>
        </is>
      </c>
      <c r="H125" t="inlineStr">
        <is>
          <t>Hardware_SS_316</t>
        </is>
      </c>
      <c r="I125" s="2" t="inlineStr">
        <is>
          <t>RTF</t>
        </is>
      </c>
      <c r="K125" t="n">
        <v>238</v>
      </c>
      <c r="L125" t="inlineStr">
        <is>
          <t>A100094</t>
        </is>
      </c>
      <c r="M125" s="70" t="n"/>
      <c r="N125" s="4" t="n"/>
      <c r="O125" s="4" t="inlineStr">
        <is>
          <t>Price Adder for Stainless Steel, AISI 316 for Type L</t>
        </is>
      </c>
      <c r="P125" t="inlineStr">
        <is>
          <t>LT147</t>
        </is>
      </c>
    </row>
    <row r="126">
      <c r="B126">
        <f>"Price_BOM_L_Hardware_"&amp;C126</f>
        <v/>
      </c>
      <c r="C126" t="n">
        <v>198</v>
      </c>
      <c r="D126" t="inlineStr">
        <is>
          <t>:30957-LF:40959-LF:60951-LF:</t>
        </is>
      </c>
      <c r="E126" s="2" t="inlineStr">
        <is>
          <t>XA</t>
        </is>
      </c>
      <c r="F126" t="inlineStr">
        <is>
          <t>125# ANSI Flange</t>
        </is>
      </c>
      <c r="G126" t="inlineStr">
        <is>
          <t>Hardware_Steel_Gr5</t>
        </is>
      </c>
      <c r="H126" t="inlineStr">
        <is>
          <t>Hardware_Steel_Gr5</t>
        </is>
      </c>
      <c r="I126" s="2" t="inlineStr">
        <is>
          <t>96699212</t>
        </is>
      </c>
      <c r="J126" s="4" t="inlineStr">
        <is>
          <t>HW,LF,9.5" X4,STL GRADE5</t>
        </is>
      </c>
      <c r="K126" t="n">
        <v>241</v>
      </c>
      <c r="L126" t="inlineStr">
        <is>
          <t>A100091</t>
        </is>
      </c>
      <c r="M126" s="70" t="n"/>
      <c r="N126" s="4" t="n"/>
      <c r="O126" s="4" t="inlineStr">
        <is>
          <t>Price Adder for Steel, Grade 5 hardware for Type L</t>
        </is>
      </c>
      <c r="P126" t="inlineStr">
        <is>
          <t>LT027</t>
        </is>
      </c>
    </row>
    <row r="127">
      <c r="B127">
        <f>"Price_BOM_L_Hardware_"&amp;C127</f>
        <v/>
      </c>
      <c r="C127" t="n">
        <v>199</v>
      </c>
      <c r="D127" t="inlineStr">
        <is>
          <t>:30957-LF:40959-LF:60951-LF:</t>
        </is>
      </c>
      <c r="E127" s="2" t="inlineStr">
        <is>
          <t>XA</t>
        </is>
      </c>
      <c r="F127" t="inlineStr">
        <is>
          <t>250# ANSI Flange</t>
        </is>
      </c>
      <c r="G127" t="inlineStr">
        <is>
          <t>Hardware_Steel_Gr8</t>
        </is>
      </c>
      <c r="H127" t="inlineStr">
        <is>
          <t>Hardware_Steel_Gr8</t>
        </is>
      </c>
      <c r="I127" s="2" t="n">
        <v>96769913</v>
      </c>
      <c r="J127" s="4" t="inlineStr">
        <is>
          <t>HW,LF,9.5" X4,STL GRADE8</t>
        </is>
      </c>
      <c r="K127" t="n">
        <v>166</v>
      </c>
      <c r="L127" t="inlineStr">
        <is>
          <t>A100092</t>
        </is>
      </c>
      <c r="M127" s="70" t="n"/>
      <c r="N127" s="4" t="n"/>
      <c r="O127" s="4" t="inlineStr">
        <is>
          <t>Price Adder for Steel, Grade 8 hardware for Type L</t>
        </is>
      </c>
      <c r="P127" t="inlineStr">
        <is>
          <t>LT027</t>
        </is>
      </c>
    </row>
    <row r="128">
      <c r="B128">
        <f>"Price_BOM_L_Hardware_"&amp;C128</f>
        <v/>
      </c>
      <c r="C128" t="n">
        <v>201</v>
      </c>
      <c r="D128" t="inlineStr">
        <is>
          <t>:30957-LF:40959-LF:60951-LF:</t>
        </is>
      </c>
      <c r="E128" s="2" t="inlineStr">
        <is>
          <t>XA</t>
        </is>
      </c>
      <c r="F128" t="inlineStr">
        <is>
          <t>125# ANSI Flange</t>
        </is>
      </c>
      <c r="G128" t="inlineStr">
        <is>
          <t>Hardware_SS_316</t>
        </is>
      </c>
      <c r="H128" t="inlineStr">
        <is>
          <t>Hardware_SS_316</t>
        </is>
      </c>
      <c r="I128" s="2" t="inlineStr">
        <is>
          <t>RTF</t>
        </is>
      </c>
      <c r="J128" s="4" t="n"/>
      <c r="K128" t="n">
        <v>168</v>
      </c>
      <c r="L128" t="inlineStr">
        <is>
          <t>A100094</t>
        </is>
      </c>
      <c r="M128" s="70" t="n"/>
      <c r="N128" s="4" t="n"/>
      <c r="O128" s="4" t="inlineStr">
        <is>
          <t>Price Adder for Stainless Steel, AISI 316 for Type L</t>
        </is>
      </c>
      <c r="P128" t="inlineStr">
        <is>
          <t>LT147</t>
        </is>
      </c>
    </row>
    <row r="129">
      <c r="B129">
        <f>"Price_BOM_L_Hardware_"&amp;C129</f>
        <v/>
      </c>
      <c r="C129" t="n">
        <v>203</v>
      </c>
      <c r="D129" t="inlineStr">
        <is>
          <t>:25957-LF:40957-LF:50957-LF:</t>
        </is>
      </c>
      <c r="E129" s="2" t="inlineStr">
        <is>
          <t>X4</t>
        </is>
      </c>
      <c r="F129" t="inlineStr">
        <is>
          <t>125# ANSI Flange</t>
        </is>
      </c>
      <c r="G129" t="inlineStr">
        <is>
          <t>Hardware_Steel_Gr5</t>
        </is>
      </c>
      <c r="H129" t="inlineStr">
        <is>
          <t>Hardware_Steel_Gr5</t>
        </is>
      </c>
      <c r="I129" s="2" t="inlineStr">
        <is>
          <t>96699212</t>
        </is>
      </c>
      <c r="J129" s="4" t="inlineStr">
        <is>
          <t>HW,LF,9.5" X4,STL GRADE5</t>
        </is>
      </c>
      <c r="K129" t="n">
        <v>241</v>
      </c>
      <c r="L129" t="inlineStr">
        <is>
          <t>A100091</t>
        </is>
      </c>
      <c r="M129" s="70" t="n"/>
      <c r="N129" s="4" t="n"/>
      <c r="O129" s="4" t="inlineStr">
        <is>
          <t>Price Adder for Steel, Grade 5 hardware for Type L</t>
        </is>
      </c>
      <c r="P129" t="inlineStr">
        <is>
          <t>LT027</t>
        </is>
      </c>
    </row>
    <row r="130">
      <c r="B130">
        <f>"Price_BOM_L_Hardware_"&amp;C130</f>
        <v/>
      </c>
      <c r="C130" t="n">
        <v>204</v>
      </c>
      <c r="D130" t="inlineStr">
        <is>
          <t>:25957-LF:40957-LF:50957-LF:</t>
        </is>
      </c>
      <c r="E130" s="2" t="inlineStr">
        <is>
          <t>X4</t>
        </is>
      </c>
      <c r="F130" t="inlineStr">
        <is>
          <t>250# ANSI Flange</t>
        </is>
      </c>
      <c r="G130" t="inlineStr">
        <is>
          <t>Hardware_Steel_Gr8</t>
        </is>
      </c>
      <c r="H130" t="inlineStr">
        <is>
          <t>Hardware_Steel_Gr8</t>
        </is>
      </c>
      <c r="I130" s="2" t="n">
        <v>96769913</v>
      </c>
      <c r="J130" s="4" t="inlineStr">
        <is>
          <t>HW,LF,9.5" X4,STL GRADE8</t>
        </is>
      </c>
      <c r="K130" t="n">
        <v>166</v>
      </c>
      <c r="L130" t="inlineStr">
        <is>
          <t>A100092</t>
        </is>
      </c>
      <c r="M130" s="70" t="n"/>
      <c r="N130" s="4" t="n"/>
      <c r="O130" s="4" t="inlineStr">
        <is>
          <t>Price Adder for Steel, Grade 8 hardware for Type L</t>
        </is>
      </c>
      <c r="P130" t="inlineStr">
        <is>
          <t>LT027</t>
        </is>
      </c>
    </row>
    <row r="131">
      <c r="B131">
        <f>"Price_BOM_L_Hardware_"&amp;C131</f>
        <v/>
      </c>
      <c r="C131" t="n">
        <v>206</v>
      </c>
      <c r="D131" t="inlineStr">
        <is>
          <t>:25957-LF:40957-LF:50957-LF:</t>
        </is>
      </c>
      <c r="E131" s="2" t="inlineStr">
        <is>
          <t>X4</t>
        </is>
      </c>
      <c r="F131" t="inlineStr">
        <is>
          <t>125# ANSI Flange</t>
        </is>
      </c>
      <c r="G131" t="inlineStr">
        <is>
          <t>Hardware_SS_316</t>
        </is>
      </c>
      <c r="H131" t="inlineStr">
        <is>
          <t>Hardware_SS_316</t>
        </is>
      </c>
      <c r="I131" s="2" t="inlineStr">
        <is>
          <t>RTF</t>
        </is>
      </c>
      <c r="J131" s="4" t="n"/>
      <c r="K131" t="n">
        <v>168</v>
      </c>
      <c r="L131" t="inlineStr">
        <is>
          <t>A100094</t>
        </is>
      </c>
      <c r="M131" s="70" t="n"/>
      <c r="N131" s="4" t="n"/>
      <c r="O131" s="4" t="inlineStr">
        <is>
          <t>Price Adder for Stainless Steel, AISI 316 for Type L</t>
        </is>
      </c>
      <c r="P131" t="inlineStr">
        <is>
          <t>LT147</t>
        </is>
      </c>
    </row>
    <row r="132">
      <c r="A132" s="64" t="n"/>
      <c r="B132">
        <f>"Price_BOM_L_Hardware_"&amp;C132</f>
        <v/>
      </c>
      <c r="C132" t="n">
        <v>209</v>
      </c>
      <c r="D132" t="inlineStr">
        <is>
          <t>:25123-LF:30121-LF:30127-LF:40129-LF:4012A-LF:</t>
        </is>
      </c>
      <c r="E132" s="2" t="inlineStr">
        <is>
          <t>XA</t>
        </is>
      </c>
      <c r="F132" t="inlineStr">
        <is>
          <t>125# ANSI Flange</t>
        </is>
      </c>
      <c r="G132" t="inlineStr">
        <is>
          <t>Hardware_Steel_Gr5</t>
        </is>
      </c>
      <c r="H132" t="inlineStr">
        <is>
          <t>Hardware_Steel_Gr5</t>
        </is>
      </c>
      <c r="I132" s="2" t="n">
        <v>96699068</v>
      </c>
      <c r="L132" t="inlineStr">
        <is>
          <t>A100091</t>
        </is>
      </c>
      <c r="O132" s="4" t="inlineStr">
        <is>
          <t>These pumps do not use KW kits, so need pipe plugs added</t>
        </is>
      </c>
      <c r="P132" t="inlineStr">
        <is>
          <t>LT027</t>
        </is>
      </c>
    </row>
    <row r="133">
      <c r="B133">
        <f>"Price_BOM_L_Hardware_"&amp;C133</f>
        <v/>
      </c>
      <c r="C133" t="n">
        <v>210</v>
      </c>
      <c r="D133" t="inlineStr">
        <is>
          <t>:25123-LC:25123-LCV:30121-LC:30121-LCV:30127-LC:30127-LCV:40129-LC:40129-LCV:4012A-LC:4012A-LCV:</t>
        </is>
      </c>
      <c r="E133" s="2" t="inlineStr">
        <is>
          <t>XA</t>
        </is>
      </c>
      <c r="F133" t="inlineStr">
        <is>
          <t>125# ANSI Flange</t>
        </is>
      </c>
      <c r="G133" t="inlineStr">
        <is>
          <t>Hardware_Steel_Gr5</t>
        </is>
      </c>
      <c r="H133" t="inlineStr">
        <is>
          <t>Hardware_Steel_Gr5</t>
        </is>
      </c>
      <c r="I133" s="2" t="n">
        <v>96699070</v>
      </c>
      <c r="L133" t="inlineStr">
        <is>
          <t>A100091</t>
        </is>
      </c>
      <c r="O133" s="4" t="inlineStr">
        <is>
          <t>These pumps do not use KW kits, so need pipe plugs added</t>
        </is>
      </c>
      <c r="P133" t="inlineStr">
        <is>
          <t>LT027</t>
        </is>
      </c>
    </row>
    <row r="134">
      <c r="B134">
        <f>"Price_BOM_L_Hardware_"&amp;C134</f>
        <v/>
      </c>
      <c r="C134" t="n">
        <v>211</v>
      </c>
      <c r="D134" t="inlineStr">
        <is>
          <t>:40157-LC:40157-LCV:60157-LC:60157-LCV:</t>
        </is>
      </c>
      <c r="E134" s="2" t="inlineStr">
        <is>
          <t>X5</t>
        </is>
      </c>
      <c r="F134" t="inlineStr">
        <is>
          <t>125# ANSI Flange</t>
        </is>
      </c>
      <c r="G134" t="inlineStr">
        <is>
          <t>Hardware_Steel_Gr5</t>
        </is>
      </c>
      <c r="H134" t="inlineStr">
        <is>
          <t>Hardware_Steel_Gr5</t>
        </is>
      </c>
      <c r="I134" s="2" t="n">
        <v>96699072</v>
      </c>
      <c r="L134" t="inlineStr">
        <is>
          <t>A100091</t>
        </is>
      </c>
      <c r="O134" s="4" t="inlineStr">
        <is>
          <t>These pumps do not use KW kits, so need pipe plugs added</t>
        </is>
      </c>
      <c r="P134" t="inlineStr">
        <is>
          <t>LT027</t>
        </is>
      </c>
    </row>
    <row r="135">
      <c r="B135">
        <f>"Price_BOM_L_Hardware_"&amp;C135</f>
        <v/>
      </c>
      <c r="C135" t="n">
        <v>212</v>
      </c>
      <c r="D135" t="inlineStr">
        <is>
          <t>:40157-LF:60157-LF:</t>
        </is>
      </c>
      <c r="E135" s="2" t="inlineStr">
        <is>
          <t>X5</t>
        </is>
      </c>
      <c r="F135" t="inlineStr">
        <is>
          <t>125# ANSI Flange</t>
        </is>
      </c>
      <c r="G135" t="inlineStr">
        <is>
          <t>Hardware_Steel_Gr5</t>
        </is>
      </c>
      <c r="H135" t="inlineStr">
        <is>
          <t>Hardware_Steel_Gr5</t>
        </is>
      </c>
      <c r="I135" s="2" t="n">
        <v>96698978</v>
      </c>
      <c r="L135" t="inlineStr">
        <is>
          <t>A100091</t>
        </is>
      </c>
      <c r="O135" s="4" t="inlineStr">
        <is>
          <t>These pumps do not use KW kits, so need pipe plugs added</t>
        </is>
      </c>
      <c r="P135" t="inlineStr">
        <is>
          <t>LT027</t>
        </is>
      </c>
    </row>
    <row r="136">
      <c r="A136" s="78" t="inlineStr">
        <is>
          <t>[END]</t>
        </is>
      </c>
      <c r="E136" s="2" t="n"/>
      <c r="I136" s="1" t="n"/>
    </row>
    <row r="137">
      <c r="E137" s="2" t="n"/>
      <c r="I137" s="1" t="n"/>
    </row>
  </sheetData>
  <autoFilter ref="A6:X136"/>
  <dataValidations count="2">
    <dataValidation sqref="B4:G4 I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R174"/>
  <sheetViews>
    <sheetView topLeftCell="H1" zoomScale="90" zoomScaleNormal="90" workbookViewId="0">
      <pane ySplit="6" topLeftCell="A7" activePane="bottomLeft" state="frozen"/>
      <selection pane="bottomLeft" activeCell="F159" sqref="F159"/>
    </sheetView>
  </sheetViews>
  <sheetFormatPr baseColWidth="8" defaultColWidth="9.140625" defaultRowHeight="13.15"/>
  <cols>
    <col width="27.85546875" bestFit="1" customWidth="1" style="22" min="1" max="1"/>
    <col width="10.28515625" customWidth="1" min="2" max="2"/>
    <col width="29" bestFit="1" customWidth="1" min="3" max="3"/>
    <col width="15" customWidth="1" min="4" max="4"/>
    <col width="62.28515625" bestFit="1" customWidth="1" min="5" max="5"/>
    <col width="17.85546875" customWidth="1" min="6" max="6"/>
    <col width="37.140625" customWidth="1" min="7" max="7"/>
    <col width="33" customWidth="1" min="8" max="8"/>
    <col width="13.28515625" customWidth="1" min="9" max="9"/>
    <col width="19.5703125" customWidth="1" min="10" max="10"/>
    <col width="52.7109375" customWidth="1" min="11" max="11"/>
    <col width="13.140625" bestFit="1" customWidth="1" min="12" max="12"/>
    <col width="36.7109375" customWidth="1" min="13" max="13"/>
    <col width="10.140625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9" customHeight="1" thickBot="1">
      <c r="A1" s="72" t="inlineStr">
        <is>
          <t>Export Set-up</t>
        </is>
      </c>
      <c r="B1" s="92" t="inlineStr">
        <is>
          <t>C:\PSDexports\Lbom_WearRings.xml</t>
        </is>
      </c>
      <c r="C1" s="73" t="n"/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30" t="n"/>
      <c r="R1" s="30" t="inlineStr">
        <is>
          <t>PSD v1.1</t>
        </is>
      </c>
    </row>
    <row r="2" ht="13.9" customHeight="1" thickTop="1">
      <c r="A2" s="74" t="inlineStr">
        <is>
          <t>Price_BOM_L_WearRings</t>
        </is>
      </c>
      <c r="B2" s="83" t="n"/>
      <c r="C2" s="20">
        <f>IF($A$6="Full Data","ID","")</f>
        <v/>
      </c>
      <c r="D2" s="20">
        <f>IF($A$6="Quick Price","ID","")</f>
        <v/>
      </c>
      <c r="E2" s="20" t="inlineStr">
        <is>
          <t>Model</t>
        </is>
      </c>
      <c r="F2" s="20" t="inlineStr">
        <is>
          <t>CodeX</t>
        </is>
      </c>
      <c r="G2" s="20" t="n"/>
      <c r="H2" s="20">
        <f>IF($A$6="Full Data","WearRingMaterial","")</f>
        <v/>
      </c>
      <c r="I2" s="20">
        <f>IF($A$6="Full Data","PacoMatlCode","")</f>
        <v/>
      </c>
      <c r="J2" s="20">
        <f>IF($A$6="Full Data","CaseMaterial","")</f>
        <v/>
      </c>
      <c r="K2" s="20">
        <f>IF($A$6="Full Data","Coating","")</f>
        <v/>
      </c>
      <c r="L2" s="20">
        <f>IF($A$6="Full Data","BOM","")</f>
        <v/>
      </c>
      <c r="M2" s="20" t="n"/>
      <c r="N2" s="20" t="inlineStr">
        <is>
          <t>PriceID</t>
        </is>
      </c>
      <c r="O2" s="20">
        <f>IF($A$6="Full Data","LeadtimeID","")</f>
        <v/>
      </c>
      <c r="P2" s="20" t="n"/>
    </row>
    <row r="3">
      <c r="A3" s="74">
        <f>IF($A$6="Full Data", "PumpOptions", "BasicOptionsDynamicDesc")</f>
        <v/>
      </c>
      <c r="B3" s="83" t="n"/>
      <c r="C3" s="20">
        <f>IF($A$6="Full Data","PriceList","")</f>
        <v/>
      </c>
      <c r="D3" s="20">
        <f>IF($A$6="Quick Price","PriceList","")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</row>
    <row r="4">
      <c r="A4" s="75" t="inlineStr">
        <is>
          <t>[Attribute type]</t>
        </is>
      </c>
      <c r="B4" s="84" t="n"/>
      <c r="C4" s="76">
        <f>IF($A$6="Full Data","pointer-merge","")</f>
        <v/>
      </c>
      <c r="D4" s="76">
        <f>IF($A$6="Quick Price","pointer-merge","")</f>
        <v/>
      </c>
      <c r="E4" s="76" t="inlineStr">
        <is>
          <t>text</t>
        </is>
      </c>
      <c r="F4" s="76" t="inlineStr">
        <is>
          <t>text</t>
        </is>
      </c>
      <c r="G4" s="76">
        <f>IF($A$6="Full Data","pointer-merge", "pointer")</f>
        <v/>
      </c>
      <c r="H4" s="76">
        <f>IF($A$6="Full Data","text","")</f>
        <v/>
      </c>
      <c r="I4" s="76">
        <f>IF($A$6="Full Data","text","")</f>
        <v/>
      </c>
      <c r="J4" s="76">
        <f>IF($A$6="Full Data","text","")</f>
        <v/>
      </c>
      <c r="K4" s="76">
        <f>IF($A$6="Full Data","text","")</f>
        <v/>
      </c>
      <c r="L4" s="76">
        <f>IF($A$6="Full Data","text","")</f>
        <v/>
      </c>
      <c r="M4" s="76" t="n"/>
      <c r="N4" s="76">
        <f>IF($A$6="Full Data","pointer-merge", "pointer")</f>
        <v/>
      </c>
      <c r="O4" s="76">
        <f>IF($A$6="Full Data","pointer-merge", "")</f>
        <v/>
      </c>
      <c r="P4" s="76" t="n"/>
      <c r="Q4" s="59" t="inlineStr">
        <is>
          <t>[END]</t>
        </is>
      </c>
      <c r="R4" s="31" t="n"/>
    </row>
    <row r="5" ht="13.9" customHeight="1" thickBot="1">
      <c r="A5" s="77" t="inlineStr">
        <is>
          <t>[Attribute width]</t>
        </is>
      </c>
      <c r="B5" s="8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30" t="n"/>
      <c r="R5" s="30" t="n"/>
    </row>
    <row r="6" ht="13.9" customHeight="1" thickTop="1">
      <c r="A6" s="82" t="inlineStr">
        <is>
          <t>Full Data</t>
        </is>
      </c>
      <c r="B6" s="7" t="inlineStr">
        <is>
          <t>QP (FORMULA)</t>
        </is>
      </c>
      <c r="C6" s="7" t="inlineStr">
        <is>
          <t>ID</t>
        </is>
      </c>
      <c r="D6" s="7" t="inlineStr">
        <is>
          <t>(FORMULA)</t>
        </is>
      </c>
      <c r="E6" s="7" t="inlineStr">
        <is>
          <t>Model</t>
        </is>
      </c>
      <c r="F6" s="7" t="inlineStr">
        <is>
          <t>CodeX</t>
        </is>
      </c>
      <c r="G6" s="8" t="inlineStr">
        <is>
          <t>OptionID</t>
        </is>
      </c>
      <c r="H6" s="7" t="inlineStr">
        <is>
          <t>Wear Ring Material</t>
        </is>
      </c>
      <c r="I6" s="7" t="inlineStr">
        <is>
          <t>MatlCode</t>
        </is>
      </c>
      <c r="J6" s="7" t="inlineStr">
        <is>
          <t>Case Material</t>
        </is>
      </c>
      <c r="K6" s="101" t="inlineStr">
        <is>
          <t>Coating</t>
        </is>
      </c>
      <c r="L6" s="7" t="inlineStr">
        <is>
          <t>BOM</t>
        </is>
      </c>
      <c r="M6" s="35" t="inlineStr">
        <is>
          <t>Description</t>
        </is>
      </c>
      <c r="N6" s="23" t="inlineStr">
        <is>
          <t>Price ID</t>
        </is>
      </c>
      <c r="O6" s="23" t="inlineStr">
        <is>
          <t>LeadtimeID</t>
        </is>
      </c>
      <c r="P6" s="36" t="inlineStr">
        <is>
          <t>Days</t>
        </is>
      </c>
    </row>
    <row r="7">
      <c r="A7" s="71" t="inlineStr">
        <is>
          <t>[START]</t>
        </is>
      </c>
      <c r="B7" s="5">
        <f>IF(G7="WRMatl_Bronze_CDA90500","Y","N")</f>
        <v/>
      </c>
      <c r="C7" s="4" t="inlineStr">
        <is>
          <t>Price_BOM_L_WearRings_001</t>
        </is>
      </c>
      <c r="D7">
        <f>IF(B7="Y", C7,"")</f>
        <v/>
      </c>
      <c r="E7" t="inlineStr">
        <is>
          <t>:10707-LC:10707-LCV:10707-LF:</t>
        </is>
      </c>
      <c r="F7" s="80" t="inlineStr">
        <is>
          <t>:X0:X3:</t>
        </is>
      </c>
      <c r="G7" s="2" t="inlineStr">
        <is>
          <t>WRMatl_Bronze_CDA90500</t>
        </is>
      </c>
      <c r="H7" s="4" t="inlineStr">
        <is>
          <t>Bronze, ASTM B584, C90500</t>
        </is>
      </c>
      <c r="I7" s="4" t="inlineStr">
        <is>
          <t>B18</t>
        </is>
      </c>
      <c r="J7" s="2" t="inlineStr">
        <is>
          <t>:C30:</t>
        </is>
      </c>
      <c r="K7" s="80" t="inlineStr">
        <is>
          <t>:Coating_Standard:</t>
        </is>
      </c>
      <c r="L7" s="80" t="inlineStr">
        <is>
          <t>Included</t>
        </is>
      </c>
      <c r="M7" s="4" t="n"/>
      <c r="N7" t="inlineStr">
        <is>
          <t>A100097</t>
        </is>
      </c>
      <c r="O7" s="4" t="inlineStr">
        <is>
          <t>LT027</t>
        </is>
      </c>
      <c r="P7" s="4" t="n">
        <v>0</v>
      </c>
    </row>
    <row r="8">
      <c r="B8" s="5" t="inlineStr">
        <is>
          <t>n</t>
        </is>
      </c>
      <c r="C8" s="4" t="inlineStr">
        <is>
          <t>Price_BOM_L_WearRings_002</t>
        </is>
      </c>
      <c r="D8">
        <f>IF(B8="Y", C8,"")</f>
        <v/>
      </c>
      <c r="E8" t="inlineStr">
        <is>
          <t>:10707-LC:10707-LCV:10707-LF:</t>
        </is>
      </c>
      <c r="F8" s="80" t="inlineStr">
        <is>
          <t>:X0:X3:</t>
        </is>
      </c>
      <c r="G8" s="2" t="inlineStr">
        <is>
          <t>WRMatl_Bronze_CDA90500</t>
        </is>
      </c>
      <c r="H8" s="4" t="inlineStr">
        <is>
          <t>Bronze, ASTM B584, C90500</t>
        </is>
      </c>
      <c r="I8" s="4" t="inlineStr">
        <is>
          <t>B18</t>
        </is>
      </c>
      <c r="J8" s="2" t="inlineStr">
        <is>
          <t>:J:</t>
        </is>
      </c>
      <c r="K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" s="80" t="n">
        <v>97526235</v>
      </c>
      <c r="M8" s="4" t="inlineStr">
        <is>
          <t>WEAR RING, 1.62"X 1.88"X0.62" B18</t>
        </is>
      </c>
      <c r="N8" t="inlineStr">
        <is>
          <t>A100098</t>
        </is>
      </c>
      <c r="O8" s="4" t="inlineStr">
        <is>
          <t>LT027</t>
        </is>
      </c>
      <c r="P8" s="4" t="n">
        <v>0</v>
      </c>
    </row>
    <row r="9">
      <c r="B9" s="5" t="inlineStr">
        <is>
          <t>n</t>
        </is>
      </c>
      <c r="C9" s="4" t="inlineStr">
        <is>
          <t>Price_BOM_L_WearRings_003</t>
        </is>
      </c>
      <c r="D9">
        <f>IF(B9="Y", C9,"")</f>
        <v/>
      </c>
      <c r="E9" t="inlineStr">
        <is>
          <t>:10707-LC:10707-LCV:10707-LF:</t>
        </is>
      </c>
      <c r="F9" s="80" t="inlineStr">
        <is>
          <t>:X0:X3:</t>
        </is>
      </c>
      <c r="G9" s="2" t="inlineStr">
        <is>
          <t>WRMatl_Bronze_CDA90500</t>
        </is>
      </c>
      <c r="H9" s="4" t="inlineStr">
        <is>
          <t>Bronze, ASTM B584, C90500</t>
        </is>
      </c>
      <c r="I9" s="4" t="inlineStr">
        <is>
          <t>B18</t>
        </is>
      </c>
      <c r="J9" s="2" t="inlineStr">
        <is>
          <t>:C30:</t>
        </is>
      </c>
      <c r="K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" s="80" t="n">
        <v>97526235</v>
      </c>
      <c r="M9" s="4" t="inlineStr">
        <is>
          <t>WEAR RING, 1.62"X 1.88"X0.62" B18</t>
        </is>
      </c>
      <c r="N9" t="inlineStr">
        <is>
          <t>A100098</t>
        </is>
      </c>
      <c r="O9" s="4" t="inlineStr">
        <is>
          <t>LT027</t>
        </is>
      </c>
      <c r="P9" s="4" t="n">
        <v>0</v>
      </c>
    </row>
    <row r="10">
      <c r="B10" s="5">
        <f>IF(G10="WRMatl_Bronze_CDA90500","Y","N")</f>
        <v/>
      </c>
      <c r="C10" s="4" t="inlineStr">
        <is>
          <t>Price_BOM_L_WearRings_006</t>
        </is>
      </c>
      <c r="D10">
        <f>IF(B10="Y", C10,"")</f>
        <v/>
      </c>
      <c r="E10" t="inlineStr">
        <is>
          <t>:12709-LC:12709-LCV:12709-LF:</t>
        </is>
      </c>
      <c r="F10" s="80" t="inlineStr">
        <is>
          <t>:X0:X3:</t>
        </is>
      </c>
      <c r="G10" s="2" t="inlineStr">
        <is>
          <t>WRMatl_Bronze_CDA90500</t>
        </is>
      </c>
      <c r="H10" s="4" t="inlineStr">
        <is>
          <t>Bronze, ASTM B584, C90500</t>
        </is>
      </c>
      <c r="I10" s="4" t="inlineStr">
        <is>
          <t>B18</t>
        </is>
      </c>
      <c r="J10" s="2" t="inlineStr">
        <is>
          <t>:C30:</t>
        </is>
      </c>
      <c r="K10" s="80" t="inlineStr">
        <is>
          <t>:Coating_Standard:</t>
        </is>
      </c>
      <c r="L10" s="80" t="inlineStr">
        <is>
          <t>Included</t>
        </is>
      </c>
      <c r="M10" s="4" t="n"/>
      <c r="N10" t="inlineStr">
        <is>
          <t>A100097</t>
        </is>
      </c>
      <c r="O10" s="4" t="inlineStr">
        <is>
          <t>LT027</t>
        </is>
      </c>
      <c r="P10" s="4" t="n">
        <v>0</v>
      </c>
    </row>
    <row r="11">
      <c r="B11" s="5" t="inlineStr">
        <is>
          <t>n</t>
        </is>
      </c>
      <c r="C11" s="4" t="inlineStr">
        <is>
          <t>Price_BOM_L_WearRings_007</t>
        </is>
      </c>
      <c r="D11">
        <f>IF(B11="Y", C11,"")</f>
        <v/>
      </c>
      <c r="E11" t="inlineStr">
        <is>
          <t>:12709-LC:12709-LCV:12709-LF:</t>
        </is>
      </c>
      <c r="F11" s="80" t="inlineStr">
        <is>
          <t>:X0:X3:</t>
        </is>
      </c>
      <c r="G11" s="2" t="inlineStr">
        <is>
          <t>WRMatl_Bronze_CDA90500</t>
        </is>
      </c>
      <c r="H11" s="4" t="inlineStr">
        <is>
          <t>Bronze, ASTM B584, C90500</t>
        </is>
      </c>
      <c r="I11" s="4" t="inlineStr">
        <is>
          <t>B18</t>
        </is>
      </c>
      <c r="J11" s="2" t="inlineStr">
        <is>
          <t>:J:</t>
        </is>
      </c>
      <c r="K1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1" s="80" t="n">
        <v>91842672</v>
      </c>
      <c r="M11" s="79" t="inlineStr">
        <is>
          <t>WEAR RING, 2.12"x 2.63"x0.62"B18</t>
        </is>
      </c>
      <c r="N11" t="inlineStr">
        <is>
          <t>A100098</t>
        </is>
      </c>
      <c r="O11" s="4" t="inlineStr">
        <is>
          <t>LT027</t>
        </is>
      </c>
      <c r="P11" s="4" t="n">
        <v>0</v>
      </c>
    </row>
    <row r="12">
      <c r="B12" s="5" t="inlineStr">
        <is>
          <t>n</t>
        </is>
      </c>
      <c r="C12" s="4" t="inlineStr">
        <is>
          <t>Price_BOM_L_WearRings_008</t>
        </is>
      </c>
      <c r="D12">
        <f>IF(B12="Y", C12,"")</f>
        <v/>
      </c>
      <c r="E12" t="inlineStr">
        <is>
          <t>:12709-LC:12709-LCV:12709-LF:</t>
        </is>
      </c>
      <c r="F12" s="80" t="inlineStr">
        <is>
          <t>:X0:X3:</t>
        </is>
      </c>
      <c r="G12" s="2" t="inlineStr">
        <is>
          <t>WRMatl_Bronze_CDA90500</t>
        </is>
      </c>
      <c r="H12" s="4" t="inlineStr">
        <is>
          <t>Bronze, ASTM B584, C90500</t>
        </is>
      </c>
      <c r="I12" s="4" t="inlineStr">
        <is>
          <t>B18</t>
        </is>
      </c>
      <c r="J12" s="2" t="inlineStr">
        <is>
          <t>:C30:</t>
        </is>
      </c>
      <c r="K1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2" s="80" t="n">
        <v>91842672</v>
      </c>
      <c r="M12" s="79" t="inlineStr">
        <is>
          <t>WEAR RING, 2.12"x 2.63"x0.62"B18</t>
        </is>
      </c>
      <c r="N12" t="inlineStr">
        <is>
          <t>A100098</t>
        </is>
      </c>
      <c r="O12" s="4" t="inlineStr">
        <is>
          <t>LT027</t>
        </is>
      </c>
      <c r="P12" s="4" t="n">
        <v>0</v>
      </c>
    </row>
    <row r="13">
      <c r="B13" s="5">
        <f>IF(G13="WRMatl_Bronze_CDA90500","Y","N")</f>
        <v/>
      </c>
      <c r="C13" t="inlineStr">
        <is>
          <t>Price_BOM_L_WearRings_011</t>
        </is>
      </c>
      <c r="D13">
        <f>IF(B13="Y", C13,"")</f>
        <v/>
      </c>
      <c r="E13" t="inlineStr">
        <is>
          <t>:15509-LC:15509-LCV:</t>
        </is>
      </c>
      <c r="F13" s="4" t="inlineStr">
        <is>
          <t>:X0:</t>
        </is>
      </c>
      <c r="G13" s="2" t="inlineStr">
        <is>
          <t>WRMatl_Bronze_CDA90500</t>
        </is>
      </c>
      <c r="H13" s="4" t="inlineStr">
        <is>
          <t>Bronze, ASTM B584, C90500</t>
        </is>
      </c>
      <c r="I13" s="4" t="inlineStr">
        <is>
          <t>B18</t>
        </is>
      </c>
      <c r="J13" s="2" t="inlineStr">
        <is>
          <t>:C30:</t>
        </is>
      </c>
      <c r="K13" s="80" t="inlineStr">
        <is>
          <t>:Coating_Standard:</t>
        </is>
      </c>
      <c r="L13" s="80" t="inlineStr">
        <is>
          <t>Included</t>
        </is>
      </c>
      <c r="M13" s="4" t="n"/>
      <c r="N13" t="inlineStr">
        <is>
          <t>A100098</t>
        </is>
      </c>
      <c r="O13" s="4" t="inlineStr">
        <is>
          <t>LT027</t>
        </is>
      </c>
      <c r="P13" s="4" t="n">
        <v>0</v>
      </c>
    </row>
    <row r="14">
      <c r="B14" s="5" t="inlineStr">
        <is>
          <t>n</t>
        </is>
      </c>
      <c r="C14" t="inlineStr">
        <is>
          <t>Price_BOM_L_WearRings_012</t>
        </is>
      </c>
      <c r="D14">
        <f>IF(B14="Y", C14,"")</f>
        <v/>
      </c>
      <c r="E14" t="inlineStr">
        <is>
          <t>:15509-LC:15509-LCV:</t>
        </is>
      </c>
      <c r="F14" s="4" t="inlineStr">
        <is>
          <t>:X0:</t>
        </is>
      </c>
      <c r="G14" s="2" t="inlineStr">
        <is>
          <t>WRMatl_Bronze_CDA90500</t>
        </is>
      </c>
      <c r="H14" s="4" t="inlineStr">
        <is>
          <t>Bronze, ASTM B584, C90500</t>
        </is>
      </c>
      <c r="I14" s="4" t="inlineStr">
        <is>
          <t>B18</t>
        </is>
      </c>
      <c r="J14" s="2" t="inlineStr">
        <is>
          <t>:C30:</t>
        </is>
      </c>
      <c r="K1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4" s="80" t="n">
        <v>97526547</v>
      </c>
      <c r="M14" s="4" t="inlineStr">
        <is>
          <t>WEAR RING, 2.12"x 2.50"x 1.00" B18</t>
        </is>
      </c>
      <c r="N14" t="inlineStr">
        <is>
          <t>A100098</t>
        </is>
      </c>
      <c r="O14" s="4" t="inlineStr">
        <is>
          <t>LT027</t>
        </is>
      </c>
      <c r="P14" s="4" t="n">
        <v>0</v>
      </c>
    </row>
    <row r="15">
      <c r="B15" s="5">
        <f>IF(G15="WRMatl_Bronze_CDA90500","Y","N")</f>
        <v/>
      </c>
      <c r="C15" t="inlineStr">
        <is>
          <t>Price_BOM_L_WearRings_015</t>
        </is>
      </c>
      <c r="D15">
        <f>IF(B15="Y", C15,"")</f>
        <v/>
      </c>
      <c r="E15" t="inlineStr">
        <is>
          <t>:15509-LC:15509-LCV:</t>
        </is>
      </c>
      <c r="F15" s="80" t="inlineStr">
        <is>
          <t>:X3:</t>
        </is>
      </c>
      <c r="G15" s="2" t="inlineStr">
        <is>
          <t>WRMatl_Bronze_CDA90500</t>
        </is>
      </c>
      <c r="H15" s="4" t="inlineStr">
        <is>
          <t>Bronze, ASTM B584, C90500</t>
        </is>
      </c>
      <c r="I15" s="4" t="inlineStr">
        <is>
          <t>B18</t>
        </is>
      </c>
      <c r="J15" s="2" t="inlineStr">
        <is>
          <t>:C30:</t>
        </is>
      </c>
      <c r="K15" s="80" t="inlineStr">
        <is>
          <t>:Coating_Standard:</t>
        </is>
      </c>
      <c r="L15" s="80" t="inlineStr">
        <is>
          <t>RTF</t>
        </is>
      </c>
      <c r="M15" s="4" t="n"/>
      <c r="N15" t="inlineStr">
        <is>
          <t>A102112</t>
        </is>
      </c>
      <c r="O15" s="4" t="inlineStr">
        <is>
          <t>LT027</t>
        </is>
      </c>
      <c r="P15" s="4" t="n">
        <v>0</v>
      </c>
    </row>
    <row r="16">
      <c r="B16" s="5" t="inlineStr">
        <is>
          <t>n</t>
        </is>
      </c>
      <c r="C16" t="inlineStr">
        <is>
          <t>Price_BOM_L_WearRings_016</t>
        </is>
      </c>
      <c r="D16">
        <f>IF(B16="Y", C16,"")</f>
        <v/>
      </c>
      <c r="E16" t="inlineStr">
        <is>
          <t>:15509-LC:15509-LCV:</t>
        </is>
      </c>
      <c r="F16" s="80" t="inlineStr">
        <is>
          <t>:X3:</t>
        </is>
      </c>
      <c r="G16" s="2" t="inlineStr">
        <is>
          <t>WRMatl_Bronze_CDA90500</t>
        </is>
      </c>
      <c r="H16" s="4" t="inlineStr">
        <is>
          <t>Bronze, ASTM B584, C90500</t>
        </is>
      </c>
      <c r="I16" s="4" t="inlineStr">
        <is>
          <t>B18</t>
        </is>
      </c>
      <c r="J16" s="2" t="inlineStr">
        <is>
          <t>:C30:</t>
        </is>
      </c>
      <c r="K1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6" s="80" t="inlineStr">
        <is>
          <t>RTF</t>
        </is>
      </c>
      <c r="M16" s="4" t="n"/>
      <c r="N16" t="inlineStr">
        <is>
          <t>A100098</t>
        </is>
      </c>
      <c r="O16" s="4" t="inlineStr">
        <is>
          <t>LT027</t>
        </is>
      </c>
      <c r="P16" s="4" t="n">
        <v>0</v>
      </c>
    </row>
    <row r="17">
      <c r="B17" s="5">
        <f>IF(G17="WRMatl_Bronze_CDA90500","Y","N")</f>
        <v/>
      </c>
      <c r="C17" t="inlineStr">
        <is>
          <t>Price_BOM_L_WearRings_019</t>
        </is>
      </c>
      <c r="D17">
        <f>IF(B17="Y", C17,"")</f>
        <v/>
      </c>
      <c r="E17" t="inlineStr">
        <is>
          <t>:15705-LC:15705-LCV:15705-LF:</t>
        </is>
      </c>
      <c r="F17" s="80" t="inlineStr">
        <is>
          <t>:X3:</t>
        </is>
      </c>
      <c r="G17" s="2" t="inlineStr">
        <is>
          <t>WRMatl_Bronze_CDA90500</t>
        </is>
      </c>
      <c r="H17" s="4" t="inlineStr">
        <is>
          <t>Bronze, ASTM B584, C90500</t>
        </is>
      </c>
      <c r="I17" s="4" t="inlineStr">
        <is>
          <t>B18</t>
        </is>
      </c>
      <c r="J17" s="2" t="inlineStr">
        <is>
          <t>:C30:</t>
        </is>
      </c>
      <c r="K17" s="80" t="inlineStr">
        <is>
          <t>:Coating_Standard:</t>
        </is>
      </c>
      <c r="L17" s="80" t="inlineStr">
        <is>
          <t>Included</t>
        </is>
      </c>
      <c r="M17" s="4" t="n"/>
      <c r="N17" t="inlineStr">
        <is>
          <t>A100097</t>
        </is>
      </c>
      <c r="O17" s="4" t="inlineStr">
        <is>
          <t>LT027</t>
        </is>
      </c>
      <c r="P17" s="4" t="n">
        <v>0</v>
      </c>
    </row>
    <row r="18">
      <c r="B18" s="5" t="inlineStr">
        <is>
          <t>n</t>
        </is>
      </c>
      <c r="C18" t="inlineStr">
        <is>
          <t>Price_BOM_L_WearRings_020</t>
        </is>
      </c>
      <c r="D18">
        <f>IF(B18="Y", C18,"")</f>
        <v/>
      </c>
      <c r="E18" t="inlineStr">
        <is>
          <t>:15705-LC:15705-LCV:15705-LF:</t>
        </is>
      </c>
      <c r="F18" s="80" t="inlineStr">
        <is>
          <t>:X3:</t>
        </is>
      </c>
      <c r="G18" s="2" t="inlineStr">
        <is>
          <t>WRMatl_Bronze_CDA90500</t>
        </is>
      </c>
      <c r="H18" s="4" t="inlineStr">
        <is>
          <t>Bronze, ASTM B584, C90500</t>
        </is>
      </c>
      <c r="I18" s="4" t="inlineStr">
        <is>
          <t>B18</t>
        </is>
      </c>
      <c r="J18" s="2" t="inlineStr">
        <is>
          <t>:C30:</t>
        </is>
      </c>
      <c r="K1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8" s="80" t="n">
        <v>96769294</v>
      </c>
      <c r="M18" s="4" t="inlineStr">
        <is>
          <t>WEAR RING,L,15705,B18</t>
        </is>
      </c>
      <c r="N18" t="inlineStr">
        <is>
          <t>A100098</t>
        </is>
      </c>
      <c r="O18" s="4" t="inlineStr">
        <is>
          <t>LT027</t>
        </is>
      </c>
      <c r="P18" s="4" t="n">
        <v>0</v>
      </c>
    </row>
    <row r="19">
      <c r="B19" s="5" t="inlineStr">
        <is>
          <t>n</t>
        </is>
      </c>
      <c r="C19" t="inlineStr">
        <is>
          <t>Price_BOM_L_WearRings_021</t>
        </is>
      </c>
      <c r="D19">
        <f>IF(B19="Y", C19,"")</f>
        <v/>
      </c>
      <c r="E19" t="inlineStr">
        <is>
          <t>:15705-LC:15705-LCV:15705-LF:</t>
        </is>
      </c>
      <c r="F19" s="80" t="inlineStr">
        <is>
          <t>:X3:</t>
        </is>
      </c>
      <c r="G19" s="2" t="inlineStr">
        <is>
          <t>WRMatl_Bronze_CDA90500</t>
        </is>
      </c>
      <c r="H19" s="4" t="inlineStr">
        <is>
          <t>Bronze, ASTM B584, C90500</t>
        </is>
      </c>
      <c r="I19" s="4" t="inlineStr">
        <is>
          <t>B18</t>
        </is>
      </c>
      <c r="J19" s="2" t="inlineStr">
        <is>
          <t>:J:</t>
        </is>
      </c>
      <c r="K1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9" s="80" t="n">
        <v>96769294</v>
      </c>
      <c r="M19" s="4" t="inlineStr">
        <is>
          <t>WEAR RING,L,15705,B18</t>
        </is>
      </c>
      <c r="N19" t="inlineStr">
        <is>
          <t>A100098</t>
        </is>
      </c>
      <c r="O19" s="4" t="inlineStr">
        <is>
          <t>LT027</t>
        </is>
      </c>
      <c r="P19" s="4" t="n">
        <v>0</v>
      </c>
    </row>
    <row r="20">
      <c r="B20" s="5">
        <f>IF(G20="WRMatl_Bronze_CDA90500","Y","N")</f>
        <v/>
      </c>
      <c r="C20" t="inlineStr">
        <is>
          <t>Price_BOM_L_WearRings_023</t>
        </is>
      </c>
      <c r="D20">
        <f>IF(B20="Y", C20,"")</f>
        <v/>
      </c>
      <c r="E20" t="inlineStr">
        <is>
          <t>:15951-LC:15951-LCV:15951-LF:</t>
        </is>
      </c>
      <c r="F20" s="2" t="inlineStr">
        <is>
          <t>:X3:X4:</t>
        </is>
      </c>
      <c r="G20" s="2" t="inlineStr">
        <is>
          <t>WRMatl_Bronze_CDA90500</t>
        </is>
      </c>
      <c r="H20" s="4" t="inlineStr">
        <is>
          <t>Bronze, ASTM B584, C90500</t>
        </is>
      </c>
      <c r="I20" s="4" t="inlineStr">
        <is>
          <t>B18</t>
        </is>
      </c>
      <c r="J20" s="2" t="inlineStr">
        <is>
          <t>:C30:</t>
        </is>
      </c>
      <c r="K20" s="80" t="inlineStr">
        <is>
          <t>:Coating_Standard:</t>
        </is>
      </c>
      <c r="L20" s="80" t="inlineStr">
        <is>
          <t>Included</t>
        </is>
      </c>
      <c r="M20" s="4" t="n"/>
      <c r="N20" t="inlineStr">
        <is>
          <t>A100097</t>
        </is>
      </c>
      <c r="O20" s="4" t="inlineStr">
        <is>
          <t>LT027</t>
        </is>
      </c>
      <c r="P20" s="4" t="n">
        <v>0</v>
      </c>
    </row>
    <row r="21">
      <c r="B21" s="5" t="inlineStr">
        <is>
          <t>n</t>
        </is>
      </c>
      <c r="C21" t="inlineStr">
        <is>
          <t>Price_BOM_L_WearRings_024</t>
        </is>
      </c>
      <c r="D21">
        <f>IF(B21="Y", C21,"")</f>
        <v/>
      </c>
      <c r="E21" t="inlineStr">
        <is>
          <t>:15951-LC:15951-LCV:15951-LF:</t>
        </is>
      </c>
      <c r="F21" s="2" t="inlineStr">
        <is>
          <t>:X3:X4:</t>
        </is>
      </c>
      <c r="G21" s="2" t="inlineStr">
        <is>
          <t>WRMatl_Bronze_CDA90500</t>
        </is>
      </c>
      <c r="H21" s="4" t="inlineStr">
        <is>
          <t>Bronze, ASTM B584, C90500</t>
        </is>
      </c>
      <c r="I21" s="4" t="inlineStr">
        <is>
          <t>B18</t>
        </is>
      </c>
      <c r="J21" s="2" t="inlineStr">
        <is>
          <t>:C30:</t>
        </is>
      </c>
      <c r="K2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1" s="2" t="n">
        <v>97526883</v>
      </c>
      <c r="M21" s="79" t="inlineStr">
        <is>
          <t>WEAR RING, 2.50"X 3.00"X0.88" B18</t>
        </is>
      </c>
      <c r="N21" t="inlineStr">
        <is>
          <t>A102180</t>
        </is>
      </c>
      <c r="O21" s="4" t="inlineStr">
        <is>
          <t>LT027</t>
        </is>
      </c>
      <c r="P21" s="4" t="n">
        <v>0</v>
      </c>
    </row>
    <row r="22">
      <c r="B22" s="5" t="inlineStr">
        <is>
          <t>n</t>
        </is>
      </c>
      <c r="C22" t="inlineStr">
        <is>
          <t>Price_BOM_L_WearRings_025</t>
        </is>
      </c>
      <c r="D22">
        <f>IF(B22="Y", C22,"")</f>
        <v/>
      </c>
      <c r="E22" t="inlineStr">
        <is>
          <t>:15951-LC:15951-LCV:15951-LF:</t>
        </is>
      </c>
      <c r="F22" s="2" t="inlineStr">
        <is>
          <t>:X3:X4:</t>
        </is>
      </c>
      <c r="G22" s="2" t="inlineStr">
        <is>
          <t>WRMatl_Bronze_CDA90500</t>
        </is>
      </c>
      <c r="H22" s="4" t="inlineStr">
        <is>
          <t>Bronze, ASTM B584, C90500</t>
        </is>
      </c>
      <c r="I22" s="4" t="inlineStr">
        <is>
          <t>B18</t>
        </is>
      </c>
      <c r="J22" s="2" t="inlineStr">
        <is>
          <t>:J:</t>
        </is>
      </c>
      <c r="K2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2" s="2" t="n">
        <v>97526883</v>
      </c>
      <c r="M22" s="79" t="inlineStr">
        <is>
          <t>WEAR RING, 2.50"X 3.00"X0.88" B18</t>
        </is>
      </c>
      <c r="N22" t="inlineStr">
        <is>
          <t>A102180</t>
        </is>
      </c>
      <c r="O22" s="4" t="inlineStr">
        <is>
          <t>LT027</t>
        </is>
      </c>
      <c r="P22" s="4" t="n">
        <v>0</v>
      </c>
    </row>
    <row r="23">
      <c r="B23" s="5">
        <f>IF(G23="WRMatl_Bronze_CDA90500","Y","N")</f>
        <v/>
      </c>
      <c r="C23" t="inlineStr">
        <is>
          <t>Price_BOM_L_WearRings_027</t>
        </is>
      </c>
      <c r="D23">
        <f>IF(B23="Y", C23,"")</f>
        <v/>
      </c>
      <c r="E23" t="inlineStr">
        <is>
          <t>:15955-LC:15955-LCV:15955-LF:</t>
        </is>
      </c>
      <c r="F23" s="2" t="inlineStr">
        <is>
          <t>:X3:X4:</t>
        </is>
      </c>
      <c r="G23" s="2" t="inlineStr">
        <is>
          <t>WRMatl_Bronze_CDA90500</t>
        </is>
      </c>
      <c r="H23" s="4" t="inlineStr">
        <is>
          <t>Bronze, ASTM B584, C90500</t>
        </is>
      </c>
      <c r="I23" s="4" t="inlineStr">
        <is>
          <t>B18</t>
        </is>
      </c>
      <c r="J23" s="2" t="inlineStr">
        <is>
          <t>:C30:</t>
        </is>
      </c>
      <c r="K23" s="80" t="inlineStr">
        <is>
          <t>:Coating_Standard:</t>
        </is>
      </c>
      <c r="L23" s="80" t="inlineStr">
        <is>
          <t>Included</t>
        </is>
      </c>
      <c r="M23" s="4" t="n"/>
      <c r="N23" t="inlineStr">
        <is>
          <t>A100097</t>
        </is>
      </c>
      <c r="O23" s="4" t="inlineStr">
        <is>
          <t>LT027</t>
        </is>
      </c>
      <c r="P23" s="4" t="n">
        <v>0</v>
      </c>
    </row>
    <row r="24">
      <c r="B24" s="5" t="inlineStr">
        <is>
          <t>n</t>
        </is>
      </c>
      <c r="C24" t="inlineStr">
        <is>
          <t>Price_BOM_L_WearRings_028</t>
        </is>
      </c>
      <c r="D24">
        <f>IF(B24="Y", C24,"")</f>
        <v/>
      </c>
      <c r="E24" t="inlineStr">
        <is>
          <t>:15955-LC:15955-LCV:15955-LF:</t>
        </is>
      </c>
      <c r="F24" s="2" t="inlineStr">
        <is>
          <t>:X3:X4:</t>
        </is>
      </c>
      <c r="G24" s="2" t="inlineStr">
        <is>
          <t>WRMatl_Bronze_CDA90500</t>
        </is>
      </c>
      <c r="H24" s="4" t="inlineStr">
        <is>
          <t>Bronze, ASTM B584, C90500</t>
        </is>
      </c>
      <c r="I24" s="4" t="inlineStr">
        <is>
          <t>B18</t>
        </is>
      </c>
      <c r="J24" s="2" t="inlineStr">
        <is>
          <t>:C30:</t>
        </is>
      </c>
      <c r="K2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4" s="2" t="n">
        <v>97526883</v>
      </c>
      <c r="M24" s="79" t="inlineStr">
        <is>
          <t>WEAR RING, 2.50"X 3.00"X0.88" B18</t>
        </is>
      </c>
      <c r="N24" t="inlineStr">
        <is>
          <t>A102180</t>
        </is>
      </c>
      <c r="O24" s="4" t="inlineStr">
        <is>
          <t>LT027</t>
        </is>
      </c>
      <c r="P24" s="4" t="n">
        <v>0</v>
      </c>
    </row>
    <row r="25">
      <c r="B25" s="5" t="inlineStr">
        <is>
          <t>n</t>
        </is>
      </c>
      <c r="C25" t="inlineStr">
        <is>
          <t>Price_BOM_L_WearRings_029</t>
        </is>
      </c>
      <c r="D25">
        <f>IF(B25="Y", C25,"")</f>
        <v/>
      </c>
      <c r="E25" t="inlineStr">
        <is>
          <t>:15955-LC:15955-LCV:15955-LF:</t>
        </is>
      </c>
      <c r="F25" s="2" t="inlineStr">
        <is>
          <t>:X3:X4:</t>
        </is>
      </c>
      <c r="G25" s="2" t="inlineStr">
        <is>
          <t>WRMatl_Bronze_CDA90500</t>
        </is>
      </c>
      <c r="H25" s="4" t="inlineStr">
        <is>
          <t>Bronze, ASTM B584, C90500</t>
        </is>
      </c>
      <c r="I25" s="4" t="inlineStr">
        <is>
          <t>B18</t>
        </is>
      </c>
      <c r="J25" s="2" t="inlineStr">
        <is>
          <t>:J:</t>
        </is>
      </c>
      <c r="K2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5" s="2" t="n">
        <v>97526883</v>
      </c>
      <c r="M25" s="79" t="inlineStr">
        <is>
          <t>WEAR RING, 2.50"X 3.00"X0.88" B18</t>
        </is>
      </c>
      <c r="N25" t="inlineStr">
        <is>
          <t>A102180</t>
        </is>
      </c>
      <c r="O25" s="4" t="inlineStr">
        <is>
          <t>LT027</t>
        </is>
      </c>
      <c r="P25" s="4" t="n">
        <v>0</v>
      </c>
    </row>
    <row r="26">
      <c r="B26" s="5">
        <f>IF(G26="WRMatl_Bronze_CDA90500","Y","N")</f>
        <v/>
      </c>
      <c r="C26" t="inlineStr">
        <is>
          <t>Price_BOM_L_WearRings_031</t>
        </is>
      </c>
      <c r="D26">
        <f>IF(B26="Y", C26,"")</f>
        <v/>
      </c>
      <c r="E26" t="inlineStr">
        <is>
          <t>:15959-LC:15959-LCV:15959-LF:</t>
        </is>
      </c>
      <c r="F26" s="2" t="inlineStr">
        <is>
          <t>:X3:X4:</t>
        </is>
      </c>
      <c r="G26" s="2" t="inlineStr">
        <is>
          <t>WRMatl_Bronze_CDA90500</t>
        </is>
      </c>
      <c r="H26" s="4" t="inlineStr">
        <is>
          <t>Bronze, ASTM B584, C90500</t>
        </is>
      </c>
      <c r="I26" s="4" t="inlineStr">
        <is>
          <t>B18</t>
        </is>
      </c>
      <c r="J26" s="2" t="inlineStr">
        <is>
          <t>:C30:</t>
        </is>
      </c>
      <c r="K26" s="80" t="inlineStr">
        <is>
          <t>:Coating_Standard:</t>
        </is>
      </c>
      <c r="L26" s="80" t="inlineStr">
        <is>
          <t>Included</t>
        </is>
      </c>
      <c r="M26" s="4" t="n"/>
      <c r="N26" t="inlineStr">
        <is>
          <t>A100097</t>
        </is>
      </c>
      <c r="O26" s="4" t="inlineStr">
        <is>
          <t>LT027</t>
        </is>
      </c>
      <c r="P26" s="4" t="n">
        <v>0</v>
      </c>
    </row>
    <row r="27">
      <c r="B27" s="5" t="inlineStr">
        <is>
          <t>n</t>
        </is>
      </c>
      <c r="C27" t="inlineStr">
        <is>
          <t>Price_BOM_L_WearRings_032</t>
        </is>
      </c>
      <c r="D27">
        <f>IF(B27="Y", C27,"")</f>
        <v/>
      </c>
      <c r="E27" t="inlineStr">
        <is>
          <t>:15959-LC:15959-LCV:15959-LF:</t>
        </is>
      </c>
      <c r="F27" s="2" t="inlineStr">
        <is>
          <t>:X3:X4:</t>
        </is>
      </c>
      <c r="G27" s="2" t="inlineStr">
        <is>
          <t>WRMatl_Bronze_CDA90500</t>
        </is>
      </c>
      <c r="H27" s="4" t="inlineStr">
        <is>
          <t>Bronze, ASTM B584, C90500</t>
        </is>
      </c>
      <c r="I27" s="4" t="inlineStr">
        <is>
          <t>B18</t>
        </is>
      </c>
      <c r="J27" s="2" t="inlineStr">
        <is>
          <t>:C30:</t>
        </is>
      </c>
      <c r="K2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7" s="2" t="n">
        <v>97526883</v>
      </c>
      <c r="M27" s="79" t="inlineStr">
        <is>
          <t>WEAR RING, 2.50"X 3.00"X0.88" B18</t>
        </is>
      </c>
      <c r="N27" t="inlineStr">
        <is>
          <t>A102180</t>
        </is>
      </c>
      <c r="O27" s="4" t="inlineStr">
        <is>
          <t>LT027</t>
        </is>
      </c>
      <c r="P27" s="4" t="n">
        <v>0</v>
      </c>
    </row>
    <row r="28">
      <c r="B28" s="5" t="inlineStr">
        <is>
          <t>n</t>
        </is>
      </c>
      <c r="C28" t="inlineStr">
        <is>
          <t>Price_BOM_L_WearRings_033</t>
        </is>
      </c>
      <c r="D28">
        <f>IF(B28="Y", C28,"")</f>
        <v/>
      </c>
      <c r="E28" t="inlineStr">
        <is>
          <t>:15959-LC:15959-LCV:15959-LF:</t>
        </is>
      </c>
      <c r="F28" s="2" t="inlineStr">
        <is>
          <t>:X3:X4:</t>
        </is>
      </c>
      <c r="G28" s="2" t="inlineStr">
        <is>
          <t>WRMatl_Bronze_CDA90500</t>
        </is>
      </c>
      <c r="H28" s="4" t="inlineStr">
        <is>
          <t>Bronze, ASTM B584, C90500</t>
        </is>
      </c>
      <c r="I28" s="4" t="inlineStr">
        <is>
          <t>B18</t>
        </is>
      </c>
      <c r="J28" s="2" t="inlineStr">
        <is>
          <t>:J:</t>
        </is>
      </c>
      <c r="K2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8" s="2" t="n">
        <v>97526883</v>
      </c>
      <c r="M28" s="79" t="inlineStr">
        <is>
          <t>WEAR RING, 2.50"X 3.00"X0.88" B18</t>
        </is>
      </c>
      <c r="N28" t="inlineStr">
        <is>
          <t>A102180</t>
        </is>
      </c>
      <c r="O28" s="4" t="inlineStr">
        <is>
          <t>LT027</t>
        </is>
      </c>
      <c r="P28" s="4" t="n">
        <v>0</v>
      </c>
    </row>
    <row r="29">
      <c r="B29" s="5">
        <f>IF(G29="WRMatl_Bronze_CDA90500","Y","N")</f>
        <v/>
      </c>
      <c r="C29" t="inlineStr">
        <is>
          <t>Price_BOM_L_WearRings_035</t>
        </is>
      </c>
      <c r="D29">
        <f>IF(B29="Y", C29,"")</f>
        <v/>
      </c>
      <c r="E29" t="inlineStr">
        <is>
          <t>:20709-LC:20709-LCV:20709-LF:</t>
        </is>
      </c>
      <c r="F29" s="2" t="inlineStr">
        <is>
          <t>:X3:X4:</t>
        </is>
      </c>
      <c r="G29" s="2" t="inlineStr">
        <is>
          <t>WRMatl_Bronze_CDA90500</t>
        </is>
      </c>
      <c r="H29" s="4" t="inlineStr">
        <is>
          <t>Bronze, ASTM B584, C90500</t>
        </is>
      </c>
      <c r="I29" s="4" t="inlineStr">
        <is>
          <t>B18</t>
        </is>
      </c>
      <c r="J29" s="2" t="inlineStr">
        <is>
          <t>:C30:</t>
        </is>
      </c>
      <c r="K29" s="80" t="inlineStr">
        <is>
          <t>:Coating_Standard:</t>
        </is>
      </c>
      <c r="L29" s="80" t="inlineStr">
        <is>
          <t>Included</t>
        </is>
      </c>
      <c r="M29" s="4" t="n"/>
      <c r="N29" t="inlineStr">
        <is>
          <t>A100097</t>
        </is>
      </c>
      <c r="O29" s="4" t="inlineStr">
        <is>
          <t>LT027</t>
        </is>
      </c>
      <c r="P29" s="4" t="n">
        <v>0</v>
      </c>
    </row>
    <row r="30">
      <c r="B30" s="5" t="inlineStr">
        <is>
          <t>n</t>
        </is>
      </c>
      <c r="C30" t="inlineStr">
        <is>
          <t>Price_BOM_L_WearRings_036</t>
        </is>
      </c>
      <c r="D30">
        <f>IF(B30="Y", C30,"")</f>
        <v/>
      </c>
      <c r="E30" t="inlineStr">
        <is>
          <t>:20709-LC:20709-LCV:20709-LF:</t>
        </is>
      </c>
      <c r="F30" s="2" t="inlineStr">
        <is>
          <t>:X3:X4:</t>
        </is>
      </c>
      <c r="G30" s="2" t="inlineStr">
        <is>
          <t>WRMatl_Bronze_CDA90500</t>
        </is>
      </c>
      <c r="H30" s="4" t="inlineStr">
        <is>
          <t>Bronze, ASTM B584, C90500</t>
        </is>
      </c>
      <c r="I30" s="4" t="inlineStr">
        <is>
          <t>B18</t>
        </is>
      </c>
      <c r="J30" s="2" t="inlineStr">
        <is>
          <t>:C30:</t>
        </is>
      </c>
      <c r="K3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0" s="2" t="n">
        <v>97526231</v>
      </c>
      <c r="M30" s="79" t="inlineStr">
        <is>
          <t>WEAR RING, 3.00"x 3.50"x0.75" B18</t>
        </is>
      </c>
      <c r="N30" t="inlineStr">
        <is>
          <t>A102172</t>
        </is>
      </c>
      <c r="O30" s="4" t="inlineStr">
        <is>
          <t>LT027</t>
        </is>
      </c>
      <c r="P30" s="4" t="n">
        <v>0</v>
      </c>
    </row>
    <row r="31">
      <c r="B31" s="5" t="inlineStr">
        <is>
          <t>n</t>
        </is>
      </c>
      <c r="C31" t="inlineStr">
        <is>
          <t>Price_BOM_L_WearRings_037</t>
        </is>
      </c>
      <c r="D31">
        <f>IF(B31="Y", C31,"")</f>
        <v/>
      </c>
      <c r="E31" t="inlineStr">
        <is>
          <t>:20709-LC:20709-LCV:20709-LF:</t>
        </is>
      </c>
      <c r="F31" s="2" t="inlineStr">
        <is>
          <t>:X3:X4:</t>
        </is>
      </c>
      <c r="G31" s="2" t="inlineStr">
        <is>
          <t>WRMatl_Bronze_CDA90500</t>
        </is>
      </c>
      <c r="H31" s="4" t="inlineStr">
        <is>
          <t>Bronze, ASTM B584, C90500</t>
        </is>
      </c>
      <c r="I31" s="4" t="inlineStr">
        <is>
          <t>B18</t>
        </is>
      </c>
      <c r="J31" s="2" t="inlineStr">
        <is>
          <t>:J:</t>
        </is>
      </c>
      <c r="K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1" s="2" t="n">
        <v>97526231</v>
      </c>
      <c r="M31" s="79" t="inlineStr">
        <is>
          <t>WEAR RING, 3.00"x 3.50"x0.75" B18</t>
        </is>
      </c>
      <c r="N31" t="inlineStr">
        <is>
          <t>A102172</t>
        </is>
      </c>
      <c r="O31" s="4" t="inlineStr">
        <is>
          <t>LT027</t>
        </is>
      </c>
      <c r="P31" s="4" t="n">
        <v>0</v>
      </c>
    </row>
    <row r="32">
      <c r="B32" s="5">
        <f>IF(G32="WRMatl_Bronze_CDA90500","Y","N")</f>
        <v/>
      </c>
      <c r="C32" t="inlineStr">
        <is>
          <t>Price_BOM_L_WearRings_039</t>
        </is>
      </c>
      <c r="D32">
        <f>IF(B32="Y", C32,"")</f>
        <v/>
      </c>
      <c r="E32" t="inlineStr">
        <is>
          <t>:20953-LC:20953-LCV:20953-LF:</t>
        </is>
      </c>
      <c r="F32" s="2" t="inlineStr">
        <is>
          <t>:X3:X4:</t>
        </is>
      </c>
      <c r="G32" s="2" t="inlineStr">
        <is>
          <t>WRMatl_Bronze_CDA90500</t>
        </is>
      </c>
      <c r="H32" s="4" t="inlineStr">
        <is>
          <t>Bronze, ASTM B584, C90500</t>
        </is>
      </c>
      <c r="I32" s="4" t="inlineStr">
        <is>
          <t>B18</t>
        </is>
      </c>
      <c r="J32" s="2" t="inlineStr">
        <is>
          <t>:C30:</t>
        </is>
      </c>
      <c r="K32" s="80" t="inlineStr">
        <is>
          <t>:Coating_Standard:</t>
        </is>
      </c>
      <c r="L32" s="80" t="inlineStr">
        <is>
          <t>Included</t>
        </is>
      </c>
      <c r="M32" s="4" t="n"/>
      <c r="N32" t="inlineStr">
        <is>
          <t>A100097</t>
        </is>
      </c>
      <c r="O32" s="4" t="inlineStr">
        <is>
          <t>LT027</t>
        </is>
      </c>
      <c r="P32" s="4" t="n">
        <v>0</v>
      </c>
    </row>
    <row r="33">
      <c r="B33" s="5" t="inlineStr">
        <is>
          <t>n</t>
        </is>
      </c>
      <c r="C33" t="inlineStr">
        <is>
          <t>Price_BOM_L_WearRings_040</t>
        </is>
      </c>
      <c r="D33">
        <f>IF(B33="Y", C33,"")</f>
        <v/>
      </c>
      <c r="E33" t="inlineStr">
        <is>
          <t>:20953-LC:20953-LCV:20953-LF:</t>
        </is>
      </c>
      <c r="F33" s="2" t="inlineStr">
        <is>
          <t>:X3:X4:</t>
        </is>
      </c>
      <c r="G33" s="2" t="inlineStr">
        <is>
          <t>WRMatl_Bronze_CDA90500</t>
        </is>
      </c>
      <c r="H33" s="4" t="inlineStr">
        <is>
          <t>Bronze, ASTM B584, C90500</t>
        </is>
      </c>
      <c r="I33" s="4" t="inlineStr">
        <is>
          <t>B18</t>
        </is>
      </c>
      <c r="J33" s="2" t="inlineStr">
        <is>
          <t>:C30:</t>
        </is>
      </c>
      <c r="K3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3" s="2" t="n">
        <v>97526231</v>
      </c>
      <c r="M33" s="79" t="inlineStr">
        <is>
          <t>WEAR RING, 3.00"x 3.50"x0.75" B18</t>
        </is>
      </c>
      <c r="N33" t="inlineStr">
        <is>
          <t>A102172</t>
        </is>
      </c>
      <c r="O33" s="4" t="inlineStr">
        <is>
          <t>LT027</t>
        </is>
      </c>
      <c r="P33" s="4" t="n">
        <v>0</v>
      </c>
    </row>
    <row r="34">
      <c r="B34" s="5" t="inlineStr">
        <is>
          <t>n</t>
        </is>
      </c>
      <c r="C34" t="inlineStr">
        <is>
          <t>Price_BOM_L_WearRings_041</t>
        </is>
      </c>
      <c r="D34">
        <f>IF(B34="Y", C34,"")</f>
        <v/>
      </c>
      <c r="E34" t="inlineStr">
        <is>
          <t>:20953-LC:20953-LCV:20953-LF:</t>
        </is>
      </c>
      <c r="F34" s="2" t="inlineStr">
        <is>
          <t>:X3:X4:</t>
        </is>
      </c>
      <c r="G34" s="2" t="inlineStr">
        <is>
          <t>WRMatl_Bronze_CDA90500</t>
        </is>
      </c>
      <c r="H34" s="4" t="inlineStr">
        <is>
          <t>Bronze, ASTM B584, C90500</t>
        </is>
      </c>
      <c r="I34" s="4" t="inlineStr">
        <is>
          <t>B18</t>
        </is>
      </c>
      <c r="J34" s="2" t="inlineStr">
        <is>
          <t>:J:</t>
        </is>
      </c>
      <c r="K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4" s="2" t="n">
        <v>97526231</v>
      </c>
      <c r="M34" s="79" t="inlineStr">
        <is>
          <t>WEAR RING, 3.00"x 3.50"x0.75" B18</t>
        </is>
      </c>
      <c r="N34" t="inlineStr">
        <is>
          <t>A102172</t>
        </is>
      </c>
      <c r="O34" s="4" t="inlineStr">
        <is>
          <t>LT027</t>
        </is>
      </c>
      <c r="P34" s="4" t="n">
        <v>0</v>
      </c>
    </row>
    <row r="35">
      <c r="B35" s="5">
        <f>IF(G35="WRMatl_Bronze_CDA90500","Y","N")</f>
        <v/>
      </c>
      <c r="C35" t="inlineStr">
        <is>
          <t>Price_BOM_L_WearRings_043</t>
        </is>
      </c>
      <c r="D35">
        <f>IF(B35="Y", C35,"")</f>
        <v/>
      </c>
      <c r="E35" t="inlineStr">
        <is>
          <t>:20121-LC:20121-LCV:20121-LF:</t>
        </is>
      </c>
      <c r="F35" t="inlineStr">
        <is>
          <t>:X3:XA:</t>
        </is>
      </c>
      <c r="G35" s="2" t="inlineStr">
        <is>
          <t>WRMatl_Bronze_CDA90500</t>
        </is>
      </c>
      <c r="H35" s="4" t="inlineStr">
        <is>
          <t>Bronze, ASTM B584, C90500</t>
        </is>
      </c>
      <c r="I35" s="4" t="inlineStr">
        <is>
          <t>B18</t>
        </is>
      </c>
      <c r="J35" s="2" t="inlineStr">
        <is>
          <t>:C30:J:X:</t>
        </is>
      </c>
      <c r="K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5" s="80" t="n">
        <v>96769329</v>
      </c>
      <c r="M35" s="79" t="inlineStr">
        <is>
          <t>WEAR RING,L,2012,B18</t>
        </is>
      </c>
      <c r="N35" t="inlineStr">
        <is>
          <t>A102183</t>
        </is>
      </c>
      <c r="O35" s="4" t="inlineStr">
        <is>
          <t>LT027</t>
        </is>
      </c>
      <c r="P35" s="4" t="n">
        <v>0</v>
      </c>
    </row>
    <row r="36">
      <c r="B36" s="5">
        <f>IF(G36="WRMatl_Bronze_CDA90500","Y","N")</f>
        <v/>
      </c>
      <c r="C36" t="inlineStr">
        <is>
          <t>Price_BOM_L_WearRings_045</t>
        </is>
      </c>
      <c r="D36">
        <f>IF(B36="Y", C36,"")</f>
        <v/>
      </c>
      <c r="E36" t="inlineStr">
        <is>
          <t>:25707-LC:25707-LCV:25707-LF:</t>
        </is>
      </c>
      <c r="F36" s="2" t="inlineStr">
        <is>
          <t>:X3:X4:</t>
        </is>
      </c>
      <c r="G36" s="2" t="inlineStr">
        <is>
          <t>WRMatl_Bronze_CDA90500</t>
        </is>
      </c>
      <c r="H36" s="4" t="inlineStr">
        <is>
          <t>Bronze, ASTM B584, C90500</t>
        </is>
      </c>
      <c r="I36" s="4" t="inlineStr">
        <is>
          <t>B18</t>
        </is>
      </c>
      <c r="J36" s="2" t="inlineStr">
        <is>
          <t>:C30:</t>
        </is>
      </c>
      <c r="K36" s="80" t="inlineStr">
        <is>
          <t>:Coating_Standard:</t>
        </is>
      </c>
      <c r="L36" s="80" t="inlineStr">
        <is>
          <t>Included</t>
        </is>
      </c>
      <c r="M36" s="4" t="n"/>
      <c r="N36" t="inlineStr">
        <is>
          <t>A100097</t>
        </is>
      </c>
      <c r="O36" s="4" t="inlineStr">
        <is>
          <t>LT027</t>
        </is>
      </c>
      <c r="P36" s="4" t="n">
        <v>0</v>
      </c>
    </row>
    <row r="37">
      <c r="B37" s="5">
        <f>IF(G37="WRMatl_Bronze_CDA90500","Y","N")</f>
        <v/>
      </c>
      <c r="C37" t="inlineStr">
        <is>
          <t>Price_BOM_L_WearRings_046</t>
        </is>
      </c>
      <c r="D37">
        <f>IF(B37="Y", C37,"")</f>
        <v/>
      </c>
      <c r="E37" t="inlineStr">
        <is>
          <t>:25707-LC:25707-LCV:25707-LF:</t>
        </is>
      </c>
      <c r="F37" s="2" t="inlineStr">
        <is>
          <t>:X3:X4:</t>
        </is>
      </c>
      <c r="G37" s="2" t="inlineStr">
        <is>
          <t>WRMatl_Bronze_CDA90500</t>
        </is>
      </c>
      <c r="H37" s="4" t="inlineStr">
        <is>
          <t>Bronze, ASTM B584, C90500</t>
        </is>
      </c>
      <c r="I37" s="4" t="inlineStr">
        <is>
          <t>B18</t>
        </is>
      </c>
      <c r="J37" s="80" t="inlineStr">
        <is>
          <t>:J:X:</t>
        </is>
      </c>
      <c r="K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7" s="2" t="n">
        <v>91842656</v>
      </c>
      <c r="M37" s="79" t="inlineStr">
        <is>
          <t>WEAR RING,L,15705,B18</t>
        </is>
      </c>
      <c r="N37" t="inlineStr">
        <is>
          <t>A102173</t>
        </is>
      </c>
      <c r="O37" s="4" t="inlineStr">
        <is>
          <t>LT027</t>
        </is>
      </c>
      <c r="P37" s="4" t="n">
        <v>0</v>
      </c>
    </row>
    <row r="38">
      <c r="B38" s="5">
        <f>IF(G38="WRMatl_Bronze_CDA90500","Y","N")</f>
        <v/>
      </c>
      <c r="C38" t="inlineStr">
        <is>
          <t>Price_BOM_L_WearRings_048</t>
        </is>
      </c>
      <c r="D38">
        <f>IF(B38="Y", C38,"")</f>
        <v/>
      </c>
      <c r="E38" t="inlineStr">
        <is>
          <t>:25707-LC:25707-LCV:25707-LF:</t>
        </is>
      </c>
      <c r="F38" s="2" t="inlineStr">
        <is>
          <t>:X3:X4:</t>
        </is>
      </c>
      <c r="G38" s="2" t="inlineStr">
        <is>
          <t>WRMatl_Bronze_CDA90500</t>
        </is>
      </c>
      <c r="H38" s="4" t="inlineStr">
        <is>
          <t>Bronze, ASTM B584, C90500</t>
        </is>
      </c>
      <c r="I38" s="4" t="inlineStr">
        <is>
          <t>B18</t>
        </is>
      </c>
      <c r="J38" s="2" t="inlineStr">
        <is>
          <t>:C30:</t>
        </is>
      </c>
      <c r="K3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8" s="2" t="n">
        <v>91842656</v>
      </c>
      <c r="M38" s="79" t="inlineStr">
        <is>
          <t>WEAR RING,L,15705,B18</t>
        </is>
      </c>
      <c r="N38" t="inlineStr">
        <is>
          <t>A102173</t>
        </is>
      </c>
      <c r="O38" s="4" t="inlineStr">
        <is>
          <t>LT027</t>
        </is>
      </c>
    </row>
    <row r="39">
      <c r="B39" s="5">
        <f>IF(G39="WRMatl_Bronze_CDA90500","Y","N")</f>
        <v/>
      </c>
      <c r="C39" t="inlineStr">
        <is>
          <t>Price_BOM_L_WearRings_049</t>
        </is>
      </c>
      <c r="D39">
        <f>IF(B39="Y", C39,"")</f>
        <v/>
      </c>
      <c r="E39" t="inlineStr">
        <is>
          <t>:25957-LC:25957-LCV:25957-LF:</t>
        </is>
      </c>
      <c r="F39" s="2" t="inlineStr">
        <is>
          <t>:X3:X4:</t>
        </is>
      </c>
      <c r="G39" s="2" t="inlineStr">
        <is>
          <t>WRMatl_Bronze_CDA90500</t>
        </is>
      </c>
      <c r="H39" s="4" t="inlineStr">
        <is>
          <t>Bronze, ASTM B584, C90500</t>
        </is>
      </c>
      <c r="I39" s="4" t="inlineStr">
        <is>
          <t>B18</t>
        </is>
      </c>
      <c r="J39" s="2" t="inlineStr">
        <is>
          <t>:C30:</t>
        </is>
      </c>
      <c r="K39" s="80" t="inlineStr">
        <is>
          <t>:Coating_Standard:</t>
        </is>
      </c>
      <c r="L39" s="80" t="inlineStr">
        <is>
          <t>Included</t>
        </is>
      </c>
      <c r="M39" s="4" t="n"/>
      <c r="N39" t="inlineStr">
        <is>
          <t>A100097</t>
        </is>
      </c>
      <c r="O39" s="4" t="inlineStr">
        <is>
          <t>LT027</t>
        </is>
      </c>
      <c r="P39" s="4" t="n">
        <v>0</v>
      </c>
    </row>
    <row r="40">
      <c r="B40" s="5">
        <f>IF(G40="WRMatl_Bronze_CDA90500","Y","N")</f>
        <v/>
      </c>
      <c r="C40" t="inlineStr">
        <is>
          <t>Price_BOM_L_WearRings_050</t>
        </is>
      </c>
      <c r="D40">
        <f>IF(B40="Y", C40,"")</f>
        <v/>
      </c>
      <c r="E40" t="inlineStr">
        <is>
          <t>:25957-LC:25957-LCV:25957-LF:</t>
        </is>
      </c>
      <c r="F40" s="2" t="inlineStr">
        <is>
          <t>:X3:X4:</t>
        </is>
      </c>
      <c r="G40" s="2" t="inlineStr">
        <is>
          <t>WRMatl_Bronze_CDA90500</t>
        </is>
      </c>
      <c r="H40" s="4" t="inlineStr">
        <is>
          <t>Bronze, ASTM B584, C90500</t>
        </is>
      </c>
      <c r="I40" s="4" t="inlineStr">
        <is>
          <t>B18</t>
        </is>
      </c>
      <c r="J40" s="80" t="inlineStr">
        <is>
          <t>:J:X:</t>
        </is>
      </c>
      <c r="K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0" s="2" t="n">
        <v>91842656</v>
      </c>
      <c r="M40" s="79" t="inlineStr">
        <is>
          <t>WEAR RING,L,15705,B18</t>
        </is>
      </c>
      <c r="N40" t="inlineStr">
        <is>
          <t>A102173</t>
        </is>
      </c>
      <c r="O40" s="4" t="inlineStr">
        <is>
          <t>LT027</t>
        </is>
      </c>
      <c r="P40" s="4" t="n">
        <v>0</v>
      </c>
    </row>
    <row r="41">
      <c r="B41" s="5" t="inlineStr">
        <is>
          <t>n</t>
        </is>
      </c>
      <c r="C41" t="inlineStr">
        <is>
          <t>Price_BOM_L_WearRings_052</t>
        </is>
      </c>
      <c r="D41">
        <f>IF(B41="Y", C41,"")</f>
        <v/>
      </c>
      <c r="E41" t="inlineStr">
        <is>
          <t>:25957-LC:25957-LCV:25957-LF:</t>
        </is>
      </c>
      <c r="F41" s="2" t="inlineStr">
        <is>
          <t>:X3:X4:</t>
        </is>
      </c>
      <c r="G41" s="2" t="inlineStr">
        <is>
          <t>WRMatl_Bronze_CDA90500</t>
        </is>
      </c>
      <c r="H41" s="4" t="inlineStr">
        <is>
          <t>Bronze, ASTM B584, C90500</t>
        </is>
      </c>
      <c r="I41" s="4" t="inlineStr">
        <is>
          <t>B18</t>
        </is>
      </c>
      <c r="J41" s="2" t="inlineStr">
        <is>
          <t>:C30:</t>
        </is>
      </c>
      <c r="K4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1" s="2" t="n">
        <v>91842656</v>
      </c>
      <c r="M41" s="79" t="inlineStr">
        <is>
          <t>WEAR RING,L,15705,B18</t>
        </is>
      </c>
      <c r="N41" t="inlineStr">
        <is>
          <t>A102173</t>
        </is>
      </c>
      <c r="O41" s="4" t="inlineStr">
        <is>
          <t>LT027</t>
        </is>
      </c>
      <c r="P41" s="4" t="n">
        <v>0</v>
      </c>
    </row>
    <row r="42">
      <c r="B42" s="5">
        <f>IF(G42="WRMatl_Bronze_CDA90500","Y","N")</f>
        <v/>
      </c>
      <c r="C42" t="inlineStr">
        <is>
          <t>Price_BOM_L_WearRings_053</t>
        </is>
      </c>
      <c r="D42">
        <f>IF(B42="Y", C42,"")</f>
        <v/>
      </c>
      <c r="E42" t="inlineStr">
        <is>
          <t>:25123-LC:25123-LCV:25123-LF:</t>
        </is>
      </c>
      <c r="F42" t="inlineStr">
        <is>
          <t>:X3:XA:</t>
        </is>
      </c>
      <c r="G42" s="2" t="inlineStr">
        <is>
          <t>WRMatl_Bronze_CDA90500</t>
        </is>
      </c>
      <c r="H42" s="4" t="inlineStr">
        <is>
          <t>Bronze, ASTM B584, C90500</t>
        </is>
      </c>
      <c r="I42" s="4" t="inlineStr">
        <is>
          <t>B18</t>
        </is>
      </c>
      <c r="J42" s="2" t="inlineStr">
        <is>
          <t>:C30:J:X:</t>
        </is>
      </c>
      <c r="K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2" s="80" t="n">
        <v>96769331</v>
      </c>
      <c r="M42" s="79" t="inlineStr">
        <is>
          <t>WEAR RING,L,25123,B18</t>
        </is>
      </c>
      <c r="N42" t="inlineStr">
        <is>
          <t>A102184</t>
        </is>
      </c>
      <c r="O42" s="4" t="inlineStr">
        <is>
          <t>LT027</t>
        </is>
      </c>
      <c r="P42" s="4" t="n">
        <v>0</v>
      </c>
    </row>
    <row r="43">
      <c r="B43" s="5">
        <f>IF(G43="WRMatl_Bronze_CDA90500","Y","N")</f>
        <v/>
      </c>
      <c r="C43" t="inlineStr">
        <is>
          <t>Price_BOM_L_WearRings_055</t>
        </is>
      </c>
      <c r="D43">
        <f>IF(B43="Y", C43,"")</f>
        <v/>
      </c>
      <c r="E43" t="inlineStr">
        <is>
          <t>:30707-LC:30707-LCV:30707-LF:</t>
        </is>
      </c>
      <c r="F43" s="80" t="inlineStr">
        <is>
          <t>:X3:X4:</t>
        </is>
      </c>
      <c r="G43" s="2" t="inlineStr">
        <is>
          <t>WRMatl_Bronze_CDA90500</t>
        </is>
      </c>
      <c r="H43" s="4" t="inlineStr">
        <is>
          <t>Bronze, ASTM B584, C90500</t>
        </is>
      </c>
      <c r="I43" s="4" t="inlineStr">
        <is>
          <t>B18</t>
        </is>
      </c>
      <c r="J43" s="80" t="inlineStr">
        <is>
          <t>:J:X:</t>
        </is>
      </c>
      <c r="K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3" s="2" t="n">
        <v>96921179</v>
      </c>
      <c r="M43" s="79" t="inlineStr">
        <is>
          <t>WEAR RING, 4.25"X4.75"X0.75"B18</t>
        </is>
      </c>
      <c r="N43" t="inlineStr">
        <is>
          <t>A102177</t>
        </is>
      </c>
      <c r="O43" s="4" t="inlineStr">
        <is>
          <t>LT027</t>
        </is>
      </c>
      <c r="P43" s="4" t="n">
        <v>0</v>
      </c>
    </row>
    <row r="44">
      <c r="B44" s="5">
        <f>IF(G44="WRMatl_Bronze_CDA90500","Y","N")</f>
        <v/>
      </c>
      <c r="C44" t="inlineStr">
        <is>
          <t>Price_BOM_L_WearRings_056</t>
        </is>
      </c>
      <c r="D44">
        <f>IF(B44="Y", C44,"")</f>
        <v/>
      </c>
      <c r="E44" t="inlineStr">
        <is>
          <t>:30707-LC:30707-LCV:30707-LF:</t>
        </is>
      </c>
      <c r="F44" s="80" t="inlineStr">
        <is>
          <t>:X3:X4:</t>
        </is>
      </c>
      <c r="G44" s="2" t="inlineStr">
        <is>
          <t>WRMatl_Bronze_CDA90500</t>
        </is>
      </c>
      <c r="H44" s="4" t="inlineStr">
        <is>
          <t>Bronze, ASTM B584, C90500</t>
        </is>
      </c>
      <c r="I44" s="4" t="inlineStr">
        <is>
          <t>B18</t>
        </is>
      </c>
      <c r="J44" s="80" t="inlineStr">
        <is>
          <t>:C30:</t>
        </is>
      </c>
      <c r="K44" s="80" t="inlineStr">
        <is>
          <t>:Coating_Standard:</t>
        </is>
      </c>
      <c r="L44" s="80" t="inlineStr">
        <is>
          <t>Included</t>
        </is>
      </c>
      <c r="M44" s="4" t="n"/>
      <c r="N44" t="inlineStr">
        <is>
          <t>A100097</t>
        </is>
      </c>
      <c r="O44" s="4" t="inlineStr">
        <is>
          <t>LT027</t>
        </is>
      </c>
      <c r="P44" s="4" t="n">
        <v>0</v>
      </c>
    </row>
    <row r="45">
      <c r="B45" s="5" t="inlineStr">
        <is>
          <t>n</t>
        </is>
      </c>
      <c r="C45" t="inlineStr">
        <is>
          <t>Price_BOM_L_WearRings_058</t>
        </is>
      </c>
      <c r="D45">
        <f>IF(B45="Y", C45,"")</f>
        <v/>
      </c>
      <c r="E45" t="inlineStr">
        <is>
          <t>:30707-LC:30707-LCV:30707-LF:</t>
        </is>
      </c>
      <c r="F45" s="80" t="inlineStr">
        <is>
          <t>:X3:X4:</t>
        </is>
      </c>
      <c r="G45" s="2" t="inlineStr">
        <is>
          <t>WRMatl_Bronze_CDA90500</t>
        </is>
      </c>
      <c r="H45" s="4" t="inlineStr">
        <is>
          <t>Bronze, ASTM B584, C90500</t>
        </is>
      </c>
      <c r="I45" s="4" t="inlineStr">
        <is>
          <t>B18</t>
        </is>
      </c>
      <c r="J45" s="80" t="inlineStr">
        <is>
          <t>:C30:</t>
        </is>
      </c>
      <c r="K4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5" s="2" t="n">
        <v>96921179</v>
      </c>
      <c r="M45" s="79" t="inlineStr">
        <is>
          <t>WEAR RING, 4.25"X4.75"X0.75"B18</t>
        </is>
      </c>
      <c r="N45" t="inlineStr">
        <is>
          <t>A102177</t>
        </is>
      </c>
      <c r="O45" s="4" t="inlineStr">
        <is>
          <t>LT027</t>
        </is>
      </c>
      <c r="P45" s="4" t="n">
        <v>0</v>
      </c>
    </row>
    <row r="46">
      <c r="B46" s="5">
        <f>IF(G46="WRMatl_Bronze_CDA90500","Y","N")</f>
        <v/>
      </c>
      <c r="C46" t="inlineStr">
        <is>
          <t>Price_BOM_L_WearRings_059</t>
        </is>
      </c>
      <c r="D46">
        <f>IF(B46="Y", C46,"")</f>
        <v/>
      </c>
      <c r="E46" t="inlineStr">
        <is>
          <t>:30957-LC:30957-LCV:30957-LF:</t>
        </is>
      </c>
      <c r="F46" s="80" t="inlineStr">
        <is>
          <t>:X3:</t>
        </is>
      </c>
      <c r="G46" s="2" t="inlineStr">
        <is>
          <t>WRMatl_Bronze_CDA90500</t>
        </is>
      </c>
      <c r="H46" s="4" t="inlineStr">
        <is>
          <t>Bronze, ASTM B584, C90500</t>
        </is>
      </c>
      <c r="I46" s="4" t="inlineStr">
        <is>
          <t>B18</t>
        </is>
      </c>
      <c r="J46" s="80" t="inlineStr">
        <is>
          <t>:C30:</t>
        </is>
      </c>
      <c r="K46" s="80" t="inlineStr">
        <is>
          <t>:Coating_Standard:</t>
        </is>
      </c>
      <c r="L46" s="80" t="inlineStr">
        <is>
          <t>Included</t>
        </is>
      </c>
      <c r="M46" s="4" t="n"/>
      <c r="N46" t="inlineStr">
        <is>
          <t>A100097</t>
        </is>
      </c>
      <c r="O46" s="4" t="inlineStr">
        <is>
          <t>LT027</t>
        </is>
      </c>
      <c r="P46" s="4" t="n">
        <v>0</v>
      </c>
    </row>
    <row r="47">
      <c r="B47" s="5">
        <f>IF(G47="WRMatl_Bronze_CDA90500","Y","N")</f>
        <v/>
      </c>
      <c r="C47" t="inlineStr">
        <is>
          <t>Price_BOM_L_WearRings_060</t>
        </is>
      </c>
      <c r="D47">
        <f>IF(B47="Y", C47,"")</f>
        <v/>
      </c>
      <c r="E47" t="inlineStr">
        <is>
          <t>:30957-LC:30957-LCV:30957-LF:</t>
        </is>
      </c>
      <c r="F47" s="80" t="inlineStr">
        <is>
          <t>:X3:</t>
        </is>
      </c>
      <c r="G47" s="2" t="inlineStr">
        <is>
          <t>WRMatl_Bronze_CDA90500</t>
        </is>
      </c>
      <c r="H47" s="4" t="inlineStr">
        <is>
          <t>Bronze, ASTM B584, C90500</t>
        </is>
      </c>
      <c r="I47" s="4" t="inlineStr">
        <is>
          <t>B18</t>
        </is>
      </c>
      <c r="J47" s="80" t="inlineStr">
        <is>
          <t>:J:X:</t>
        </is>
      </c>
      <c r="K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7" s="80" t="n">
        <v>96769307</v>
      </c>
      <c r="M47" s="79" t="inlineStr">
        <is>
          <t>WEAR RING,L,30957,X3,B18</t>
        </is>
      </c>
      <c r="N47" t="inlineStr">
        <is>
          <t>A102175</t>
        </is>
      </c>
      <c r="O47" s="4" t="inlineStr">
        <is>
          <t>LT027</t>
        </is>
      </c>
      <c r="P47" s="4" t="n">
        <v>0</v>
      </c>
    </row>
    <row r="48">
      <c r="B48" s="5" t="inlineStr">
        <is>
          <t>n</t>
        </is>
      </c>
      <c r="C48" t="inlineStr">
        <is>
          <t>Price_BOM_L_WearRings_062</t>
        </is>
      </c>
      <c r="D48">
        <f>IF(B48="Y", C48,"")</f>
        <v/>
      </c>
      <c r="E48" t="inlineStr">
        <is>
          <t>:30957-LC:30957-LCV:30957-LF:</t>
        </is>
      </c>
      <c r="F48" s="80" t="inlineStr">
        <is>
          <t>:X3:</t>
        </is>
      </c>
      <c r="G48" s="2" t="inlineStr">
        <is>
          <t>WRMatl_Bronze_CDA90500</t>
        </is>
      </c>
      <c r="H48" s="4" t="inlineStr">
        <is>
          <t>Bronze, ASTM B584, C90500</t>
        </is>
      </c>
      <c r="I48" s="4" t="inlineStr">
        <is>
          <t>B18</t>
        </is>
      </c>
      <c r="J48" s="80" t="inlineStr">
        <is>
          <t>:C30:</t>
        </is>
      </c>
      <c r="K4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8" s="80" t="n">
        <v>96769307</v>
      </c>
      <c r="M48" s="79" t="inlineStr">
        <is>
          <t>WEAR RING,L,30957,X3,B18</t>
        </is>
      </c>
      <c r="N48" t="inlineStr">
        <is>
          <t>A102175</t>
        </is>
      </c>
      <c r="O48" s="4" t="inlineStr">
        <is>
          <t>LT027</t>
        </is>
      </c>
      <c r="P48" s="4" t="n">
        <v>0</v>
      </c>
    </row>
    <row r="49">
      <c r="B49" s="5">
        <f>IF(G49="WRMatl_Bronze_CDA90500","Y","N")</f>
        <v/>
      </c>
      <c r="C49" t="inlineStr">
        <is>
          <t>Price_BOM_L_WearRings_063</t>
        </is>
      </c>
      <c r="D49">
        <f>IF(B49="Y", C49,"")</f>
        <v/>
      </c>
      <c r="E49" t="inlineStr">
        <is>
          <t>:30957-LC:30957-LCV:30957-LF:</t>
        </is>
      </c>
      <c r="F49" s="80" t="inlineStr">
        <is>
          <t>:XA:</t>
        </is>
      </c>
      <c r="G49" s="2" t="inlineStr">
        <is>
          <t>WRMatl_Bronze_CDA90500</t>
        </is>
      </c>
      <c r="H49" s="4" t="inlineStr">
        <is>
          <t>Bronze, ASTM B584, C90500</t>
        </is>
      </c>
      <c r="I49" s="4" t="inlineStr">
        <is>
          <t>B18</t>
        </is>
      </c>
      <c r="J49" s="80" t="inlineStr">
        <is>
          <t>:C30:</t>
        </is>
      </c>
      <c r="K49" s="80" t="inlineStr">
        <is>
          <t>:Coating_Standard:</t>
        </is>
      </c>
      <c r="L49" s="80" t="n">
        <v>97526558</v>
      </c>
      <c r="M49" s="4" t="inlineStr">
        <is>
          <t>WEAR RING, 4.83"x 7.13"x0.81" B18</t>
        </is>
      </c>
      <c r="N49" t="inlineStr">
        <is>
          <t>A100097</t>
        </is>
      </c>
      <c r="O49" s="4" t="inlineStr">
        <is>
          <t>LT027</t>
        </is>
      </c>
      <c r="P49" s="4" t="n">
        <v>0</v>
      </c>
    </row>
    <row r="50">
      <c r="B50" s="5">
        <f>IF(G50="WRMatl_Bronze_CDA90500","Y","N")</f>
        <v/>
      </c>
      <c r="C50" t="inlineStr">
        <is>
          <t>Price_BOM_L_WearRings_064</t>
        </is>
      </c>
      <c r="D50">
        <f>IF(B50="Y", C50,"")</f>
        <v/>
      </c>
      <c r="E50" t="inlineStr">
        <is>
          <t>:30957-LC:30957-LCV:30957-LF:</t>
        </is>
      </c>
      <c r="F50" s="80" t="inlineStr">
        <is>
          <t>:XA:</t>
        </is>
      </c>
      <c r="G50" s="2" t="inlineStr">
        <is>
          <t>WRMatl_Bronze_CDA90500</t>
        </is>
      </c>
      <c r="H50" s="4" t="inlineStr">
        <is>
          <t>Bronze, ASTM B584, C90500</t>
        </is>
      </c>
      <c r="I50" s="4" t="inlineStr">
        <is>
          <t>B18</t>
        </is>
      </c>
      <c r="J50" s="80" t="inlineStr">
        <is>
          <t>:J:X:</t>
        </is>
      </c>
      <c r="K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0" s="2" t="n">
        <v>97746562</v>
      </c>
      <c r="M50" s="79" t="inlineStr">
        <is>
          <t>WEAR RING,L,30957,XA,B18</t>
        </is>
      </c>
      <c r="N50" t="inlineStr">
        <is>
          <t>A102196</t>
        </is>
      </c>
      <c r="O50" s="4" t="inlineStr">
        <is>
          <t>LT027</t>
        </is>
      </c>
      <c r="P50" s="4" t="n">
        <v>0</v>
      </c>
    </row>
    <row r="51">
      <c r="B51" s="5" t="inlineStr">
        <is>
          <t>n</t>
        </is>
      </c>
      <c r="C51" t="inlineStr">
        <is>
          <t>Price_BOM_L_WearRings_066</t>
        </is>
      </c>
      <c r="D51">
        <f>IF(B51="Y", C51,"")</f>
        <v/>
      </c>
      <c r="E51" t="inlineStr">
        <is>
          <t>:30957-LC:30957-LCV:30957-LF:</t>
        </is>
      </c>
      <c r="F51" s="80" t="inlineStr">
        <is>
          <t>:XA:</t>
        </is>
      </c>
      <c r="G51" s="2" t="inlineStr">
        <is>
          <t>WRMatl_Bronze_CDA90500</t>
        </is>
      </c>
      <c r="H51" s="4" t="inlineStr">
        <is>
          <t>Bronze, ASTM B584, C90500</t>
        </is>
      </c>
      <c r="I51" s="4" t="inlineStr">
        <is>
          <t>B18</t>
        </is>
      </c>
      <c r="J51" s="80" t="inlineStr">
        <is>
          <t>:C30:</t>
        </is>
      </c>
      <c r="K5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1" s="2" t="n">
        <v>97746562</v>
      </c>
      <c r="M51" s="79" t="inlineStr">
        <is>
          <t>WEAR RING,L,30957,XA,B18</t>
        </is>
      </c>
      <c r="N51" t="inlineStr">
        <is>
          <t>A102196</t>
        </is>
      </c>
      <c r="O51" s="4" t="inlineStr">
        <is>
          <t>LT027</t>
        </is>
      </c>
      <c r="P51" s="4" t="n">
        <v>0</v>
      </c>
    </row>
    <row r="52">
      <c r="B52" s="5">
        <f>IF(G52="WRMatl_Bronze_CDA90500","Y","N")</f>
        <v/>
      </c>
      <c r="C52" t="inlineStr">
        <is>
          <t>Price_BOM_L_WearRings_067</t>
        </is>
      </c>
      <c r="D52">
        <f>IF(B52="Y", C52,"")</f>
        <v/>
      </c>
      <c r="E52" t="inlineStr">
        <is>
          <t>:30121-LC:30121-LCV:30121-LF:</t>
        </is>
      </c>
      <c r="F52" s="80" t="inlineStr">
        <is>
          <t>:XA:</t>
        </is>
      </c>
      <c r="G52" s="2" t="inlineStr">
        <is>
          <t>WRMatl_Bronze_CDA90500</t>
        </is>
      </c>
      <c r="H52" s="4" t="inlineStr">
        <is>
          <t>Bronze, ASTM B584, C90500</t>
        </is>
      </c>
      <c r="I52" s="4" t="inlineStr">
        <is>
          <t>B18</t>
        </is>
      </c>
      <c r="J52" s="2" t="inlineStr">
        <is>
          <t>:C30:J:X:</t>
        </is>
      </c>
      <c r="K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2" s="80" t="n">
        <v>96769332</v>
      </c>
      <c r="M52" s="79" t="inlineStr">
        <is>
          <t>WEAR RING,L,30121,B18</t>
        </is>
      </c>
      <c r="N52" t="inlineStr">
        <is>
          <t>A102185</t>
        </is>
      </c>
      <c r="O52" s="4" t="inlineStr">
        <is>
          <t>LT027</t>
        </is>
      </c>
      <c r="P52" s="4" t="n">
        <v>0</v>
      </c>
    </row>
    <row r="53">
      <c r="B53" s="5">
        <f>IF(G53="WRMatl_Bronze_CDA90500","Y","N")</f>
        <v/>
      </c>
      <c r="C53" t="inlineStr">
        <is>
          <t>Price_BOM_L_WearRings_069</t>
        </is>
      </c>
      <c r="D53">
        <f>IF(B53="Y", C53,"")</f>
        <v/>
      </c>
      <c r="E53" t="inlineStr">
        <is>
          <t>:30127-LC:30127-LCV:30127-LF:</t>
        </is>
      </c>
      <c r="F53" s="80" t="inlineStr">
        <is>
          <t>:XA:</t>
        </is>
      </c>
      <c r="G53" s="2" t="inlineStr">
        <is>
          <t>WRMatl_Bronze_CDA90500</t>
        </is>
      </c>
      <c r="H53" s="4" t="inlineStr">
        <is>
          <t>Bronze, ASTM B584, C90500</t>
        </is>
      </c>
      <c r="I53" s="4" t="inlineStr">
        <is>
          <t>B18</t>
        </is>
      </c>
      <c r="J53" s="2" t="inlineStr">
        <is>
          <t>:C30:J:X:</t>
        </is>
      </c>
      <c r="K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3" s="80" t="n">
        <v>96769335</v>
      </c>
      <c r="M53" s="102" t="inlineStr">
        <is>
          <t>WEAR RING,L,30127,B18</t>
        </is>
      </c>
      <c r="N53" t="inlineStr">
        <is>
          <t>A102186</t>
        </is>
      </c>
      <c r="O53" s="4" t="inlineStr">
        <is>
          <t>LT027</t>
        </is>
      </c>
      <c r="P53" s="4" t="n">
        <v>0</v>
      </c>
    </row>
    <row r="54">
      <c r="B54" s="5">
        <f>IF(G54="WRMatl_Bronze_CDA90500","Y","N")</f>
        <v/>
      </c>
      <c r="C54" t="inlineStr">
        <is>
          <t>Price_BOM_L_WearRings_071</t>
        </is>
      </c>
      <c r="D54">
        <f>IF(B54="Y", C54,"")</f>
        <v/>
      </c>
      <c r="E54" t="inlineStr">
        <is>
          <t>:30157-LC:30157-LCV:30157-LF:</t>
        </is>
      </c>
      <c r="F54" s="80" t="inlineStr">
        <is>
          <t>:XA:</t>
        </is>
      </c>
      <c r="G54" s="2" t="inlineStr">
        <is>
          <t>WRMatl_Bronze_CDA90500</t>
        </is>
      </c>
      <c r="H54" s="4" t="inlineStr">
        <is>
          <t>Bronze, ASTM B584, C90500</t>
        </is>
      </c>
      <c r="I54" s="4" t="inlineStr">
        <is>
          <t>B18</t>
        </is>
      </c>
      <c r="J54" s="2" t="inlineStr">
        <is>
          <t>:C30:J:X:</t>
        </is>
      </c>
      <c r="K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4" s="2" t="n">
        <v>96769315</v>
      </c>
      <c r="M54" s="79" t="inlineStr">
        <is>
          <t>WEAR RING,L,30157,B18</t>
        </is>
      </c>
      <c r="N54" t="inlineStr">
        <is>
          <t>A102187</t>
        </is>
      </c>
      <c r="O54" s="4" t="inlineStr">
        <is>
          <t>LT027</t>
        </is>
      </c>
      <c r="P54" s="4" t="n">
        <v>0</v>
      </c>
    </row>
    <row r="55">
      <c r="B55" s="5">
        <f>IF(G55="WRMatl_Bronze_CDA90500","Y","N")</f>
        <v/>
      </c>
      <c r="C55" t="inlineStr">
        <is>
          <t>Price_BOM_L_WearRings_073</t>
        </is>
      </c>
      <c r="D55">
        <f>IF(B55="Y", C55,"")</f>
        <v/>
      </c>
      <c r="E55" t="inlineStr">
        <is>
          <t>:40707-LC:40707-LCV:40707-LF:</t>
        </is>
      </c>
      <c r="F55" s="80" t="inlineStr">
        <is>
          <t>:X3:</t>
        </is>
      </c>
      <c r="G55" s="2" t="inlineStr">
        <is>
          <t>WRMatl_Bronze_CDA90500</t>
        </is>
      </c>
      <c r="H55" s="4" t="inlineStr">
        <is>
          <t>Bronze, ASTM B584, C90500</t>
        </is>
      </c>
      <c r="I55" s="4" t="inlineStr">
        <is>
          <t>B18</t>
        </is>
      </c>
      <c r="J55" s="80" t="inlineStr">
        <is>
          <t>:C30:</t>
        </is>
      </c>
      <c r="K55" s="80" t="inlineStr">
        <is>
          <t>:Coating_Standard:</t>
        </is>
      </c>
      <c r="L55" s="80" t="inlineStr">
        <is>
          <t>Included</t>
        </is>
      </c>
      <c r="M55" s="4" t="n"/>
      <c r="N55" t="inlineStr">
        <is>
          <t>A100097</t>
        </is>
      </c>
      <c r="O55" s="4" t="inlineStr">
        <is>
          <t>LT027</t>
        </is>
      </c>
      <c r="P55" s="4" t="n">
        <v>0</v>
      </c>
    </row>
    <row r="56">
      <c r="B56" s="5" t="inlineStr">
        <is>
          <t>n</t>
        </is>
      </c>
      <c r="C56" t="inlineStr">
        <is>
          <t>Price_BOM_L_WearRings_074</t>
        </is>
      </c>
      <c r="D56">
        <f>IF(B56="Y", C56,"")</f>
        <v/>
      </c>
      <c r="E56" t="inlineStr">
        <is>
          <t>:40707-LC:40707-LCV:40707-LF:</t>
        </is>
      </c>
      <c r="F56" s="80" t="inlineStr">
        <is>
          <t>:X3:</t>
        </is>
      </c>
      <c r="G56" s="2" t="inlineStr">
        <is>
          <t>WRMatl_Bronze_CDA90500</t>
        </is>
      </c>
      <c r="H56" s="4" t="inlineStr">
        <is>
          <t>Bronze, ASTM B584, C90500</t>
        </is>
      </c>
      <c r="I56" s="4" t="inlineStr">
        <is>
          <t>B18</t>
        </is>
      </c>
      <c r="J56" s="80" t="inlineStr">
        <is>
          <t>:J:X:</t>
        </is>
      </c>
      <c r="K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6" s="2" t="n">
        <v>97526557</v>
      </c>
      <c r="M56" s="79" t="inlineStr">
        <is>
          <t>WEAR RING, 5.38"x 6.25"x1.00" B18</t>
        </is>
      </c>
      <c r="N56" t="inlineStr">
        <is>
          <t>A102176</t>
        </is>
      </c>
      <c r="O56" s="4" t="inlineStr">
        <is>
          <t>LT027</t>
        </is>
      </c>
      <c r="P56" s="4" t="n">
        <v>0</v>
      </c>
    </row>
    <row r="57">
      <c r="B57" s="5" t="inlineStr">
        <is>
          <t>n</t>
        </is>
      </c>
      <c r="C57" t="inlineStr">
        <is>
          <t>Price_BOM_L_WearRings_076</t>
        </is>
      </c>
      <c r="D57">
        <f>IF(B57="Y", C57,"")</f>
        <v/>
      </c>
      <c r="E57" t="inlineStr">
        <is>
          <t>:40707-LC:40707-LCV:40707-LF:</t>
        </is>
      </c>
      <c r="F57" s="80" t="inlineStr">
        <is>
          <t>:X3:</t>
        </is>
      </c>
      <c r="G57" s="2" t="inlineStr">
        <is>
          <t>WRMatl_Bronze_CDA90500</t>
        </is>
      </c>
      <c r="H57" s="4" t="inlineStr">
        <is>
          <t>Bronze, ASTM B584, C90500</t>
        </is>
      </c>
      <c r="I57" s="4" t="inlineStr">
        <is>
          <t>B18</t>
        </is>
      </c>
      <c r="J57" s="80" t="inlineStr">
        <is>
          <t>:C30:</t>
        </is>
      </c>
      <c r="K5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7" s="2" t="n">
        <v>97526557</v>
      </c>
      <c r="M57" s="79" t="inlineStr">
        <is>
          <t>WEAR RING, 5.38"x 6.25"x1.00" B18</t>
        </is>
      </c>
      <c r="N57" t="inlineStr">
        <is>
          <t>A102176</t>
        </is>
      </c>
      <c r="O57" s="4" t="inlineStr">
        <is>
          <t>LT027</t>
        </is>
      </c>
      <c r="P57" s="4" t="n">
        <v>0</v>
      </c>
    </row>
    <row r="58">
      <c r="B58" s="5" t="inlineStr">
        <is>
          <t>n</t>
        </is>
      </c>
      <c r="C58" t="inlineStr">
        <is>
          <t>Price_BOM_L_WearRings_077</t>
        </is>
      </c>
      <c r="D58">
        <f>IF(B58="Y", C58,"")</f>
        <v/>
      </c>
      <c r="E58" t="inlineStr">
        <is>
          <t>:40707-LC:40707-LCV:</t>
        </is>
      </c>
      <c r="F58" s="80" t="inlineStr">
        <is>
          <t>:X4:</t>
        </is>
      </c>
      <c r="G58" s="2" t="inlineStr">
        <is>
          <t>WRMatl_Bronze_CDA90500</t>
        </is>
      </c>
      <c r="H58" s="4" t="inlineStr">
        <is>
          <t>Bronze, ASTM B584, C90500</t>
        </is>
      </c>
      <c r="I58" s="4" t="inlineStr">
        <is>
          <t>B18</t>
        </is>
      </c>
      <c r="J58" s="80" t="inlineStr">
        <is>
          <t>:J:X:</t>
        </is>
      </c>
      <c r="K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8" s="80" t="inlineStr">
        <is>
          <t>RTF-96865702</t>
        </is>
      </c>
      <c r="M58" s="4" t="inlineStr">
        <is>
          <t>WEAR RING,LC,40707,X4,B18</t>
        </is>
      </c>
      <c r="N58" t="inlineStr">
        <is>
          <t>A102197</t>
        </is>
      </c>
      <c r="O58" s="4" t="inlineStr">
        <is>
          <t>LT027</t>
        </is>
      </c>
      <c r="P58" s="4" t="n">
        <v>0</v>
      </c>
    </row>
    <row r="59">
      <c r="B59" s="5">
        <f>IF(G59="WRMatl_Bronze_CDA90500","Y","N")</f>
        <v/>
      </c>
      <c r="C59" s="4" t="inlineStr">
        <is>
          <t>Price_BOM_L_WearRings_078</t>
        </is>
      </c>
      <c r="D59">
        <f>IF(B59="Y", C59,"")</f>
        <v/>
      </c>
      <c r="E59" s="4" t="inlineStr">
        <is>
          <t>:40707-LC:40707-LCV:</t>
        </is>
      </c>
      <c r="F59" s="80" t="inlineStr">
        <is>
          <t>:X4:</t>
        </is>
      </c>
      <c r="G59" s="2" t="inlineStr">
        <is>
          <t>WRMatl_Bronze_CDA90500</t>
        </is>
      </c>
      <c r="H59" s="4" t="inlineStr">
        <is>
          <t>Bronze, ASTM B584, C90500</t>
        </is>
      </c>
      <c r="I59" s="4" t="inlineStr">
        <is>
          <t>B18</t>
        </is>
      </c>
      <c r="J59" s="80" t="inlineStr">
        <is>
          <t>:C30:</t>
        </is>
      </c>
      <c r="K59" s="80" t="inlineStr">
        <is>
          <t>:Coating_Standard:</t>
        </is>
      </c>
      <c r="L59" s="80" t="n">
        <v>97526873</v>
      </c>
      <c r="M59" s="102" t="inlineStr">
        <is>
          <t>WEAR RING, 4.83"x 6.25"x1.44" B18</t>
        </is>
      </c>
      <c r="N59" t="inlineStr">
        <is>
          <t>A100097</t>
        </is>
      </c>
      <c r="O59" s="4" t="inlineStr">
        <is>
          <t>LT027</t>
        </is>
      </c>
      <c r="P59" s="4" t="n">
        <v>0</v>
      </c>
    </row>
    <row r="60">
      <c r="B60" s="5" t="inlineStr">
        <is>
          <t>n</t>
        </is>
      </c>
      <c r="C60" t="inlineStr">
        <is>
          <t>Price_BOM_L_WearRings_079</t>
        </is>
      </c>
      <c r="D60">
        <f>IF(B60="Y", C60,"")</f>
        <v/>
      </c>
      <c r="E60" t="inlineStr">
        <is>
          <t>:40707-LF:</t>
        </is>
      </c>
      <c r="F60" s="80" t="inlineStr">
        <is>
          <t>:X4:</t>
        </is>
      </c>
      <c r="G60" s="2" t="inlineStr">
        <is>
          <t>WRMatl_Bronze_CDA90500</t>
        </is>
      </c>
      <c r="H60" s="4" t="inlineStr">
        <is>
          <t>Bronze, ASTM B584, C90500</t>
        </is>
      </c>
      <c r="I60" s="4" t="inlineStr">
        <is>
          <t>B18</t>
        </is>
      </c>
      <c r="J60" s="80" t="inlineStr">
        <is>
          <t>:J:X:</t>
        </is>
      </c>
      <c r="K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0" s="2" t="inlineStr">
        <is>
          <t>RTF-97746563</t>
        </is>
      </c>
      <c r="M60" s="79" t="inlineStr">
        <is>
          <t>WEAR RING,LF,40707,X4,B18</t>
        </is>
      </c>
      <c r="N60" t="inlineStr">
        <is>
          <t>A102197</t>
        </is>
      </c>
      <c r="O60" s="4" t="inlineStr">
        <is>
          <t>LT027</t>
        </is>
      </c>
      <c r="P60" s="4" t="n">
        <v>0</v>
      </c>
    </row>
    <row r="61">
      <c r="B61" s="5" t="inlineStr">
        <is>
          <t>n</t>
        </is>
      </c>
      <c r="C61" t="inlineStr">
        <is>
          <t>Price_BOM_L_WearRings_081</t>
        </is>
      </c>
      <c r="D61">
        <f>IF(B61="Y", C61,"")</f>
        <v/>
      </c>
      <c r="E61" t="inlineStr">
        <is>
          <t>:40707-LC:40707-LCV:40707-LF:</t>
        </is>
      </c>
      <c r="F61" s="2" t="inlineStr">
        <is>
          <t>:X4:</t>
        </is>
      </c>
      <c r="G61" s="2" t="inlineStr">
        <is>
          <t>WRMatl_Bronze_CDA90500</t>
        </is>
      </c>
      <c r="H61" s="4" t="inlineStr">
        <is>
          <t>Bronze, ASTM B584, C90500</t>
        </is>
      </c>
      <c r="I61" s="4" t="inlineStr">
        <is>
          <t>B18</t>
        </is>
      </c>
      <c r="J61" s="80" t="inlineStr">
        <is>
          <t>:C30:</t>
        </is>
      </c>
      <c r="K6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1" s="2" t="n">
        <v>97746563</v>
      </c>
      <c r="M61" s="79" t="inlineStr">
        <is>
          <t>WEAR RING,LF,40707,X4,B18 [LF]</t>
        </is>
      </c>
      <c r="N61" t="inlineStr">
        <is>
          <t>A102197</t>
        </is>
      </c>
      <c r="O61" s="4" t="inlineStr">
        <is>
          <t>LT027</t>
        </is>
      </c>
      <c r="P61" s="4" t="n">
        <v>0</v>
      </c>
    </row>
    <row r="62">
      <c r="B62" s="5">
        <f>IF(G62="WRMatl_Bronze_CDA90500","Y","N")</f>
        <v/>
      </c>
      <c r="C62" t="inlineStr">
        <is>
          <t>Price_BOM_L_WearRings_082</t>
        </is>
      </c>
      <c r="D62">
        <f>IF(B62="Y", C62,"")</f>
        <v/>
      </c>
      <c r="E62" t="inlineStr">
        <is>
          <t>:40957-LC:40957-LCV:40957-LF:40959-LC:40959-LCV:40959-LF:</t>
        </is>
      </c>
      <c r="F62" s="80" t="inlineStr">
        <is>
          <t>:X3:X4:XA:</t>
        </is>
      </c>
      <c r="G62" s="2" t="inlineStr">
        <is>
          <t>WRMatl_Bronze_CDA90500</t>
        </is>
      </c>
      <c r="H62" s="4" t="inlineStr">
        <is>
          <t>Bronze, ASTM B584, C90500</t>
        </is>
      </c>
      <c r="I62" s="4" t="inlineStr">
        <is>
          <t>B18</t>
        </is>
      </c>
      <c r="J62" s="80" t="inlineStr">
        <is>
          <t>:C30:</t>
        </is>
      </c>
      <c r="K62" s="80" t="inlineStr">
        <is>
          <t>:Coating_Standard:</t>
        </is>
      </c>
      <c r="L62" s="80" t="n">
        <v>97526544</v>
      </c>
      <c r="M62" s="4" t="n"/>
      <c r="N62" t="inlineStr">
        <is>
          <t>A100097</t>
        </is>
      </c>
      <c r="O62" s="4" t="inlineStr">
        <is>
          <t>LT027</t>
        </is>
      </c>
      <c r="P62" s="4" t="n">
        <v>0</v>
      </c>
    </row>
    <row r="63">
      <c r="B63" s="5" t="inlineStr">
        <is>
          <t>n</t>
        </is>
      </c>
      <c r="C63" t="inlineStr">
        <is>
          <t>Price_BOM_L_WearRings_083</t>
        </is>
      </c>
      <c r="D63">
        <f>IF(B63="Y", C63,"")</f>
        <v/>
      </c>
      <c r="E63" t="inlineStr">
        <is>
          <t>:40957-LC:40957-LCV:40957-LF:40959-LC:40959-LCV:40959-LF:</t>
        </is>
      </c>
      <c r="F63" s="80" t="inlineStr">
        <is>
          <t>:X3:X4:XA:</t>
        </is>
      </c>
      <c r="G63" s="2" t="inlineStr">
        <is>
          <t>WRMatl_Bronze_CDA90500</t>
        </is>
      </c>
      <c r="H63" s="4" t="inlineStr">
        <is>
          <t>Bronze, ASTM B584, C90500</t>
        </is>
      </c>
      <c r="I63" s="4" t="inlineStr">
        <is>
          <t>B18</t>
        </is>
      </c>
      <c r="J63" s="80" t="inlineStr">
        <is>
          <t>:J:X:</t>
        </is>
      </c>
      <c r="K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3" s="80" t="n">
        <v>96769321</v>
      </c>
      <c r="M63" s="80" t="n"/>
      <c r="N63" t="inlineStr">
        <is>
          <t>A102179</t>
        </is>
      </c>
      <c r="O63" s="4" t="inlineStr">
        <is>
          <t>LT027</t>
        </is>
      </c>
      <c r="P63" s="4" t="n">
        <v>0</v>
      </c>
    </row>
    <row r="64">
      <c r="B64" s="5" t="inlineStr">
        <is>
          <t>n</t>
        </is>
      </c>
      <c r="C64" t="inlineStr">
        <is>
          <t>Price_BOM_L_WearRings_085</t>
        </is>
      </c>
      <c r="D64">
        <f>IF(B64="Y", C64,"")</f>
        <v/>
      </c>
      <c r="E64" t="inlineStr">
        <is>
          <t>:40957-LC:40957-LCV:40957-LF:40959-LC:40959-LCV:40959-LF:</t>
        </is>
      </c>
      <c r="F64" s="80" t="inlineStr">
        <is>
          <t>:X3:X4:XA:</t>
        </is>
      </c>
      <c r="G64" s="2" t="inlineStr">
        <is>
          <t>WRMatl_Bronze_CDA90500</t>
        </is>
      </c>
      <c r="H64" s="4" t="inlineStr">
        <is>
          <t>Bronze, ASTM B584, C90500</t>
        </is>
      </c>
      <c r="I64" s="4" t="inlineStr">
        <is>
          <t>B18</t>
        </is>
      </c>
      <c r="J64" s="80" t="inlineStr">
        <is>
          <t>:C30:</t>
        </is>
      </c>
      <c r="K6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4" s="80" t="n">
        <v>96769321</v>
      </c>
      <c r="M64" s="80" t="n"/>
      <c r="N64" t="inlineStr">
        <is>
          <t>A102179</t>
        </is>
      </c>
      <c r="O64" s="4" t="inlineStr">
        <is>
          <t>LT027</t>
        </is>
      </c>
      <c r="P64" s="4" t="n">
        <v>0</v>
      </c>
    </row>
    <row r="65">
      <c r="B65" s="5">
        <f>IF(G65="WRMatl_Bronze_CDA90500","Y","N")</f>
        <v/>
      </c>
      <c r="C65" t="inlineStr">
        <is>
          <t>Price_BOM_L_WearRings_086</t>
        </is>
      </c>
      <c r="D65">
        <f>IF(B65="Y", C65,"")</f>
        <v/>
      </c>
      <c r="E65" t="inlineStr">
        <is>
          <t>:40129-LC:40129-LCV:40129-LF:</t>
        </is>
      </c>
      <c r="F65" s="80" t="inlineStr">
        <is>
          <t>:XA:</t>
        </is>
      </c>
      <c r="G65" s="2" t="inlineStr">
        <is>
          <t>WRMatl_Bronze_CDA90500</t>
        </is>
      </c>
      <c r="H65" s="4" t="inlineStr">
        <is>
          <t>Bronze, ASTM B584, C90500</t>
        </is>
      </c>
      <c r="I65" s="4" t="inlineStr">
        <is>
          <t>B18</t>
        </is>
      </c>
      <c r="J65" s="2" t="inlineStr">
        <is>
          <t>:C30:J:X:</t>
        </is>
      </c>
      <c r="K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5" s="80" t="n">
        <v>96769339</v>
      </c>
      <c r="M65" s="79" t="inlineStr">
        <is>
          <t>WEAR RING,L,40129,B18</t>
        </is>
      </c>
      <c r="N65" t="inlineStr">
        <is>
          <t>A102188</t>
        </is>
      </c>
      <c r="O65" s="4" t="inlineStr">
        <is>
          <t>LT027</t>
        </is>
      </c>
      <c r="P65" s="4" t="n">
        <v>0</v>
      </c>
    </row>
    <row r="66">
      <c r="B66" s="5">
        <f>IF(G66="WRMatl_Bronze_CDA90500","Y","N")</f>
        <v/>
      </c>
      <c r="C66" t="inlineStr">
        <is>
          <t>Price_BOM_L_WearRings_088</t>
        </is>
      </c>
      <c r="D66">
        <f>IF(B66="Y", C66,"")</f>
        <v/>
      </c>
      <c r="E66" t="inlineStr">
        <is>
          <t>:4012A-LC:4012A-LCV:4012A-LF:</t>
        </is>
      </c>
      <c r="F66" s="80" t="inlineStr">
        <is>
          <t>:XA:</t>
        </is>
      </c>
      <c r="G66" s="2" t="inlineStr">
        <is>
          <t>WRMatl_Bronze_CDA90500</t>
        </is>
      </c>
      <c r="H66" s="4" t="inlineStr">
        <is>
          <t>Bronze, ASTM B584, C90500</t>
        </is>
      </c>
      <c r="I66" s="4" t="inlineStr">
        <is>
          <t>B18</t>
        </is>
      </c>
      <c r="J66" s="2" t="inlineStr">
        <is>
          <t>:C30:J:X:</t>
        </is>
      </c>
      <c r="K6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6" s="80" t="n">
        <v>96769339</v>
      </c>
      <c r="M66" s="79" t="inlineStr">
        <is>
          <t>WEAR RING,L,40129,B18</t>
        </is>
      </c>
      <c r="N66" t="inlineStr">
        <is>
          <t>A102188</t>
        </is>
      </c>
      <c r="O66" s="4" t="inlineStr">
        <is>
          <t>LT027</t>
        </is>
      </c>
      <c r="P66" s="4" t="n">
        <v>0</v>
      </c>
    </row>
    <row r="67">
      <c r="B67" s="5">
        <f>IF(G67="WRMatl_Bronze_CDA90500","Y","N")</f>
        <v/>
      </c>
      <c r="C67" t="inlineStr">
        <is>
          <t>Price_BOM_L_WearRings_090</t>
        </is>
      </c>
      <c r="D67">
        <f>IF(B67="Y", C67,"")</f>
        <v/>
      </c>
      <c r="E67" t="inlineStr">
        <is>
          <t>:40157-LC:40157-LCV:40157-LF:</t>
        </is>
      </c>
      <c r="F67" s="80" t="inlineStr">
        <is>
          <t>:XA:X5:</t>
        </is>
      </c>
      <c r="G67" s="2" t="inlineStr">
        <is>
          <t>WRMatl_Bronze_CDA90500</t>
        </is>
      </c>
      <c r="H67" s="4" t="inlineStr">
        <is>
          <t>Bronze, ASTM B584, C90500</t>
        </is>
      </c>
      <c r="I67" s="4" t="inlineStr">
        <is>
          <t>B18</t>
        </is>
      </c>
      <c r="J67" s="2" t="inlineStr">
        <is>
          <t>:C30:J:X:</t>
        </is>
      </c>
      <c r="K6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7" s="80" t="n">
        <v>96769341</v>
      </c>
      <c r="M67" s="79" t="inlineStr">
        <is>
          <t>WEAR RING,L,40157,B18</t>
        </is>
      </c>
      <c r="N67" t="inlineStr">
        <is>
          <t>A102189</t>
        </is>
      </c>
      <c r="O67" s="4" t="inlineStr">
        <is>
          <t>LT027</t>
        </is>
      </c>
      <c r="P67" s="4" t="n">
        <v>0</v>
      </c>
    </row>
    <row r="68">
      <c r="B68" s="5">
        <f>IF(G68="WRMatl_Bronze_CDA90500","Y","N")</f>
        <v/>
      </c>
      <c r="C68" t="inlineStr">
        <is>
          <t>Price_BOM_L_WearRings_092</t>
        </is>
      </c>
      <c r="D68">
        <f>IF(B68="Y", C68,"")</f>
        <v/>
      </c>
      <c r="E68" t="inlineStr">
        <is>
          <t>:50957-LC:50957-LCV:50957-LF:</t>
        </is>
      </c>
      <c r="F68" s="80" t="inlineStr">
        <is>
          <t>:X4:</t>
        </is>
      </c>
      <c r="G68" s="2" t="inlineStr">
        <is>
          <t>WRMatl_Bronze_CDA90500</t>
        </is>
      </c>
      <c r="H68" s="4" t="inlineStr">
        <is>
          <t>Bronze, ASTM B584, C90500</t>
        </is>
      </c>
      <c r="I68" s="4" t="inlineStr">
        <is>
          <t>B18</t>
        </is>
      </c>
      <c r="J68" s="80" t="inlineStr">
        <is>
          <t>:C30:</t>
        </is>
      </c>
      <c r="K68" s="80" t="inlineStr">
        <is>
          <t>:Coating_Standard:</t>
        </is>
      </c>
      <c r="L68" s="80" t="n">
        <v>96854535</v>
      </c>
      <c r="M68" s="4" t="inlineStr">
        <is>
          <t>WEAR RING, 6.75"x 7.13"x1.00" B18</t>
        </is>
      </c>
      <c r="N68" t="inlineStr">
        <is>
          <t>A100097</t>
        </is>
      </c>
      <c r="O68" s="4" t="inlineStr">
        <is>
          <t>LT027</t>
        </is>
      </c>
      <c r="P68" s="4" t="n">
        <v>0</v>
      </c>
    </row>
    <row r="69">
      <c r="B69" s="5" t="inlineStr">
        <is>
          <t>n</t>
        </is>
      </c>
      <c r="C69" t="inlineStr">
        <is>
          <t>Price_BOM_L_WearRings_093</t>
        </is>
      </c>
      <c r="D69">
        <f>IF(B69="Y", C69,"")</f>
        <v/>
      </c>
      <c r="E69" t="inlineStr">
        <is>
          <t>:50957-LC:50957-LCV:50957-LF:</t>
        </is>
      </c>
      <c r="F69" s="80" t="inlineStr">
        <is>
          <t>:X4:</t>
        </is>
      </c>
      <c r="G69" s="2" t="inlineStr">
        <is>
          <t>WRMatl_Bronze_CDA90500</t>
        </is>
      </c>
      <c r="H69" s="4" t="inlineStr">
        <is>
          <t>Bronze, ASTM B584, C90500</t>
        </is>
      </c>
      <c r="I69" s="4" t="inlineStr">
        <is>
          <t>B18</t>
        </is>
      </c>
      <c r="J69" s="80" t="inlineStr">
        <is>
          <t>:J:X:</t>
        </is>
      </c>
      <c r="K6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9" s="80" t="n">
        <v>96769327</v>
      </c>
      <c r="M69" t="inlineStr">
        <is>
          <t>WEAR RING,L,50957,B18</t>
        </is>
      </c>
      <c r="N69" t="inlineStr">
        <is>
          <t>A102182</t>
        </is>
      </c>
      <c r="O69" s="4" t="inlineStr">
        <is>
          <t>LT027</t>
        </is>
      </c>
      <c r="P69" s="4" t="n">
        <v>0</v>
      </c>
    </row>
    <row r="70">
      <c r="B70" s="5" t="inlineStr">
        <is>
          <t>n</t>
        </is>
      </c>
      <c r="C70" t="inlineStr">
        <is>
          <t>Price_BOM_L_WearRings_095</t>
        </is>
      </c>
      <c r="D70">
        <f>IF(B70="Y", C70,"")</f>
        <v/>
      </c>
      <c r="E70" t="inlineStr">
        <is>
          <t>:50957-LC:50957-LCV:50957-LF:</t>
        </is>
      </c>
      <c r="F70" s="80" t="inlineStr">
        <is>
          <t>:X4:</t>
        </is>
      </c>
      <c r="G70" s="2" t="inlineStr">
        <is>
          <t>WRMatl_Bronze_CDA90500</t>
        </is>
      </c>
      <c r="H70" s="4" t="inlineStr">
        <is>
          <t>Bronze, ASTM B584, C90500</t>
        </is>
      </c>
      <c r="I70" s="4" t="inlineStr">
        <is>
          <t>B18</t>
        </is>
      </c>
      <c r="J70" s="80" t="inlineStr">
        <is>
          <t>:C30:</t>
        </is>
      </c>
      <c r="K7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0" s="80" t="n">
        <v>96769327</v>
      </c>
      <c r="M70" t="inlineStr">
        <is>
          <t>WEAR RING,L,50957,B18</t>
        </is>
      </c>
      <c r="N70" t="inlineStr">
        <is>
          <t>A102182</t>
        </is>
      </c>
      <c r="O70" s="4" t="inlineStr">
        <is>
          <t>LT027</t>
        </is>
      </c>
      <c r="P70" s="4" t="n">
        <v>0</v>
      </c>
    </row>
    <row r="71">
      <c r="B71" s="5">
        <f>IF(G71="WRMatl_Bronze_CDA90500","Y","N")</f>
        <v/>
      </c>
      <c r="C71" t="inlineStr">
        <is>
          <t>Price_BOM_L_WearRings_096</t>
        </is>
      </c>
      <c r="D71">
        <f>IF(B71="Y", C71,"")</f>
        <v/>
      </c>
      <c r="E71" t="inlineStr">
        <is>
          <t>:50123-LC:50123-LCV:50123-LF:</t>
        </is>
      </c>
      <c r="F71" s="80" t="inlineStr">
        <is>
          <t>:XA:</t>
        </is>
      </c>
      <c r="G71" s="2" t="inlineStr">
        <is>
          <t>WRMatl_Bronze_CDA90500</t>
        </is>
      </c>
      <c r="H71" s="4" t="inlineStr">
        <is>
          <t>Bronze, ASTM B584, C90500</t>
        </is>
      </c>
      <c r="I71" s="4" t="inlineStr">
        <is>
          <t>B18</t>
        </is>
      </c>
      <c r="J71" s="80" t="inlineStr">
        <is>
          <t>:C30:</t>
        </is>
      </c>
      <c r="K71" s="80" t="inlineStr">
        <is>
          <t>:Coating_Standard:</t>
        </is>
      </c>
      <c r="L71" s="80" t="n">
        <v>97526545</v>
      </c>
      <c r="M71" s="4" t="inlineStr">
        <is>
          <t>WEAR RING, 7.25"x 7.63"x1.12" B18</t>
        </is>
      </c>
      <c r="N71" t="inlineStr">
        <is>
          <t>A100097</t>
        </is>
      </c>
      <c r="O71" s="4" t="inlineStr">
        <is>
          <t>LT027</t>
        </is>
      </c>
      <c r="P71" s="4" t="n">
        <v>0</v>
      </c>
    </row>
    <row r="72">
      <c r="B72" s="5" t="inlineStr">
        <is>
          <t>n</t>
        </is>
      </c>
      <c r="C72" t="inlineStr">
        <is>
          <t>Price_BOM_L_WearRings_097</t>
        </is>
      </c>
      <c r="D72">
        <f>IF(B72="Y", C72,"")</f>
        <v/>
      </c>
      <c r="E72" t="inlineStr">
        <is>
          <t>:50123-LC:50123-LCV:50123-LF:</t>
        </is>
      </c>
      <c r="F72" s="80" t="inlineStr">
        <is>
          <t>:XA:</t>
        </is>
      </c>
      <c r="G72" s="2" t="inlineStr">
        <is>
          <t>WRMatl_Bronze_CDA90500</t>
        </is>
      </c>
      <c r="H72" s="4" t="inlineStr">
        <is>
          <t>Bronze, ASTM B584, C90500</t>
        </is>
      </c>
      <c r="I72" s="4" t="inlineStr">
        <is>
          <t>B18</t>
        </is>
      </c>
      <c r="J72" s="80" t="inlineStr">
        <is>
          <t>:J:X:</t>
        </is>
      </c>
      <c r="K7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2" s="2" t="n">
        <v>97746565</v>
      </c>
      <c r="M72" s="80" t="inlineStr">
        <is>
          <t>WEAR RING,L,50123,XA,B18</t>
        </is>
      </c>
      <c r="N72" t="inlineStr">
        <is>
          <t>A102198</t>
        </is>
      </c>
      <c r="O72" s="4" t="inlineStr">
        <is>
          <t>LT027</t>
        </is>
      </c>
      <c r="P72" s="4" t="n">
        <v>0</v>
      </c>
    </row>
    <row r="73">
      <c r="B73" s="5" t="inlineStr">
        <is>
          <t>n</t>
        </is>
      </c>
      <c r="C73" t="inlineStr">
        <is>
          <t>Price_BOM_L_WearRings_099</t>
        </is>
      </c>
      <c r="D73">
        <f>IF(B73="Y", C73,"")</f>
        <v/>
      </c>
      <c r="E73" t="inlineStr">
        <is>
          <t>:50123-LC:50123-LCV:50123-LF:</t>
        </is>
      </c>
      <c r="F73" s="80" t="inlineStr">
        <is>
          <t>:XA:</t>
        </is>
      </c>
      <c r="G73" s="2" t="inlineStr">
        <is>
          <t>WRMatl_Bronze_CDA90500</t>
        </is>
      </c>
      <c r="H73" s="4" t="inlineStr">
        <is>
          <t>Bronze, ASTM B584, C90500</t>
        </is>
      </c>
      <c r="I73" s="4" t="inlineStr">
        <is>
          <t>B18</t>
        </is>
      </c>
      <c r="J73" s="80" t="inlineStr">
        <is>
          <t>:C30:</t>
        </is>
      </c>
      <c r="K7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3" s="2" t="n">
        <v>97746565</v>
      </c>
      <c r="M73" s="80" t="inlineStr">
        <is>
          <t>WEAR RING,L,50123,XA,B18</t>
        </is>
      </c>
      <c r="N73" t="inlineStr">
        <is>
          <t>A102198</t>
        </is>
      </c>
      <c r="O73" s="4" t="inlineStr">
        <is>
          <t>LT027</t>
        </is>
      </c>
      <c r="P73" s="4" t="n">
        <v>0</v>
      </c>
    </row>
    <row r="74">
      <c r="B74" s="5">
        <f>IF(G74="WRMatl_Bronze_CDA90500","Y","N")</f>
        <v/>
      </c>
      <c r="C74" s="4" t="inlineStr">
        <is>
          <t>Price_BOM_L_WearRings_100</t>
        </is>
      </c>
      <c r="D74">
        <f>IF(B74="Y", C74,"")</f>
        <v/>
      </c>
      <c r="E74" t="inlineStr">
        <is>
          <t>:50123-LC:50123-LCV:50123-LF:</t>
        </is>
      </c>
      <c r="F74" s="80" t="inlineStr">
        <is>
          <t>:X5:</t>
        </is>
      </c>
      <c r="G74" s="2" t="inlineStr">
        <is>
          <t>WRMatl_Bronze_CDA90500</t>
        </is>
      </c>
      <c r="H74" s="4" t="inlineStr">
        <is>
          <t>Bronze, ASTM B584, C90500</t>
        </is>
      </c>
      <c r="I74" s="4" t="inlineStr">
        <is>
          <t>B18</t>
        </is>
      </c>
      <c r="J74" s="80" t="inlineStr">
        <is>
          <t>:C30:</t>
        </is>
      </c>
      <c r="K74" s="80" t="inlineStr">
        <is>
          <t>:Coating_Standard:</t>
        </is>
      </c>
      <c r="L74" s="80" t="inlineStr">
        <is>
          <t>RTF</t>
        </is>
      </c>
      <c r="M74" s="4" t="n"/>
      <c r="N74" t="inlineStr">
        <is>
          <t>A100097</t>
        </is>
      </c>
      <c r="O74" s="4" t="inlineStr">
        <is>
          <t>LT027</t>
        </is>
      </c>
      <c r="P74" s="4" t="n">
        <v>0</v>
      </c>
    </row>
    <row r="75">
      <c r="B75" s="5" t="inlineStr">
        <is>
          <t>n</t>
        </is>
      </c>
      <c r="C75" t="inlineStr">
        <is>
          <t>Price_BOM_L_WearRings_101</t>
        </is>
      </c>
      <c r="D75">
        <f>IF(B75="Y", C75,"")</f>
        <v/>
      </c>
      <c r="E75" t="inlineStr">
        <is>
          <t>:50123-LC:50123-LCV:50123-LF:</t>
        </is>
      </c>
      <c r="F75" s="80" t="inlineStr">
        <is>
          <t>:X5:</t>
        </is>
      </c>
      <c r="G75" s="2" t="inlineStr">
        <is>
          <t>WRMatl_Bronze_CDA90500</t>
        </is>
      </c>
      <c r="H75" s="4" t="inlineStr">
        <is>
          <t>Bronze, ASTM B584, C90500</t>
        </is>
      </c>
      <c r="I75" s="4" t="inlineStr">
        <is>
          <t>B18</t>
        </is>
      </c>
      <c r="J75" s="80" t="inlineStr">
        <is>
          <t>:J:X:</t>
        </is>
      </c>
      <c r="K7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5" s="2" t="n">
        <v>97746566</v>
      </c>
      <c r="M75" s="80" t="inlineStr">
        <is>
          <t>WEAR RING,L,50123,X5,B18</t>
        </is>
      </c>
      <c r="N75" t="inlineStr">
        <is>
          <t>A102199</t>
        </is>
      </c>
      <c r="O75" s="4" t="inlineStr">
        <is>
          <t>LT027</t>
        </is>
      </c>
      <c r="P75" s="4" t="n">
        <v>0</v>
      </c>
    </row>
    <row r="76">
      <c r="B76" s="5" t="inlineStr">
        <is>
          <t>n</t>
        </is>
      </c>
      <c r="C76" t="inlineStr">
        <is>
          <t>Price_BOM_L_WearRings_103</t>
        </is>
      </c>
      <c r="D76">
        <f>IF(B76="Y", C76,"")</f>
        <v/>
      </c>
      <c r="E76" t="inlineStr">
        <is>
          <t>:50123-LC:50123-LCV:50123-LF:</t>
        </is>
      </c>
      <c r="F76" s="80" t="inlineStr">
        <is>
          <t>:X5:</t>
        </is>
      </c>
      <c r="G76" s="2" t="inlineStr">
        <is>
          <t>WRMatl_Bronze_CDA90500</t>
        </is>
      </c>
      <c r="H76" s="4" t="inlineStr">
        <is>
          <t>Bronze, ASTM B584, C90500</t>
        </is>
      </c>
      <c r="I76" s="4" t="inlineStr">
        <is>
          <t>B18</t>
        </is>
      </c>
      <c r="J76" s="80" t="inlineStr">
        <is>
          <t>:C30:</t>
        </is>
      </c>
      <c r="K7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6" s="2" t="n">
        <v>97746566</v>
      </c>
      <c r="M76" s="80" t="inlineStr">
        <is>
          <t>WEAR RING,L,50123,X5,B18</t>
        </is>
      </c>
      <c r="N76" t="inlineStr">
        <is>
          <t>A102199</t>
        </is>
      </c>
      <c r="O76" s="4" t="inlineStr">
        <is>
          <t>LT027</t>
        </is>
      </c>
      <c r="P76" s="4" t="n">
        <v>0</v>
      </c>
    </row>
    <row r="77">
      <c r="B77" s="5">
        <f>IF(G77="WRMatl_Bronze_CDA90500","Y","N")</f>
        <v/>
      </c>
      <c r="C77" t="inlineStr">
        <is>
          <t>Price_BOM_L_WearRings_104</t>
        </is>
      </c>
      <c r="D77">
        <f>IF(B77="Y", C77,"")</f>
        <v/>
      </c>
      <c r="E77" t="inlineStr">
        <is>
          <t>:50157-LC:50157-LCV:50157-LF:</t>
        </is>
      </c>
      <c r="F77" s="80" t="inlineStr">
        <is>
          <t>:X5:</t>
        </is>
      </c>
      <c r="G77" s="2" t="inlineStr">
        <is>
          <t>WRMatl_Bronze_CDA90500</t>
        </is>
      </c>
      <c r="H77" s="4" t="inlineStr">
        <is>
          <t>Bronze, ASTM B584, C90500</t>
        </is>
      </c>
      <c r="I77" s="4" t="inlineStr">
        <is>
          <t>B18</t>
        </is>
      </c>
      <c r="J77" s="80" t="inlineStr">
        <is>
          <t>:C30:</t>
        </is>
      </c>
      <c r="K77" s="80" t="inlineStr">
        <is>
          <t>:Coating_Standard:</t>
        </is>
      </c>
      <c r="L77" s="2" t="n">
        <v>97746567</v>
      </c>
      <c r="M77" t="inlineStr">
        <is>
          <t>WEAR RING,L,50157,B18</t>
        </is>
      </c>
      <c r="N77" t="inlineStr">
        <is>
          <t>A100097</t>
        </is>
      </c>
      <c r="O77" s="4" t="inlineStr">
        <is>
          <t>LT027</t>
        </is>
      </c>
      <c r="P77" s="4" t="n">
        <v>0</v>
      </c>
    </row>
    <row r="78">
      <c r="B78" s="5" t="inlineStr">
        <is>
          <t>n</t>
        </is>
      </c>
      <c r="C78" t="inlineStr">
        <is>
          <t>Price_BOM_L_WearRings_105</t>
        </is>
      </c>
      <c r="D78">
        <f>IF(B78="Y", C78,"")</f>
        <v/>
      </c>
      <c r="E78" t="inlineStr">
        <is>
          <t>:50157-LC:50157-LCV:50157-LF:</t>
        </is>
      </c>
      <c r="F78" s="80" t="inlineStr">
        <is>
          <t>:X5:</t>
        </is>
      </c>
      <c r="G78" s="2" t="inlineStr">
        <is>
          <t>WRMatl_Bronze_CDA90500</t>
        </is>
      </c>
      <c r="H78" s="4" t="inlineStr">
        <is>
          <t>Bronze, ASTM B584, C90500</t>
        </is>
      </c>
      <c r="I78" s="4" t="inlineStr">
        <is>
          <t>B18</t>
        </is>
      </c>
      <c r="J78" s="80" t="inlineStr">
        <is>
          <t>:J:X:</t>
        </is>
      </c>
      <c r="K7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8" s="2" t="n">
        <v>97746567</v>
      </c>
      <c r="M78" t="inlineStr">
        <is>
          <t>WEAR RING,L,50157,B18</t>
        </is>
      </c>
      <c r="N78" t="inlineStr">
        <is>
          <t>A102200</t>
        </is>
      </c>
      <c r="O78" s="4" t="inlineStr">
        <is>
          <t>LT027</t>
        </is>
      </c>
      <c r="P78" s="4" t="n">
        <v>0</v>
      </c>
    </row>
    <row r="79">
      <c r="B79" s="5" t="inlineStr">
        <is>
          <t>n</t>
        </is>
      </c>
      <c r="C79" t="inlineStr">
        <is>
          <t>Price_BOM_L_WearRings_107</t>
        </is>
      </c>
      <c r="D79">
        <f>IF(B79="Y", C79,"")</f>
        <v/>
      </c>
      <c r="E79" t="inlineStr">
        <is>
          <t>:50157-LC:50157-LCV:50157-LF:</t>
        </is>
      </c>
      <c r="F79" s="80" t="inlineStr">
        <is>
          <t>:X5:</t>
        </is>
      </c>
      <c r="G79" s="2" t="inlineStr">
        <is>
          <t>WRMatl_Bronze_CDA90500</t>
        </is>
      </c>
      <c r="H79" s="4" t="inlineStr">
        <is>
          <t>Bronze, ASTM B584, C90500</t>
        </is>
      </c>
      <c r="I79" s="4" t="inlineStr">
        <is>
          <t>B18</t>
        </is>
      </c>
      <c r="J79" s="80" t="inlineStr">
        <is>
          <t>:C30:</t>
        </is>
      </c>
      <c r="K7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9" s="2" t="n">
        <v>97746567</v>
      </c>
      <c r="M79" t="inlineStr">
        <is>
          <t>WEAR RING,L,50157,B18</t>
        </is>
      </c>
      <c r="N79" t="inlineStr">
        <is>
          <t>A102200</t>
        </is>
      </c>
      <c r="O79" s="4" t="inlineStr">
        <is>
          <t>LT027</t>
        </is>
      </c>
      <c r="P79" s="4" t="n">
        <v>0</v>
      </c>
    </row>
    <row r="80">
      <c r="B80" s="5">
        <f>IF(G80="WRMatl_Bronze_CDA90500","Y","N")</f>
        <v/>
      </c>
      <c r="C80" t="inlineStr">
        <is>
          <t>Price_BOM_L_WearRings_108</t>
        </is>
      </c>
      <c r="D80">
        <f>IF(B80="Y", C80,"")</f>
        <v/>
      </c>
      <c r="E80" t="inlineStr">
        <is>
          <t>:60951-LC:60951-LCV:60951-LF:</t>
        </is>
      </c>
      <c r="F80" s="80" t="inlineStr">
        <is>
          <t>:XA:</t>
        </is>
      </c>
      <c r="G80" s="2" t="inlineStr">
        <is>
          <t>WRMatl_Bronze_CDA90500</t>
        </is>
      </c>
      <c r="H80" s="4" t="inlineStr">
        <is>
          <t>Bronze, ASTM B584, C90500</t>
        </is>
      </c>
      <c r="I80" s="4" t="inlineStr">
        <is>
          <t>B18</t>
        </is>
      </c>
      <c r="J80" s="80" t="inlineStr">
        <is>
          <t>:C30:</t>
        </is>
      </c>
      <c r="K80" s="4" t="inlineStr">
        <is>
          <t>:Coating_Standard:</t>
        </is>
      </c>
      <c r="L80" s="80" t="n">
        <v>96854535</v>
      </c>
      <c r="M80" s="4" t="inlineStr">
        <is>
          <t>WEAR RING, 6.75"x 7.13"x1.00" B18</t>
        </is>
      </c>
      <c r="N80" t="inlineStr">
        <is>
          <t>A100097</t>
        </is>
      </c>
      <c r="O80" s="4" t="inlineStr">
        <is>
          <t>LT027</t>
        </is>
      </c>
      <c r="P80" s="4" t="n">
        <v>0</v>
      </c>
    </row>
    <row r="81">
      <c r="B81" s="5" t="inlineStr">
        <is>
          <t>n</t>
        </is>
      </c>
      <c r="C81" t="inlineStr">
        <is>
          <t>Price_BOM_L_WearRings_109</t>
        </is>
      </c>
      <c r="D81">
        <f>IF(B81="Y", C81,"")</f>
        <v/>
      </c>
      <c r="E81" t="inlineStr">
        <is>
          <t>:60951-LC:60951-LCV:60951-LF:</t>
        </is>
      </c>
      <c r="F81" s="80" t="inlineStr">
        <is>
          <t>:XA:</t>
        </is>
      </c>
      <c r="G81" s="2" t="inlineStr">
        <is>
          <t>WRMatl_Bronze_CDA90500</t>
        </is>
      </c>
      <c r="H81" s="4" t="inlineStr">
        <is>
          <t>Bronze, ASTM B584, C90500</t>
        </is>
      </c>
      <c r="I81" s="4" t="inlineStr">
        <is>
          <t>B18</t>
        </is>
      </c>
      <c r="J81" s="80" t="inlineStr">
        <is>
          <t>:J:X:</t>
        </is>
      </c>
      <c r="K8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1" s="2" t="n">
        <v>97746568</v>
      </c>
      <c r="M81" s="80" t="inlineStr">
        <is>
          <t>WEAR RING,L,60951,B18</t>
        </is>
      </c>
      <c r="N81" t="inlineStr">
        <is>
          <t>A102201</t>
        </is>
      </c>
      <c r="O81" s="4" t="inlineStr">
        <is>
          <t>LT027</t>
        </is>
      </c>
      <c r="P81" s="4" t="n">
        <v>0</v>
      </c>
    </row>
    <row r="82">
      <c r="B82" s="5" t="inlineStr">
        <is>
          <t>n</t>
        </is>
      </c>
      <c r="C82" t="inlineStr">
        <is>
          <t>Price_BOM_L_WearRings_111</t>
        </is>
      </c>
      <c r="D82">
        <f>IF(B82="Y", C82,"")</f>
        <v/>
      </c>
      <c r="E82" t="inlineStr">
        <is>
          <t>:60951-LC:60951-LCV:60951-LF:</t>
        </is>
      </c>
      <c r="F82" s="80" t="inlineStr">
        <is>
          <t>:XA:</t>
        </is>
      </c>
      <c r="G82" s="2" t="inlineStr">
        <is>
          <t>WRMatl_Bronze_CDA90500</t>
        </is>
      </c>
      <c r="H82" s="4" t="inlineStr">
        <is>
          <t>Bronze, ASTM B584, C90500</t>
        </is>
      </c>
      <c r="I82" s="4" t="inlineStr">
        <is>
          <t>B18</t>
        </is>
      </c>
      <c r="J82" s="80" t="inlineStr">
        <is>
          <t>:C30:</t>
        </is>
      </c>
      <c r="K8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2" s="2" t="n">
        <v>97746568</v>
      </c>
      <c r="M82" s="80" t="inlineStr">
        <is>
          <t>WEAR RING,L,60951,B18</t>
        </is>
      </c>
      <c r="N82" t="inlineStr">
        <is>
          <t>A102201</t>
        </is>
      </c>
      <c r="O82" s="4" t="inlineStr">
        <is>
          <t>LT027</t>
        </is>
      </c>
      <c r="P82" s="4" t="n">
        <v>0</v>
      </c>
    </row>
    <row r="83">
      <c r="B83" s="5">
        <f>IF(G83="WRMatl_Bronze_CDA90500","Y","N")</f>
        <v/>
      </c>
      <c r="C83" t="inlineStr">
        <is>
          <t>Price_BOM_L_WearRings_112</t>
        </is>
      </c>
      <c r="D83">
        <f>IF(B83="Y", C83,"")</f>
        <v/>
      </c>
      <c r="E83" t="inlineStr">
        <is>
          <t>:60123-LC:60123-LCV:60123-LF:</t>
        </is>
      </c>
      <c r="F83" s="80" t="inlineStr">
        <is>
          <t>:XA:</t>
        </is>
      </c>
      <c r="G83" s="2" t="inlineStr">
        <is>
          <t>WRMatl_Bronze_CDA90500</t>
        </is>
      </c>
      <c r="H83" s="4" t="inlineStr">
        <is>
          <t>Bronze, ASTM B584, C90500</t>
        </is>
      </c>
      <c r="I83" s="4" t="inlineStr">
        <is>
          <t>B18</t>
        </is>
      </c>
      <c r="J83" s="80" t="inlineStr">
        <is>
          <t>:C30:</t>
        </is>
      </c>
      <c r="K83" s="4" t="inlineStr">
        <is>
          <t>:Coating_Standard:</t>
        </is>
      </c>
      <c r="L83" s="2" t="n">
        <v>96854568</v>
      </c>
      <c r="M83" s="80" t="inlineStr">
        <is>
          <t>WEAR RING,L,60123,XA,B18</t>
        </is>
      </c>
      <c r="N83" t="inlineStr">
        <is>
          <t>A100097</t>
        </is>
      </c>
      <c r="O83" s="4" t="inlineStr">
        <is>
          <t>LT027</t>
        </is>
      </c>
      <c r="P83" s="4" t="n">
        <v>0</v>
      </c>
    </row>
    <row r="84">
      <c r="B84" s="5" t="inlineStr">
        <is>
          <t>n</t>
        </is>
      </c>
      <c r="C84" t="inlineStr">
        <is>
          <t>Price_BOM_L_WearRings_113</t>
        </is>
      </c>
      <c r="D84">
        <f>IF(B84="Y", C84,"")</f>
        <v/>
      </c>
      <c r="E84" t="inlineStr">
        <is>
          <t>:60123-LC:60123-LCV:60123-LF:</t>
        </is>
      </c>
      <c r="F84" s="80" t="inlineStr">
        <is>
          <t>:XA:</t>
        </is>
      </c>
      <c r="G84" s="2" t="inlineStr">
        <is>
          <t>WRMatl_Bronze_CDA90500</t>
        </is>
      </c>
      <c r="H84" s="4" t="inlineStr">
        <is>
          <t>Bronze, ASTM B584, C90500</t>
        </is>
      </c>
      <c r="I84" s="4" t="inlineStr">
        <is>
          <t>B18</t>
        </is>
      </c>
      <c r="J84" s="80" t="inlineStr">
        <is>
          <t>:J:X:</t>
        </is>
      </c>
      <c r="K8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4" s="2" t="n">
        <v>97746569</v>
      </c>
      <c r="M84" s="80" t="inlineStr">
        <is>
          <t>WEAR RING,L,60123,XA,B18</t>
        </is>
      </c>
      <c r="N84" t="inlineStr">
        <is>
          <t>A102202</t>
        </is>
      </c>
      <c r="O84" s="4" t="inlineStr">
        <is>
          <t>LT027</t>
        </is>
      </c>
      <c r="P84" s="4" t="n">
        <v>0</v>
      </c>
    </row>
    <row r="85">
      <c r="B85" s="5" t="inlineStr">
        <is>
          <t>n</t>
        </is>
      </c>
      <c r="C85" t="inlineStr">
        <is>
          <t>Price_BOM_L_WearRings_115</t>
        </is>
      </c>
      <c r="D85">
        <f>IF(B85="Y", C85,"")</f>
        <v/>
      </c>
      <c r="E85" t="inlineStr">
        <is>
          <t>:60123-LC:60123-LCV:60123-LF:</t>
        </is>
      </c>
      <c r="F85" s="80" t="inlineStr">
        <is>
          <t>:XA:</t>
        </is>
      </c>
      <c r="G85" s="2" t="inlineStr">
        <is>
          <t>WRMatl_Bronze_CDA90500</t>
        </is>
      </c>
      <c r="H85" s="4" t="inlineStr">
        <is>
          <t>Bronze, ASTM B584, C90500</t>
        </is>
      </c>
      <c r="I85" s="4" t="inlineStr">
        <is>
          <t>B18</t>
        </is>
      </c>
      <c r="J85" s="80" t="inlineStr">
        <is>
          <t>:C30:</t>
        </is>
      </c>
      <c r="K8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5" s="2" t="n">
        <v>97746569</v>
      </c>
      <c r="M85" s="80" t="inlineStr">
        <is>
          <t>WEAR RING,L,60123,XA,B18</t>
        </is>
      </c>
      <c r="N85" t="inlineStr">
        <is>
          <t>A102202</t>
        </is>
      </c>
      <c r="O85" s="4" t="inlineStr">
        <is>
          <t>LT027</t>
        </is>
      </c>
      <c r="P85" s="4" t="n">
        <v>0</v>
      </c>
    </row>
    <row r="86">
      <c r="B86" s="5">
        <f>IF(G86="WRMatl_Bronze_CDA90500","Y","N")</f>
        <v/>
      </c>
      <c r="C86" t="inlineStr">
        <is>
          <t>Price_BOM_L_WearRings_116</t>
        </is>
      </c>
      <c r="D86">
        <f>IF(B86="Y", C86,"")</f>
        <v/>
      </c>
      <c r="E86" t="inlineStr">
        <is>
          <t>:60123-LC:60123-LCV:60123-LF:</t>
        </is>
      </c>
      <c r="F86" s="80" t="inlineStr">
        <is>
          <t>:X5:</t>
        </is>
      </c>
      <c r="G86" s="2" t="inlineStr">
        <is>
          <t>WRMatl_Bronze_CDA90500</t>
        </is>
      </c>
      <c r="H86" s="4" t="inlineStr">
        <is>
          <t>Bronze, ASTM B584, C90500</t>
        </is>
      </c>
      <c r="I86" s="4" t="inlineStr">
        <is>
          <t>B18</t>
        </is>
      </c>
      <c r="J86" s="80" t="inlineStr">
        <is>
          <t>:C30:</t>
        </is>
      </c>
      <c r="K86" s="4" t="inlineStr">
        <is>
          <t>:Coating_Standard:</t>
        </is>
      </c>
      <c r="L86" s="2" t="n">
        <v>97746570</v>
      </c>
      <c r="M86" t="inlineStr">
        <is>
          <t>WEAR RING,L,60123,X5,B18</t>
        </is>
      </c>
      <c r="N86" t="inlineStr">
        <is>
          <t>A100097</t>
        </is>
      </c>
      <c r="O86" s="4" t="inlineStr">
        <is>
          <t>LT027</t>
        </is>
      </c>
      <c r="P86" s="4" t="n">
        <v>0</v>
      </c>
    </row>
    <row r="87">
      <c r="B87" s="5" t="inlineStr">
        <is>
          <t>n</t>
        </is>
      </c>
      <c r="C87" t="inlineStr">
        <is>
          <t>Price_BOM_L_WearRings_117</t>
        </is>
      </c>
      <c r="D87">
        <f>IF(B87="Y", C87,"")</f>
        <v/>
      </c>
      <c r="E87" t="inlineStr">
        <is>
          <t>:60123-LC:60123-LCV:60123-LF:</t>
        </is>
      </c>
      <c r="F87" s="80" t="inlineStr">
        <is>
          <t>:X5:</t>
        </is>
      </c>
      <c r="G87" s="2" t="inlineStr">
        <is>
          <t>WRMatl_Bronze_CDA90500</t>
        </is>
      </c>
      <c r="H87" s="4" t="inlineStr">
        <is>
          <t>Bronze, ASTM B584, C90500</t>
        </is>
      </c>
      <c r="I87" s="4" t="inlineStr">
        <is>
          <t>B18</t>
        </is>
      </c>
      <c r="J87" s="80" t="inlineStr">
        <is>
          <t>:J:X:</t>
        </is>
      </c>
      <c r="K8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7" s="2" t="n">
        <v>97746570</v>
      </c>
      <c r="M87" t="inlineStr">
        <is>
          <t>WEAR RING,L,60123,X5,B18</t>
        </is>
      </c>
      <c r="N87" t="inlineStr">
        <is>
          <t>A102203</t>
        </is>
      </c>
      <c r="O87" s="4" t="inlineStr">
        <is>
          <t>LT027</t>
        </is>
      </c>
      <c r="P87" s="4" t="n">
        <v>0</v>
      </c>
    </row>
    <row r="88">
      <c r="B88" s="5" t="inlineStr">
        <is>
          <t>n</t>
        </is>
      </c>
      <c r="C88" t="inlineStr">
        <is>
          <t>Price_BOM_L_WearRings_119</t>
        </is>
      </c>
      <c r="D88">
        <f>IF(B88="Y", C88,"")</f>
        <v/>
      </c>
      <c r="E88" t="inlineStr">
        <is>
          <t>:60123-LC:60123-LCV:60123-LF:</t>
        </is>
      </c>
      <c r="F88" s="80" t="inlineStr">
        <is>
          <t>:X5:</t>
        </is>
      </c>
      <c r="G88" s="2" t="inlineStr">
        <is>
          <t>WRMatl_Bronze_CDA90500</t>
        </is>
      </c>
      <c r="H88" s="4" t="inlineStr">
        <is>
          <t>Bronze, ASTM B584, C90500</t>
        </is>
      </c>
      <c r="I88" s="4" t="inlineStr">
        <is>
          <t>B18</t>
        </is>
      </c>
      <c r="J88" s="80" t="inlineStr">
        <is>
          <t>:C30:</t>
        </is>
      </c>
      <c r="K8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8" s="2" t="n">
        <v>97746570</v>
      </c>
      <c r="M88" t="inlineStr">
        <is>
          <t>WEAR RING,L,60123,X5,B18</t>
        </is>
      </c>
      <c r="N88" t="inlineStr">
        <is>
          <t>A102203</t>
        </is>
      </c>
      <c r="O88" s="4" t="inlineStr">
        <is>
          <t>LT027</t>
        </is>
      </c>
      <c r="P88" s="4" t="n">
        <v>0</v>
      </c>
    </row>
    <row r="89">
      <c r="B89" s="5">
        <f>IF(G89="WRMatl_Bronze_CDA90500","Y","N")</f>
        <v/>
      </c>
      <c r="C89" t="inlineStr">
        <is>
          <t>Price_BOM_L_WearRings_120</t>
        </is>
      </c>
      <c r="D89">
        <f>IF(B89="Y", C89,"")</f>
        <v/>
      </c>
      <c r="E89" t="inlineStr">
        <is>
          <t>:60157-LC:60157-LCV:60157-LF:</t>
        </is>
      </c>
      <c r="F89" s="80" t="inlineStr">
        <is>
          <t>:X5:</t>
        </is>
      </c>
      <c r="G89" s="2" t="inlineStr">
        <is>
          <t>WRMatl_Bronze_CDA90500</t>
        </is>
      </c>
      <c r="H89" s="4" t="inlineStr">
        <is>
          <t>Bronze, ASTM B584, C90500</t>
        </is>
      </c>
      <c r="I89" s="4" t="inlineStr">
        <is>
          <t>B18</t>
        </is>
      </c>
      <c r="J89" s="2" t="inlineStr">
        <is>
          <t>:C30:J:X:</t>
        </is>
      </c>
      <c r="K8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9" s="80" t="n">
        <v>96769345</v>
      </c>
      <c r="M89" s="80" t="inlineStr">
        <is>
          <t>WEAR RING,L,60157,B18</t>
        </is>
      </c>
      <c r="N89" t="inlineStr">
        <is>
          <t>A102191</t>
        </is>
      </c>
      <c r="O89" s="4" t="inlineStr">
        <is>
          <t>LT027</t>
        </is>
      </c>
      <c r="P89" s="4" t="n">
        <v>0</v>
      </c>
      <c r="R89" s="80" t="n"/>
    </row>
    <row r="90">
      <c r="B90" s="5">
        <f>IF(G90="WRMatl_Bronze_CDA90500","Y","N")</f>
        <v/>
      </c>
      <c r="C90" t="inlineStr">
        <is>
          <t>Price_BOM_L_WearRings_121</t>
        </is>
      </c>
      <c r="D90">
        <f>IF(B90="Y", C90,"")</f>
        <v/>
      </c>
      <c r="E90" t="inlineStr">
        <is>
          <t>:60157-LC:60157-LCV:60157-LF:</t>
        </is>
      </c>
      <c r="F90" s="80" t="inlineStr">
        <is>
          <t>:X6:</t>
        </is>
      </c>
      <c r="G90" s="2" t="inlineStr">
        <is>
          <t>WRMatl_Bronze_CDA90500</t>
        </is>
      </c>
      <c r="H90" s="4" t="inlineStr">
        <is>
          <t>Bronze, ASTM B584, C90500</t>
        </is>
      </c>
      <c r="I90" s="4" t="inlineStr">
        <is>
          <t>B18</t>
        </is>
      </c>
      <c r="J90" s="2" t="inlineStr">
        <is>
          <t>:C30:J:X:</t>
        </is>
      </c>
      <c r="K9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0" s="80" t="n">
        <v>97746571</v>
      </c>
      <c r="M90" s="80" t="inlineStr">
        <is>
          <t>WEAR RING,L,60157,X6,B18</t>
        </is>
      </c>
      <c r="N90" t="inlineStr">
        <is>
          <t>A102204</t>
        </is>
      </c>
      <c r="O90" s="4" t="inlineStr">
        <is>
          <t>LT027</t>
        </is>
      </c>
      <c r="P90" s="4" t="n">
        <v>0</v>
      </c>
    </row>
    <row r="91">
      <c r="B91" s="5">
        <f>IF(G91="WRMatl_Bronze_CDA90500","Y","N")</f>
        <v/>
      </c>
      <c r="C91" t="inlineStr">
        <is>
          <t>Price_BOM_L_WearRings_124</t>
        </is>
      </c>
      <c r="D91">
        <f>IF(B91="Y", C91,"")</f>
        <v/>
      </c>
      <c r="E91" t="inlineStr">
        <is>
          <t>:80123-LC:80123-LCV:80123-LF:</t>
        </is>
      </c>
      <c r="F91" s="80" t="inlineStr">
        <is>
          <t>:X5:</t>
        </is>
      </c>
      <c r="G91" s="2" t="inlineStr">
        <is>
          <t>WRMatl_Bronze_CDA90500</t>
        </is>
      </c>
      <c r="H91" s="4" t="inlineStr">
        <is>
          <t>Bronze, ASTM B584, C90500</t>
        </is>
      </c>
      <c r="I91" s="4" t="inlineStr">
        <is>
          <t>B18</t>
        </is>
      </c>
      <c r="J91" s="80" t="inlineStr">
        <is>
          <t>:C30:</t>
        </is>
      </c>
      <c r="K91" s="4" t="inlineStr">
        <is>
          <t>:Coating_Standard:</t>
        </is>
      </c>
      <c r="L91" s="80" t="n">
        <v>97526565</v>
      </c>
      <c r="M91" s="4" t="inlineStr">
        <is>
          <t>WEAR RING, 8.25"X 8.75"X0.87" B18</t>
        </is>
      </c>
      <c r="N91" t="inlineStr">
        <is>
          <t>A100097</t>
        </is>
      </c>
      <c r="O91" s="4" t="inlineStr">
        <is>
          <t>LT027</t>
        </is>
      </c>
      <c r="P91" s="4" t="n">
        <v>0</v>
      </c>
    </row>
    <row r="92">
      <c r="B92" s="5" t="inlineStr">
        <is>
          <t>n</t>
        </is>
      </c>
      <c r="C92" t="inlineStr">
        <is>
          <t>Price_BOM_L_WearRings_125</t>
        </is>
      </c>
      <c r="D92">
        <f>IF(B92="Y", C92,"")</f>
        <v/>
      </c>
      <c r="E92" t="inlineStr">
        <is>
          <t>:80123-LC:80123-LCV:80123-LF:</t>
        </is>
      </c>
      <c r="F92" s="80" t="inlineStr">
        <is>
          <t>:X5:</t>
        </is>
      </c>
      <c r="G92" s="2" t="inlineStr">
        <is>
          <t>WRMatl_Bronze_CDA90500</t>
        </is>
      </c>
      <c r="H92" s="4" t="inlineStr">
        <is>
          <t>Bronze, ASTM B584, C90500</t>
        </is>
      </c>
      <c r="I92" s="4" t="inlineStr">
        <is>
          <t>B18</t>
        </is>
      </c>
      <c r="J92" s="80" t="inlineStr">
        <is>
          <t>:J:X:</t>
        </is>
      </c>
      <c r="K9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2" s="2" t="n">
        <v>97746574</v>
      </c>
      <c r="M92" s="80" t="inlineStr">
        <is>
          <t>WEAR RING,L,80123,B18</t>
        </is>
      </c>
      <c r="N92" t="inlineStr">
        <is>
          <t>A102205</t>
        </is>
      </c>
      <c r="O92" s="4" t="inlineStr">
        <is>
          <t>LT027</t>
        </is>
      </c>
      <c r="P92" s="4" t="n">
        <v>0</v>
      </c>
    </row>
    <row r="93">
      <c r="B93" s="5" t="inlineStr">
        <is>
          <t>n</t>
        </is>
      </c>
      <c r="C93" t="inlineStr">
        <is>
          <t>Price_BOM_L_WearRings_127</t>
        </is>
      </c>
      <c r="D93">
        <f>IF(B93="Y", C93,"")</f>
        <v/>
      </c>
      <c r="E93" t="inlineStr">
        <is>
          <t>:80123-LC:80123-LCV:80123-LF:</t>
        </is>
      </c>
      <c r="F93" s="80" t="inlineStr">
        <is>
          <t>:X5:</t>
        </is>
      </c>
      <c r="G93" s="2" t="inlineStr">
        <is>
          <t>WRMatl_Bronze_CDA90500</t>
        </is>
      </c>
      <c r="H93" s="4" t="inlineStr">
        <is>
          <t>Bronze, ASTM B584, C90500</t>
        </is>
      </c>
      <c r="I93" s="4" t="inlineStr">
        <is>
          <t>B18</t>
        </is>
      </c>
      <c r="J93" s="80" t="inlineStr">
        <is>
          <t>:C30:</t>
        </is>
      </c>
      <c r="K9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3" s="2" t="n">
        <v>97746574</v>
      </c>
      <c r="M93" s="80" t="inlineStr">
        <is>
          <t>WEAR RING,L,80123,B18</t>
        </is>
      </c>
      <c r="N93" t="inlineStr">
        <is>
          <t>A102205</t>
        </is>
      </c>
      <c r="O93" s="4" t="inlineStr">
        <is>
          <t>LT027</t>
        </is>
      </c>
      <c r="P93" s="4" t="n">
        <v>0</v>
      </c>
    </row>
    <row r="94">
      <c r="B94" s="5">
        <f>IF(G94="WRMatl_Bronze_CDA90500","Y","N")</f>
        <v/>
      </c>
      <c r="C94" t="inlineStr">
        <is>
          <t>Price_BOM_L_WearRings_128</t>
        </is>
      </c>
      <c r="D94">
        <f>IF(B94="Y", C94,"")</f>
        <v/>
      </c>
      <c r="E94" t="inlineStr">
        <is>
          <t>:80155-LC:80155-LCV:80155-LF:</t>
        </is>
      </c>
      <c r="F94" s="80" t="inlineStr">
        <is>
          <t>:X5:</t>
        </is>
      </c>
      <c r="G94" s="2" t="inlineStr">
        <is>
          <t>WRMatl_Bronze_CDA90500</t>
        </is>
      </c>
      <c r="H94" s="4" t="inlineStr">
        <is>
          <t>Bronze, ASTM B584, C90500</t>
        </is>
      </c>
      <c r="I94" s="4" t="inlineStr">
        <is>
          <t>B18</t>
        </is>
      </c>
      <c r="J94" s="2" t="inlineStr">
        <is>
          <t>:C30:</t>
        </is>
      </c>
      <c r="K94" s="4" t="inlineStr">
        <is>
          <t>:Coating_Standard:</t>
        </is>
      </c>
      <c r="L94" s="80" t="n">
        <v>97746575</v>
      </c>
      <c r="M94" s="80" t="n"/>
      <c r="N94" t="inlineStr">
        <is>
          <t>A102206</t>
        </is>
      </c>
      <c r="O94" s="4" t="inlineStr">
        <is>
          <t>LT027</t>
        </is>
      </c>
      <c r="P94" s="4" t="n">
        <v>0</v>
      </c>
    </row>
    <row r="95">
      <c r="B95" s="5">
        <f>IF(G95="WRMatl_Bronze_CDA90500","Y","N")</f>
        <v/>
      </c>
      <c r="C95" t="inlineStr">
        <is>
          <t>Price_BOM_L_WearRings_129</t>
        </is>
      </c>
      <c r="D95">
        <f>IF(B95="Y", C95,"")</f>
        <v/>
      </c>
      <c r="E95" t="inlineStr">
        <is>
          <t>:80155-LC:80155-LCV:80155-LF:</t>
        </is>
      </c>
      <c r="F95" s="80" t="inlineStr">
        <is>
          <t>:X6:</t>
        </is>
      </c>
      <c r="G95" s="2" t="inlineStr">
        <is>
          <t>WRMatl_Bronze_CDA90500</t>
        </is>
      </c>
      <c r="H95" s="4" t="inlineStr">
        <is>
          <t>Bronze, ASTM B584, C90500</t>
        </is>
      </c>
      <c r="I95" s="4" t="inlineStr">
        <is>
          <t>B18</t>
        </is>
      </c>
      <c r="J95" s="2" t="inlineStr">
        <is>
          <t>:C30:</t>
        </is>
      </c>
      <c r="K95" s="4" t="inlineStr">
        <is>
          <t>:Coating_Standard:</t>
        </is>
      </c>
      <c r="L95" s="80" t="n">
        <v>96769343</v>
      </c>
      <c r="M95" s="80" t="n"/>
      <c r="N95" t="inlineStr">
        <is>
          <t>A102190</t>
        </is>
      </c>
      <c r="O95" s="4" t="inlineStr">
        <is>
          <t>LT027</t>
        </is>
      </c>
      <c r="P95" s="4" t="n">
        <v>0</v>
      </c>
    </row>
    <row r="96">
      <c r="B96" s="5" t="inlineStr">
        <is>
          <t>n</t>
        </is>
      </c>
      <c r="C96" t="inlineStr">
        <is>
          <t>Price_BOM_L_WearRings_130</t>
        </is>
      </c>
      <c r="D96">
        <f>IF(B96="Y", C96,"")</f>
        <v/>
      </c>
      <c r="E96" t="inlineStr">
        <is>
          <t>:80155-LC:80155-LCV:80155-LF:</t>
        </is>
      </c>
      <c r="F96" s="80" t="inlineStr">
        <is>
          <t>:X5:</t>
        </is>
      </c>
      <c r="G96" s="2" t="inlineStr">
        <is>
          <t>WRMatl_Bronze_CDA90500</t>
        </is>
      </c>
      <c r="H96" s="4" t="inlineStr">
        <is>
          <t>Bronze, ASTM B584, C90500</t>
        </is>
      </c>
      <c r="I96" s="4" t="inlineStr">
        <is>
          <t>B18</t>
        </is>
      </c>
      <c r="J96" s="80" t="inlineStr">
        <is>
          <t>:J:X:</t>
        </is>
      </c>
      <c r="K9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6" s="80" t="inlineStr">
        <is>
          <t>RTF</t>
        </is>
      </c>
      <c r="M96" s="4" t="n"/>
      <c r="N96" t="inlineStr">
        <is>
          <t>A100286</t>
        </is>
      </c>
      <c r="O96" s="4" t="inlineStr">
        <is>
          <t>LT059</t>
        </is>
      </c>
      <c r="P96" s="4" t="n">
        <v>98</v>
      </c>
    </row>
    <row r="97">
      <c r="B97" s="5" t="inlineStr">
        <is>
          <t>n</t>
        </is>
      </c>
      <c r="C97" t="inlineStr">
        <is>
          <t>Price_BOM_L_WearRings_131</t>
        </is>
      </c>
      <c r="D97">
        <f>IF(B97="Y", C97,"")</f>
        <v/>
      </c>
      <c r="E97" t="inlineStr">
        <is>
          <t>:80155-LC:80155-LCV:80155-LF:</t>
        </is>
      </c>
      <c r="F97" s="80" t="inlineStr">
        <is>
          <t>:X6:</t>
        </is>
      </c>
      <c r="G97" s="2" t="inlineStr">
        <is>
          <t>WRMatl_Bronze_CDA90500</t>
        </is>
      </c>
      <c r="H97" s="4" t="inlineStr">
        <is>
          <t>Bronze, ASTM B584, C90500</t>
        </is>
      </c>
      <c r="I97" s="4" t="inlineStr">
        <is>
          <t>B18</t>
        </is>
      </c>
      <c r="J97" s="80" t="inlineStr">
        <is>
          <t>:J:X:</t>
        </is>
      </c>
      <c r="K9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7" s="80" t="inlineStr">
        <is>
          <t>RTF</t>
        </is>
      </c>
      <c r="M97" s="4" t="n"/>
      <c r="N97" t="inlineStr">
        <is>
          <t>A100286</t>
        </is>
      </c>
      <c r="O97" s="4" t="inlineStr">
        <is>
          <t>LT059</t>
        </is>
      </c>
      <c r="P97" s="4" t="n">
        <v>98</v>
      </c>
    </row>
    <row r="98">
      <c r="B98" s="5" t="inlineStr">
        <is>
          <t>n</t>
        </is>
      </c>
      <c r="C98" t="inlineStr">
        <is>
          <t>Price_BOM_L_WearRings_134</t>
        </is>
      </c>
      <c r="D98">
        <f>IF(B98="Y", C98,"")</f>
        <v/>
      </c>
      <c r="E98" t="inlineStr">
        <is>
          <t>:80155-LC:80155-LCV:80155-LF:</t>
        </is>
      </c>
      <c r="F98" s="80" t="inlineStr">
        <is>
          <t>:X5:</t>
        </is>
      </c>
      <c r="G98" s="2" t="inlineStr">
        <is>
          <t>WRMatl_Bronze_CDA90500</t>
        </is>
      </c>
      <c r="H98" s="4" t="inlineStr">
        <is>
          <t>Bronze, ASTM B584, C90500</t>
        </is>
      </c>
      <c r="I98" s="4" t="inlineStr">
        <is>
          <t>B18</t>
        </is>
      </c>
      <c r="J98" s="2" t="inlineStr">
        <is>
          <t>:C30:</t>
        </is>
      </c>
      <c r="K9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8" s="80" t="inlineStr">
        <is>
          <t>RTF</t>
        </is>
      </c>
      <c r="M98" s="4" t="n"/>
      <c r="N98" t="inlineStr">
        <is>
          <t>A100286</t>
        </is>
      </c>
      <c r="O98" s="4" t="inlineStr">
        <is>
          <t>LT059</t>
        </is>
      </c>
      <c r="P98" s="4" t="n">
        <v>98</v>
      </c>
    </row>
    <row r="99">
      <c r="B99" s="5" t="inlineStr">
        <is>
          <t>n</t>
        </is>
      </c>
      <c r="C99" t="inlineStr">
        <is>
          <t>Price_BOM_L_WearRings_135</t>
        </is>
      </c>
      <c r="D99">
        <f>IF(B99="Y", C99,"")</f>
        <v/>
      </c>
      <c r="E99" t="inlineStr">
        <is>
          <t>:80155-LC:80155-LCV:80155-LF:</t>
        </is>
      </c>
      <c r="F99" s="80" t="inlineStr">
        <is>
          <t>:X6:</t>
        </is>
      </c>
      <c r="G99" s="2" t="inlineStr">
        <is>
          <t>WRMatl_Bronze_CDA90500</t>
        </is>
      </c>
      <c r="H99" s="4" t="inlineStr">
        <is>
          <t>Bronze, ASTM B584, C90500</t>
        </is>
      </c>
      <c r="I99" s="4" t="inlineStr">
        <is>
          <t>B18</t>
        </is>
      </c>
      <c r="J99" s="2" t="inlineStr">
        <is>
          <t>:C30:</t>
        </is>
      </c>
      <c r="K9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9" s="80" t="inlineStr">
        <is>
          <t>RTF</t>
        </is>
      </c>
      <c r="M99" s="4" t="n"/>
      <c r="N99" t="inlineStr">
        <is>
          <t>A100286</t>
        </is>
      </c>
      <c r="O99" s="4" t="inlineStr">
        <is>
          <t>LT059</t>
        </is>
      </c>
      <c r="P99" s="4" t="n">
        <v>98</v>
      </c>
    </row>
    <row r="100">
      <c r="B100" s="5">
        <f>IF(G100="WRMatl_Bronze_CDA90500","Y","N")</f>
        <v/>
      </c>
      <c r="C100" t="inlineStr">
        <is>
          <t>Price_BOM_L_WearRings_136</t>
        </is>
      </c>
      <c r="D100">
        <f>IF(B100="Y", C100,"")</f>
        <v/>
      </c>
      <c r="E100" t="inlineStr">
        <is>
          <t>:10153-LF:</t>
        </is>
      </c>
      <c r="F100" s="2" t="inlineStr">
        <is>
          <t>:X8:</t>
        </is>
      </c>
      <c r="G100" s="2" t="inlineStr">
        <is>
          <t>WRMatl_Bronze_CDA90500</t>
        </is>
      </c>
      <c r="H100" s="4" t="inlineStr">
        <is>
          <t>Bronze, ASTM B584, C90500</t>
        </is>
      </c>
      <c r="I100" s="4" t="inlineStr">
        <is>
          <t>B18</t>
        </is>
      </c>
      <c r="J100" s="80" t="inlineStr">
        <is>
          <t>:C30:J:X:</t>
        </is>
      </c>
      <c r="K10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00" s="80" t="n">
        <v>97746576</v>
      </c>
      <c r="M100" s="79" t="n"/>
      <c r="N100" t="inlineStr">
        <is>
          <t>A102207</t>
        </is>
      </c>
      <c r="O100" s="4" t="inlineStr">
        <is>
          <t>LT027</t>
        </is>
      </c>
      <c r="P100" s="4" t="n">
        <v>0</v>
      </c>
    </row>
    <row r="101">
      <c r="B101" s="5">
        <f>IF(G101="WRMatl_Bronze_CDA90500","Y","N")</f>
        <v/>
      </c>
      <c r="C101" t="inlineStr">
        <is>
          <t>Price_BOM_L_WearRings_138</t>
        </is>
      </c>
      <c r="D101">
        <f>IF(B101="Y", C101,"")</f>
        <v/>
      </c>
      <c r="E101" t="inlineStr">
        <is>
          <t>:10707-LC:10707-LCV:10707-LF:</t>
        </is>
      </c>
      <c r="F101" s="80" t="inlineStr">
        <is>
          <t>:X0:X3:</t>
        </is>
      </c>
      <c r="G101" s="80" t="inlineStr">
        <is>
          <t>WRMatl_Nitronic60_S21800</t>
        </is>
      </c>
      <c r="H101" s="2" t="inlineStr">
        <is>
          <t>Nitronic 60, ASTM A276 UNS S21800</t>
        </is>
      </c>
      <c r="I101" s="4" t="inlineStr">
        <is>
          <t>N5</t>
        </is>
      </c>
      <c r="J101" s="2" t="inlineStr">
        <is>
          <t>:C30:</t>
        </is>
      </c>
      <c r="K101" s="80" t="inlineStr">
        <is>
          <t>:Coating_Standard:</t>
        </is>
      </c>
      <c r="L101" s="107" t="n">
        <v>99085019</v>
      </c>
      <c r="M101" s="4" t="n"/>
      <c r="N101" t="inlineStr">
        <is>
          <t>A102114</t>
        </is>
      </c>
      <c r="O101" s="4" t="inlineStr">
        <is>
          <t>LT027</t>
        </is>
      </c>
      <c r="P101" s="4" t="n"/>
    </row>
    <row r="102">
      <c r="B102" s="5">
        <f>IF(G102="WRMatl_Bronze_CDA90500","Y","N")</f>
        <v/>
      </c>
      <c r="C102" t="inlineStr">
        <is>
          <t>Price_BOM_L_WearRings_139</t>
        </is>
      </c>
      <c r="D102">
        <f>IF(B102="Y", C102,"")</f>
        <v/>
      </c>
      <c r="E102" t="inlineStr">
        <is>
          <t>:12709-LC:12709-LCV:12709-LF:</t>
        </is>
      </c>
      <c r="F102" s="80" t="inlineStr">
        <is>
          <t>:X0:X3:</t>
        </is>
      </c>
      <c r="G102" s="80" t="inlineStr">
        <is>
          <t>WRMatl_Nitronic60_S21800</t>
        </is>
      </c>
      <c r="H102" s="2" t="inlineStr">
        <is>
          <t>Nitronic 60, ASTM A276 UNS S21800</t>
        </is>
      </c>
      <c r="I102" s="4" t="inlineStr">
        <is>
          <t>N5</t>
        </is>
      </c>
      <c r="J102" s="2" t="inlineStr">
        <is>
          <t>:C30:</t>
        </is>
      </c>
      <c r="K102" s="80" t="inlineStr">
        <is>
          <t>:Coating_Standard:</t>
        </is>
      </c>
      <c r="L102" s="91" t="n">
        <v>91842676</v>
      </c>
      <c r="M102" s="4" t="n"/>
      <c r="N102" t="inlineStr">
        <is>
          <t>A102114</t>
        </is>
      </c>
      <c r="O102" s="4" t="inlineStr">
        <is>
          <t>LT027</t>
        </is>
      </c>
      <c r="P102" s="4" t="n"/>
    </row>
    <row r="103">
      <c r="B103" s="5">
        <f>IF(G103="WRMatl_Bronze_CDA90500","Y","N")</f>
        <v/>
      </c>
      <c r="C103" t="inlineStr">
        <is>
          <t>Price_BOM_L_WearRings_140</t>
        </is>
      </c>
      <c r="D103">
        <f>IF(B103="Y", C103,"")</f>
        <v/>
      </c>
      <c r="E103" t="inlineStr">
        <is>
          <t>:15509-LC:15509-LCV:</t>
        </is>
      </c>
      <c r="F103" s="4" t="inlineStr">
        <is>
          <t>:X0:</t>
        </is>
      </c>
      <c r="G103" s="80" t="inlineStr">
        <is>
          <t>WRMatl_Nitronic60_S21800</t>
        </is>
      </c>
      <c r="H103" s="2" t="inlineStr">
        <is>
          <t>Nitronic 60, ASTM A276 UNS S21800</t>
        </is>
      </c>
      <c r="I103" s="4" t="inlineStr">
        <is>
          <t>N5</t>
        </is>
      </c>
      <c r="J103" s="2" t="inlineStr">
        <is>
          <t>:C30:</t>
        </is>
      </c>
      <c r="K103" s="80" t="inlineStr">
        <is>
          <t>:Coating_Standard:</t>
        </is>
      </c>
      <c r="L103" s="107" t="n">
        <v>99085024</v>
      </c>
      <c r="M103" s="4" t="n"/>
      <c r="N103" t="inlineStr">
        <is>
          <t>A102114</t>
        </is>
      </c>
      <c r="O103" s="4" t="inlineStr">
        <is>
          <t>LT027</t>
        </is>
      </c>
      <c r="P103" s="4" t="n"/>
    </row>
    <row r="104">
      <c r="B104" s="5">
        <f>IF(G104="WRMatl_Bronze_CDA90500","Y","N")</f>
        <v/>
      </c>
      <c r="C104" t="inlineStr">
        <is>
          <t>Price_BOM_L_WearRings_141</t>
        </is>
      </c>
      <c r="D104">
        <f>IF(B104="Y", C104,"")</f>
        <v/>
      </c>
      <c r="E104" t="inlineStr">
        <is>
          <t>:15509-LC:15509-LCV:</t>
        </is>
      </c>
      <c r="F104" s="80" t="inlineStr">
        <is>
          <t>:X3:</t>
        </is>
      </c>
      <c r="G104" s="80" t="inlineStr">
        <is>
          <t>WRMatl_Nitronic60_S21800</t>
        </is>
      </c>
      <c r="H104" s="2" t="inlineStr">
        <is>
          <t>Nitronic 60, ASTM A276 UNS S21800</t>
        </is>
      </c>
      <c r="I104" s="4" t="inlineStr">
        <is>
          <t>N5</t>
        </is>
      </c>
      <c r="J104" s="2" t="inlineStr">
        <is>
          <t>:C30:</t>
        </is>
      </c>
      <c r="K104" s="80" t="inlineStr">
        <is>
          <t>:Coating_Standard:</t>
        </is>
      </c>
      <c r="L104" s="107" t="n">
        <v>99085024</v>
      </c>
      <c r="M104" s="4" t="n"/>
      <c r="N104" t="inlineStr">
        <is>
          <t>A102114</t>
        </is>
      </c>
      <c r="O104" s="4" t="inlineStr">
        <is>
          <t>LT027</t>
        </is>
      </c>
      <c r="P104" s="4" t="n"/>
    </row>
    <row r="105">
      <c r="B105" s="5">
        <f>IF(G105="WRMatl_Bronze_CDA90500","Y","N")</f>
        <v/>
      </c>
      <c r="C105" t="inlineStr">
        <is>
          <t>Price_BOM_L_WearRings_142</t>
        </is>
      </c>
      <c r="D105">
        <f>IF(B105="Y", C105,"")</f>
        <v/>
      </c>
      <c r="E105" t="inlineStr">
        <is>
          <t>:15705-LC:15705-LCV:15705-LF:</t>
        </is>
      </c>
      <c r="F105" s="80" t="inlineStr">
        <is>
          <t>:X3:</t>
        </is>
      </c>
      <c r="G105" s="80" t="inlineStr">
        <is>
          <t>WRMatl_Nitronic60_S21800</t>
        </is>
      </c>
      <c r="H105" s="2" t="inlineStr">
        <is>
          <t>Nitronic 60, ASTM A276 UNS S21800</t>
        </is>
      </c>
      <c r="I105" s="4" t="inlineStr">
        <is>
          <t>N5</t>
        </is>
      </c>
      <c r="J105" s="2" t="inlineStr">
        <is>
          <t>:C30:</t>
        </is>
      </c>
      <c r="K105" s="80" t="inlineStr">
        <is>
          <t>:Coating_Standard:</t>
        </is>
      </c>
      <c r="L105" s="91" t="n">
        <v>91842670</v>
      </c>
      <c r="M105" s="4" t="n"/>
      <c r="N105" t="inlineStr">
        <is>
          <t>A102114</t>
        </is>
      </c>
      <c r="O105" s="4" t="inlineStr">
        <is>
          <t>LT027</t>
        </is>
      </c>
      <c r="P105" s="4" t="n"/>
    </row>
    <row r="106">
      <c r="B106" s="5">
        <f>IF(G106="WRMatl_Bronze_CDA90500","Y","N")</f>
        <v/>
      </c>
      <c r="C106" t="inlineStr">
        <is>
          <t>Price_BOM_L_WearRings_143</t>
        </is>
      </c>
      <c r="D106">
        <f>IF(B106="Y", C106,"")</f>
        <v/>
      </c>
      <c r="E106" t="inlineStr">
        <is>
          <t>:15951-LC:15951-LCV:15951-LF:</t>
        </is>
      </c>
      <c r="F106" s="2" t="inlineStr">
        <is>
          <t>:X3:X4:</t>
        </is>
      </c>
      <c r="G106" s="80" t="inlineStr">
        <is>
          <t>WRMatl_Nitronic60_S21800</t>
        </is>
      </c>
      <c r="H106" s="2" t="inlineStr">
        <is>
          <t>Nitronic 60, ASTM A276 UNS S21800</t>
        </is>
      </c>
      <c r="I106" s="4" t="inlineStr">
        <is>
          <t>N5</t>
        </is>
      </c>
      <c r="J106" s="2" t="inlineStr">
        <is>
          <t>:C30:</t>
        </is>
      </c>
      <c r="K106" s="80" t="inlineStr">
        <is>
          <t>:Coating_Standard:</t>
        </is>
      </c>
      <c r="L106" s="91" t="n">
        <v>91843071</v>
      </c>
      <c r="M106" s="4" t="n"/>
      <c r="N106" t="inlineStr">
        <is>
          <t>A102114</t>
        </is>
      </c>
      <c r="O106" s="4" t="inlineStr">
        <is>
          <t>LT027</t>
        </is>
      </c>
      <c r="P106" s="4" t="n"/>
    </row>
    <row r="107">
      <c r="B107" s="5">
        <f>IF(G107="WRMatl_Bronze_CDA90500","Y","N")</f>
        <v/>
      </c>
      <c r="C107" t="inlineStr">
        <is>
          <t>Price_BOM_L_WearRings_144</t>
        </is>
      </c>
      <c r="D107">
        <f>IF(B107="Y", C107,"")</f>
        <v/>
      </c>
      <c r="E107" t="inlineStr">
        <is>
          <t>:15955-LC:15955-LCV:15955-LF:</t>
        </is>
      </c>
      <c r="F107" s="2" t="inlineStr">
        <is>
          <t>:X3:X4:</t>
        </is>
      </c>
      <c r="G107" s="80" t="inlineStr">
        <is>
          <t>WRMatl_Nitronic60_S21800</t>
        </is>
      </c>
      <c r="H107" s="2" t="inlineStr">
        <is>
          <t>Nitronic 60, ASTM A276 UNS S21800</t>
        </is>
      </c>
      <c r="I107" s="4" t="inlineStr">
        <is>
          <t>N5</t>
        </is>
      </c>
      <c r="J107" s="2" t="inlineStr">
        <is>
          <t>:C30:</t>
        </is>
      </c>
      <c r="K107" s="80" t="inlineStr">
        <is>
          <t>:Coating_Standard:</t>
        </is>
      </c>
      <c r="L107" s="91" t="n">
        <v>91843071</v>
      </c>
      <c r="N107" t="inlineStr">
        <is>
          <t>A102114</t>
        </is>
      </c>
      <c r="O107" s="4" t="inlineStr">
        <is>
          <t>LT027</t>
        </is>
      </c>
    </row>
    <row r="108">
      <c r="B108" s="5">
        <f>IF(G108="WRMatl_Bronze_CDA90500","Y","N")</f>
        <v/>
      </c>
      <c r="C108" t="inlineStr">
        <is>
          <t>Price_BOM_L_WearRings_145</t>
        </is>
      </c>
      <c r="D108">
        <f>IF(B108="Y", C108,"")</f>
        <v/>
      </c>
      <c r="E108" t="inlineStr">
        <is>
          <t>:15959-LC:15959-LCV:15959-LF:</t>
        </is>
      </c>
      <c r="F108" s="2" t="inlineStr">
        <is>
          <t>:X3:X4:</t>
        </is>
      </c>
      <c r="G108" s="80" t="inlineStr">
        <is>
          <t>WRMatl_Nitronic60_S21800</t>
        </is>
      </c>
      <c r="H108" s="2" t="inlineStr">
        <is>
          <t>Nitronic 60, ASTM A276 UNS S21800</t>
        </is>
      </c>
      <c r="I108" s="4" t="inlineStr">
        <is>
          <t>N5</t>
        </is>
      </c>
      <c r="J108" s="2" t="inlineStr">
        <is>
          <t>:C30:</t>
        </is>
      </c>
      <c r="K108" s="80" t="inlineStr">
        <is>
          <t>:Coating_Standard:</t>
        </is>
      </c>
      <c r="L108" s="91" t="n">
        <v>91843071</v>
      </c>
      <c r="N108" t="inlineStr">
        <is>
          <t>A102114</t>
        </is>
      </c>
      <c r="O108" s="4" t="inlineStr">
        <is>
          <t>LT027</t>
        </is>
      </c>
    </row>
    <row r="109">
      <c r="B109" s="5">
        <f>IF(G109="WRMatl_Bronze_CDA90500","Y","N")</f>
        <v/>
      </c>
      <c r="C109" t="inlineStr">
        <is>
          <t>Price_BOM_L_WearRings_146</t>
        </is>
      </c>
      <c r="D109">
        <f>IF(B109="Y", C109,"")</f>
        <v/>
      </c>
      <c r="E109" t="inlineStr">
        <is>
          <t>:20709-LC:20709-LCV:20709-LF:</t>
        </is>
      </c>
      <c r="F109" s="2" t="inlineStr">
        <is>
          <t>:X3:X4:</t>
        </is>
      </c>
      <c r="G109" s="80" t="inlineStr">
        <is>
          <t>WRMatl_Nitronic60_S21800</t>
        </is>
      </c>
      <c r="H109" s="2" t="inlineStr">
        <is>
          <t>Nitronic 60, ASTM A276 UNS S21800</t>
        </is>
      </c>
      <c r="I109" s="4" t="inlineStr">
        <is>
          <t>N5</t>
        </is>
      </c>
      <c r="J109" s="2" t="inlineStr">
        <is>
          <t>:C30:</t>
        </is>
      </c>
      <c r="K109" s="80" t="inlineStr">
        <is>
          <t>:Coating_Standard:</t>
        </is>
      </c>
      <c r="L109" s="91" t="n">
        <v>91842653</v>
      </c>
      <c r="N109" t="inlineStr">
        <is>
          <t>A102114</t>
        </is>
      </c>
      <c r="O109" s="4" t="inlineStr">
        <is>
          <t>LT027</t>
        </is>
      </c>
    </row>
    <row r="110">
      <c r="B110" s="5">
        <f>IF(G110="WRMatl_Bronze_CDA90500","Y","N")</f>
        <v/>
      </c>
      <c r="C110" t="inlineStr">
        <is>
          <t>Price_BOM_L_WearRings_147</t>
        </is>
      </c>
      <c r="D110">
        <f>IF(B110="Y", C110,"")</f>
        <v/>
      </c>
      <c r="E110" t="inlineStr">
        <is>
          <t>:20953-LC:20953-LCV:20953-LF:</t>
        </is>
      </c>
      <c r="F110" s="2" t="inlineStr">
        <is>
          <t>:X3:X4:</t>
        </is>
      </c>
      <c r="G110" s="80" t="inlineStr">
        <is>
          <t>WRMatl_Nitronic60_S21800</t>
        </is>
      </c>
      <c r="H110" s="2" t="inlineStr">
        <is>
          <t>Nitronic 60, ASTM A276 UNS S21800</t>
        </is>
      </c>
      <c r="I110" s="4" t="inlineStr">
        <is>
          <t>N5</t>
        </is>
      </c>
      <c r="J110" s="2" t="inlineStr">
        <is>
          <t>:C30:</t>
        </is>
      </c>
      <c r="K110" s="80" t="inlineStr">
        <is>
          <t>:Coating_Standard:</t>
        </is>
      </c>
      <c r="L110" s="91" t="n">
        <v>91842653</v>
      </c>
      <c r="N110" t="inlineStr">
        <is>
          <t>A102114</t>
        </is>
      </c>
      <c r="O110" s="4" t="inlineStr">
        <is>
          <t>LT027</t>
        </is>
      </c>
    </row>
    <row r="111">
      <c r="B111" s="5">
        <f>IF(G111="WRMatl_Bronze_CDA90500","Y","N")</f>
        <v/>
      </c>
      <c r="C111" t="inlineStr">
        <is>
          <t>Price_BOM_L_WearRings_148</t>
        </is>
      </c>
      <c r="D111">
        <f>IF(B111="Y", C111,"")</f>
        <v/>
      </c>
      <c r="E111" t="inlineStr">
        <is>
          <t>:25707-LC:25707-LCV:25707-LF:</t>
        </is>
      </c>
      <c r="F111" s="2" t="inlineStr">
        <is>
          <t>:X3:X4:</t>
        </is>
      </c>
      <c r="G111" s="80" t="inlineStr">
        <is>
          <t>WRMatl_Nitronic60_S21800</t>
        </is>
      </c>
      <c r="H111" s="2" t="inlineStr">
        <is>
          <t>Nitronic 60, ASTM A276 UNS S21800</t>
        </is>
      </c>
      <c r="I111" s="4" t="inlineStr">
        <is>
          <t>N5</t>
        </is>
      </c>
      <c r="J111" s="2" t="inlineStr">
        <is>
          <t>:C30:</t>
        </is>
      </c>
      <c r="K111" s="80" t="inlineStr">
        <is>
          <t>:Coating_Standard:</t>
        </is>
      </c>
      <c r="L111" s="91" t="n">
        <v>91842660</v>
      </c>
      <c r="N111" t="inlineStr">
        <is>
          <t>A102114</t>
        </is>
      </c>
      <c r="O111" s="4" t="inlineStr">
        <is>
          <t>LT027</t>
        </is>
      </c>
    </row>
    <row r="112">
      <c r="B112" s="5">
        <f>IF(G112="WRMatl_Bronze_CDA90500","Y","N")</f>
        <v/>
      </c>
      <c r="C112" t="inlineStr">
        <is>
          <t>Price_BOM_L_WearRings_149</t>
        </is>
      </c>
      <c r="D112">
        <f>IF(B112="Y", C112,"")</f>
        <v/>
      </c>
      <c r="E112" t="inlineStr">
        <is>
          <t>:25957-LC:25957-LCV:25957-LF:</t>
        </is>
      </c>
      <c r="F112" s="2" t="inlineStr">
        <is>
          <t>:X3:X4:</t>
        </is>
      </c>
      <c r="G112" s="80" t="inlineStr">
        <is>
          <t>WRMatl_Nitronic60_S21800</t>
        </is>
      </c>
      <c r="H112" s="2" t="inlineStr">
        <is>
          <t>Nitronic 60, ASTM A276 UNS S21800</t>
        </is>
      </c>
      <c r="I112" s="4" t="inlineStr">
        <is>
          <t>N5</t>
        </is>
      </c>
      <c r="J112" s="2" t="inlineStr">
        <is>
          <t>:C30:</t>
        </is>
      </c>
      <c r="K112" s="80" t="inlineStr">
        <is>
          <t>:Coating_Standard:</t>
        </is>
      </c>
      <c r="L112" s="91" t="n">
        <v>91842660</v>
      </c>
      <c r="N112" t="inlineStr">
        <is>
          <t>A102114</t>
        </is>
      </c>
      <c r="O112" s="4" t="inlineStr">
        <is>
          <t>LT027</t>
        </is>
      </c>
    </row>
    <row r="113">
      <c r="B113" s="5">
        <f>IF(G113="WRMatl_Bronze_CDA90500","Y","N")</f>
        <v/>
      </c>
      <c r="C113" t="inlineStr">
        <is>
          <t>Price_BOM_L_WearRings_150</t>
        </is>
      </c>
      <c r="D113">
        <f>IF(B113="Y", C113,"")</f>
        <v/>
      </c>
      <c r="E113" t="inlineStr">
        <is>
          <t>:30707-LC:30707-LCV:30707-LF:</t>
        </is>
      </c>
      <c r="F113" s="80" t="inlineStr">
        <is>
          <t>:X3:X4:</t>
        </is>
      </c>
      <c r="G113" s="80" t="inlineStr">
        <is>
          <t>WRMatl_Nitronic60_S21800</t>
        </is>
      </c>
      <c r="H113" s="2" t="inlineStr">
        <is>
          <t>Nitronic 60, ASTM A276 UNS S21800</t>
        </is>
      </c>
      <c r="I113" s="4" t="inlineStr">
        <is>
          <t>N5</t>
        </is>
      </c>
      <c r="J113" s="80" t="inlineStr">
        <is>
          <t>:C30:</t>
        </is>
      </c>
      <c r="K113" s="80" t="inlineStr">
        <is>
          <t>:Coating_Standard:</t>
        </is>
      </c>
      <c r="L113" s="91" t="n">
        <v>91842976</v>
      </c>
      <c r="N113" t="inlineStr">
        <is>
          <t>A102114</t>
        </is>
      </c>
      <c r="O113" s="4" t="inlineStr">
        <is>
          <t>LT027</t>
        </is>
      </c>
    </row>
    <row r="114">
      <c r="B114" s="5">
        <f>IF(G114="WRMatl_Bronze_CDA90500","Y","N")</f>
        <v/>
      </c>
      <c r="C114" t="inlineStr">
        <is>
          <t>Price_BOM_L_WearRings_151</t>
        </is>
      </c>
      <c r="D114">
        <f>IF(B114="Y", C114,"")</f>
        <v/>
      </c>
      <c r="E114" t="inlineStr">
        <is>
          <t>:30957-LC:30957-LCV:30957-LF:</t>
        </is>
      </c>
      <c r="F114" s="80" t="inlineStr">
        <is>
          <t>:X3:</t>
        </is>
      </c>
      <c r="G114" s="80" t="inlineStr">
        <is>
          <t>WRMatl_Nitronic60_S21800</t>
        </is>
      </c>
      <c r="H114" s="2" t="inlineStr">
        <is>
          <t>Nitronic 60, ASTM A276 UNS S21800</t>
        </is>
      </c>
      <c r="I114" s="4" t="inlineStr">
        <is>
          <t>N5</t>
        </is>
      </c>
      <c r="J114" s="80" t="inlineStr">
        <is>
          <t>:C30:</t>
        </is>
      </c>
      <c r="K114" s="80" t="inlineStr">
        <is>
          <t>:Coating_Standard:</t>
        </is>
      </c>
      <c r="L114" s="91" t="n">
        <v>91842852</v>
      </c>
      <c r="N114" t="inlineStr">
        <is>
          <t>A102114</t>
        </is>
      </c>
      <c r="O114" s="4" t="inlineStr">
        <is>
          <t>LT027</t>
        </is>
      </c>
    </row>
    <row r="115">
      <c r="B115" s="5">
        <f>IF(G115="WRMatl_Bronze_CDA90500","Y","N")</f>
        <v/>
      </c>
      <c r="C115" t="inlineStr">
        <is>
          <t>Price_BOM_L_WearRings_152</t>
        </is>
      </c>
      <c r="D115">
        <f>IF(B115="Y", C115,"")</f>
        <v/>
      </c>
      <c r="E115" t="inlineStr">
        <is>
          <t>:30957-LC:30957-LCV:30957-LF:</t>
        </is>
      </c>
      <c r="F115" s="80" t="inlineStr">
        <is>
          <t>:XA:</t>
        </is>
      </c>
      <c r="G115" s="80" t="inlineStr">
        <is>
          <t>WRMatl_Nitronic60_S21800</t>
        </is>
      </c>
      <c r="H115" s="2" t="inlineStr">
        <is>
          <t>Nitronic 60, ASTM A276 UNS S21800</t>
        </is>
      </c>
      <c r="I115" s="4" t="inlineStr">
        <is>
          <t>N5</t>
        </is>
      </c>
      <c r="J115" s="80" t="inlineStr">
        <is>
          <t>:C30:</t>
        </is>
      </c>
      <c r="K115" s="80" t="inlineStr">
        <is>
          <t>:Coating_Standard:</t>
        </is>
      </c>
      <c r="L115" s="91" t="n">
        <v>97526558</v>
      </c>
      <c r="N115" t="inlineStr">
        <is>
          <t>A102114</t>
        </is>
      </c>
      <c r="O115" s="4" t="inlineStr">
        <is>
          <t>LT027</t>
        </is>
      </c>
    </row>
    <row r="116">
      <c r="B116" s="5">
        <f>IF(G116="WRMatl_Bronze_CDA90500","Y","N")</f>
        <v/>
      </c>
      <c r="C116" t="inlineStr">
        <is>
          <t>Price_BOM_L_WearRings_153</t>
        </is>
      </c>
      <c r="D116">
        <f>IF(B116="Y", C116,"")</f>
        <v/>
      </c>
      <c r="E116" t="inlineStr">
        <is>
          <t>:40707-LC:40707-LCV:40707-LF:</t>
        </is>
      </c>
      <c r="F116" s="80" t="inlineStr">
        <is>
          <t>:X3:</t>
        </is>
      </c>
      <c r="G116" s="80" t="inlineStr">
        <is>
          <t>WRMatl_Nitronic60_S21800</t>
        </is>
      </c>
      <c r="H116" s="2" t="inlineStr">
        <is>
          <t>Nitronic 60, ASTM A276 UNS S21800</t>
        </is>
      </c>
      <c r="I116" s="4" t="inlineStr">
        <is>
          <t>N5</t>
        </is>
      </c>
      <c r="J116" s="80" t="inlineStr">
        <is>
          <t>:C30:</t>
        </is>
      </c>
      <c r="K116" s="80" t="inlineStr">
        <is>
          <t>:Coating_Standard:</t>
        </is>
      </c>
      <c r="L116" s="107" t="n">
        <v>99085041</v>
      </c>
      <c r="N116" t="inlineStr">
        <is>
          <t>A102114</t>
        </is>
      </c>
      <c r="O116" s="4" t="inlineStr">
        <is>
          <t>LT027</t>
        </is>
      </c>
    </row>
    <row r="117">
      <c r="B117" s="5">
        <f>IF(G117="WRMatl_Bronze_CDA90500","Y","N")</f>
        <v/>
      </c>
      <c r="C117" t="inlineStr">
        <is>
          <t>Price_BOM_L_WearRings_154</t>
        </is>
      </c>
      <c r="D117">
        <f>IF(B117="Y", C117,"")</f>
        <v/>
      </c>
      <c r="E117" t="inlineStr">
        <is>
          <t>:40707-LC:40707-LCV:40707-LF:</t>
        </is>
      </c>
      <c r="F117" s="80" t="inlineStr">
        <is>
          <t>:X4:</t>
        </is>
      </c>
      <c r="G117" s="80" t="inlineStr">
        <is>
          <t>WRMatl_Nitronic60_S21800</t>
        </is>
      </c>
      <c r="H117" s="2" t="inlineStr">
        <is>
          <t>Nitronic 60, ASTM A276 UNS S21800</t>
        </is>
      </c>
      <c r="I117" s="4" t="inlineStr">
        <is>
          <t>N5</t>
        </is>
      </c>
      <c r="J117" s="80" t="inlineStr">
        <is>
          <t>:C30:</t>
        </is>
      </c>
      <c r="K117" s="80" t="inlineStr">
        <is>
          <t>:Coating_Standard:</t>
        </is>
      </c>
      <c r="L117" s="107" t="n">
        <v>99085041</v>
      </c>
      <c r="N117" t="inlineStr">
        <is>
          <t>A102114</t>
        </is>
      </c>
      <c r="O117" s="4" t="inlineStr">
        <is>
          <t>LT027</t>
        </is>
      </c>
    </row>
    <row r="118">
      <c r="B118" s="5">
        <f>IF(G118="WRMatl_Bronze_CDA90500","Y","N")</f>
        <v/>
      </c>
      <c r="C118" t="inlineStr">
        <is>
          <t>Price_BOM_L_WearRings_155</t>
        </is>
      </c>
      <c r="D118">
        <f>IF(B118="Y", C118,"")</f>
        <v/>
      </c>
      <c r="E118" t="inlineStr">
        <is>
          <t>:40957-LC:40957-LCV:40957-LF:40959-LC:40959-LCV:40959-LF:</t>
        </is>
      </c>
      <c r="F118" s="80" t="inlineStr">
        <is>
          <t>:X3:X4:XA:</t>
        </is>
      </c>
      <c r="G118" s="80" t="inlineStr">
        <is>
          <t>WRMatl_Nitronic60_S21800</t>
        </is>
      </c>
      <c r="H118" s="2" t="inlineStr">
        <is>
          <t>Nitronic 60, ASTM A276 UNS S21800</t>
        </is>
      </c>
      <c r="I118" s="4" t="inlineStr">
        <is>
          <t>N5</t>
        </is>
      </c>
      <c r="J118" s="80" t="inlineStr">
        <is>
          <t>:C30:</t>
        </is>
      </c>
      <c r="K118" s="80" t="inlineStr">
        <is>
          <t>:Coating_Standard:</t>
        </is>
      </c>
      <c r="L118" s="91" t="n">
        <v>91842802</v>
      </c>
      <c r="N118" t="inlineStr">
        <is>
          <t>A102114</t>
        </is>
      </c>
      <c r="O118" s="4" t="inlineStr">
        <is>
          <t>LT027</t>
        </is>
      </c>
    </row>
    <row r="119">
      <c r="B119" s="5">
        <f>IF(G119="WRMatl_Bronze_CDA90500","Y","N")</f>
        <v/>
      </c>
      <c r="C119" t="inlineStr">
        <is>
          <t>Price_BOM_L_WearRings_156</t>
        </is>
      </c>
      <c r="D119">
        <f>IF(B119="Y", C119,"")</f>
        <v/>
      </c>
      <c r="E119" t="inlineStr">
        <is>
          <t>:50957-LC:50957-LCV:50957-LF:</t>
        </is>
      </c>
      <c r="F119" s="80" t="inlineStr">
        <is>
          <t>:X4:</t>
        </is>
      </c>
      <c r="G119" s="80" t="inlineStr">
        <is>
          <t>WRMatl_Nitronic60_S21800</t>
        </is>
      </c>
      <c r="H119" s="2" t="inlineStr">
        <is>
          <t>Nitronic 60, ASTM A276 UNS S21800</t>
        </is>
      </c>
      <c r="I119" s="4" t="inlineStr">
        <is>
          <t>N5</t>
        </is>
      </c>
      <c r="J119" s="80" t="inlineStr">
        <is>
          <t>:C30:</t>
        </is>
      </c>
      <c r="K119" s="80" t="inlineStr">
        <is>
          <t>:Coating_Standard:</t>
        </is>
      </c>
      <c r="L119" s="91" t="n">
        <v>91842812</v>
      </c>
      <c r="N119" t="inlineStr">
        <is>
          <t>A102114</t>
        </is>
      </c>
      <c r="O119" s="4" t="inlineStr">
        <is>
          <t>LT027</t>
        </is>
      </c>
    </row>
    <row r="120">
      <c r="B120" s="5">
        <f>IF(G120="WRMatl_Bronze_CDA90500","Y","N")</f>
        <v/>
      </c>
      <c r="C120" t="inlineStr">
        <is>
          <t>Price_BOM_L_WearRings_157</t>
        </is>
      </c>
      <c r="D120">
        <f>IF(B120="Y", C120,"")</f>
        <v/>
      </c>
      <c r="E120" t="inlineStr">
        <is>
          <t>:50123-LC:50123-LCV:50123-LF:</t>
        </is>
      </c>
      <c r="F120" s="80" t="inlineStr">
        <is>
          <t>:XA:</t>
        </is>
      </c>
      <c r="G120" s="80" t="inlineStr">
        <is>
          <t>WRMatl_Nitronic60_S21800</t>
        </is>
      </c>
      <c r="H120" s="2" t="inlineStr">
        <is>
          <t>Nitronic 60, ASTM A276 UNS S21800</t>
        </is>
      </c>
      <c r="I120" s="4" t="inlineStr">
        <is>
          <t>N5</t>
        </is>
      </c>
      <c r="J120" s="80" t="inlineStr">
        <is>
          <t>:C30:</t>
        </is>
      </c>
      <c r="K120" s="80" t="inlineStr">
        <is>
          <t>:Coating_Standard:</t>
        </is>
      </c>
      <c r="L120" s="91" t="n">
        <v>97526545</v>
      </c>
      <c r="N120" t="inlineStr">
        <is>
          <t>A102114</t>
        </is>
      </c>
      <c r="O120" s="4" t="inlineStr">
        <is>
          <t>LT027</t>
        </is>
      </c>
    </row>
    <row r="121">
      <c r="B121" s="5">
        <f>IF(G121="WRMatl_Bronze_CDA90500","Y","N")</f>
        <v/>
      </c>
      <c r="C121" t="inlineStr">
        <is>
          <t>Price_BOM_L_WearRings_158</t>
        </is>
      </c>
      <c r="D121">
        <f>IF(B121="Y", C121,"")</f>
        <v/>
      </c>
      <c r="E121" t="inlineStr">
        <is>
          <t>:50123-LC:50123-LCV:50123-LF:</t>
        </is>
      </c>
      <c r="F121" s="80" t="inlineStr">
        <is>
          <t>:X5:</t>
        </is>
      </c>
      <c r="G121" s="80" t="inlineStr">
        <is>
          <t>WRMatl_Nitronic60_S21800</t>
        </is>
      </c>
      <c r="H121" s="2" t="inlineStr">
        <is>
          <t>Nitronic 60, ASTM A276 UNS S21800</t>
        </is>
      </c>
      <c r="I121" s="4" t="inlineStr">
        <is>
          <t>N5</t>
        </is>
      </c>
      <c r="J121" s="80" t="inlineStr">
        <is>
          <t>:C30:</t>
        </is>
      </c>
      <c r="K121" s="80" t="inlineStr">
        <is>
          <t>:Coating_Standard:</t>
        </is>
      </c>
      <c r="L121" s="91" t="n">
        <v>91842812</v>
      </c>
      <c r="N121" t="inlineStr">
        <is>
          <t>A102114</t>
        </is>
      </c>
      <c r="O121" s="4" t="inlineStr">
        <is>
          <t>LT027</t>
        </is>
      </c>
    </row>
    <row r="122">
      <c r="B122" s="5">
        <f>IF(G122="WRMatl_Bronze_CDA90500","Y","N")</f>
        <v/>
      </c>
      <c r="C122" t="inlineStr">
        <is>
          <t>Price_BOM_L_WearRings_159</t>
        </is>
      </c>
      <c r="D122">
        <f>IF(B122="Y", C122,"")</f>
        <v/>
      </c>
      <c r="E122" t="inlineStr">
        <is>
          <t>:50157-LC:50157-LCV:50157-LF:</t>
        </is>
      </c>
      <c r="F122" s="80" t="inlineStr">
        <is>
          <t>:X5:</t>
        </is>
      </c>
      <c r="G122" s="80" t="inlineStr">
        <is>
          <t>WRMatl_Nitronic60_S21800</t>
        </is>
      </c>
      <c r="H122" s="2" t="inlineStr">
        <is>
          <t>Nitronic 60, ASTM A276 UNS S21800</t>
        </is>
      </c>
      <c r="I122" s="4" t="inlineStr">
        <is>
          <t>N5</t>
        </is>
      </c>
      <c r="J122" s="80" t="inlineStr">
        <is>
          <t>:C30:</t>
        </is>
      </c>
      <c r="K122" s="80" t="inlineStr">
        <is>
          <t>:Coating_Standard:</t>
        </is>
      </c>
      <c r="L122" s="91" t="n">
        <v>91842812</v>
      </c>
      <c r="N122" t="inlineStr">
        <is>
          <t>A102114</t>
        </is>
      </c>
      <c r="O122" s="4" t="inlineStr">
        <is>
          <t>LT027</t>
        </is>
      </c>
    </row>
    <row r="123">
      <c r="B123" s="5">
        <f>IF(G123="WRMatl_Bronze_CDA90500","Y","N")</f>
        <v/>
      </c>
      <c r="C123" t="inlineStr">
        <is>
          <t>Price_BOM_L_WearRings_160</t>
        </is>
      </c>
      <c r="D123">
        <f>IF(B123="Y", C123,"")</f>
        <v/>
      </c>
      <c r="E123" t="inlineStr">
        <is>
          <t>:60951-LC:60951-LCV:60951-LF:</t>
        </is>
      </c>
      <c r="F123" s="80" t="inlineStr">
        <is>
          <t>:XA:</t>
        </is>
      </c>
      <c r="G123" s="80" t="inlineStr">
        <is>
          <t>WRMatl_Nitronic60_S21800</t>
        </is>
      </c>
      <c r="H123" s="2" t="inlineStr">
        <is>
          <t>Nitronic 60, ASTM A276 UNS S21800</t>
        </is>
      </c>
      <c r="I123" s="4" t="inlineStr">
        <is>
          <t>N5</t>
        </is>
      </c>
      <c r="J123" s="80" t="inlineStr">
        <is>
          <t>:C30:</t>
        </is>
      </c>
      <c r="K123" s="4" t="inlineStr">
        <is>
          <t>:Coating_Standard:</t>
        </is>
      </c>
      <c r="L123" s="91" t="n">
        <v>91842747</v>
      </c>
      <c r="N123" t="inlineStr">
        <is>
          <t>A102114</t>
        </is>
      </c>
      <c r="O123" s="4" t="inlineStr">
        <is>
          <t>LT027</t>
        </is>
      </c>
    </row>
    <row r="124">
      <c r="B124" s="5">
        <f>IF(G124="WRMatl_Bronze_CDA90500","Y","N")</f>
        <v/>
      </c>
      <c r="C124" t="inlineStr">
        <is>
          <t>Price_BOM_L_WearRings_161</t>
        </is>
      </c>
      <c r="D124">
        <f>IF(B124="Y", C124,"")</f>
        <v/>
      </c>
      <c r="E124" t="inlineStr">
        <is>
          <t>:60123-LC:60123-LCV:60123-LF:</t>
        </is>
      </c>
      <c r="F124" s="80" t="inlineStr">
        <is>
          <t>:XA:</t>
        </is>
      </c>
      <c r="G124" s="80" t="inlineStr">
        <is>
          <t>WRMatl_Nitronic60_S21800</t>
        </is>
      </c>
      <c r="H124" s="2" t="inlineStr">
        <is>
          <t>Nitronic 60, ASTM A276 UNS S21800</t>
        </is>
      </c>
      <c r="I124" s="4" t="inlineStr">
        <is>
          <t>N5</t>
        </is>
      </c>
      <c r="J124" s="80" t="inlineStr">
        <is>
          <t>:C30:</t>
        </is>
      </c>
      <c r="K124" s="4" t="inlineStr">
        <is>
          <t>:Coating_Standard:</t>
        </is>
      </c>
      <c r="L124" s="91" t="n">
        <v>91842747</v>
      </c>
      <c r="N124" t="inlineStr">
        <is>
          <t>A102114</t>
        </is>
      </c>
      <c r="O124" s="4" t="inlineStr">
        <is>
          <t>LT027</t>
        </is>
      </c>
    </row>
    <row r="125">
      <c r="B125" s="5">
        <f>IF(G125="WRMatl_Bronze_CDA90500","Y","N")</f>
        <v/>
      </c>
      <c r="C125" t="inlineStr">
        <is>
          <t>Price_BOM_L_WearRings_162</t>
        </is>
      </c>
      <c r="D125">
        <f>IF(B125="Y", C125,"")</f>
        <v/>
      </c>
      <c r="E125" t="inlineStr">
        <is>
          <t>:60123-LC:60123-LCV:60123-LF:</t>
        </is>
      </c>
      <c r="F125" s="80" t="inlineStr">
        <is>
          <t>:X5:</t>
        </is>
      </c>
      <c r="G125" s="80" t="inlineStr">
        <is>
          <t>WRMatl_Nitronic60_S21800</t>
        </is>
      </c>
      <c r="H125" s="2" t="inlineStr">
        <is>
          <t>Nitronic 60, ASTM A276 UNS S21800</t>
        </is>
      </c>
      <c r="I125" s="4" t="inlineStr">
        <is>
          <t>N5</t>
        </is>
      </c>
      <c r="J125" s="80" t="inlineStr">
        <is>
          <t>:C30:</t>
        </is>
      </c>
      <c r="K125" s="4" t="inlineStr">
        <is>
          <t>:Coating_Standard:</t>
        </is>
      </c>
      <c r="L125" s="91" t="n">
        <v>91842747</v>
      </c>
      <c r="N125" t="inlineStr">
        <is>
          <t>A102114</t>
        </is>
      </c>
      <c r="O125" s="4" t="inlineStr">
        <is>
          <t>LT027</t>
        </is>
      </c>
    </row>
    <row r="126">
      <c r="B126" s="5">
        <f>IF(G126="WRMatl_Bronze_CDA90500","Y","N")</f>
        <v/>
      </c>
      <c r="C126" t="inlineStr">
        <is>
          <t>Price_BOM_L_WearRings_163</t>
        </is>
      </c>
      <c r="D126">
        <f>IF(B126="Y", C126,"")</f>
        <v/>
      </c>
      <c r="E126" t="inlineStr">
        <is>
          <t>:80123-LC:80123-LCV:80123-LF:</t>
        </is>
      </c>
      <c r="F126" s="80" t="inlineStr">
        <is>
          <t>:X5:</t>
        </is>
      </c>
      <c r="G126" s="80" t="inlineStr">
        <is>
          <t>WRMatl_Nitronic60_S21800</t>
        </is>
      </c>
      <c r="H126" s="2" t="inlineStr">
        <is>
          <t>Nitronic 60, ASTM A276 UNS S21800</t>
        </is>
      </c>
      <c r="I126" s="4" t="inlineStr">
        <is>
          <t>N5</t>
        </is>
      </c>
      <c r="J126" s="80" t="inlineStr">
        <is>
          <t>:C30:</t>
        </is>
      </c>
      <c r="K126" s="4" t="inlineStr">
        <is>
          <t>:Coating_Standard:</t>
        </is>
      </c>
      <c r="L126" s="91" t="n">
        <v>91842927</v>
      </c>
      <c r="N126" t="inlineStr">
        <is>
          <t>A102114</t>
        </is>
      </c>
      <c r="O126" s="4" t="inlineStr">
        <is>
          <t>LT027</t>
        </is>
      </c>
    </row>
    <row r="127">
      <c r="B127" s="5">
        <f>IF(G127="WRMatl_Bronze_CDA90500","Y","N")</f>
        <v/>
      </c>
      <c r="C127" t="inlineStr">
        <is>
          <t>Price_BOM_L_WearRings_164</t>
        </is>
      </c>
      <c r="D127">
        <f>IF(B127="Y", C127,"")</f>
        <v/>
      </c>
      <c r="E127" t="inlineStr">
        <is>
          <t>:80155-LC:80155-LCV:80155-LF:</t>
        </is>
      </c>
      <c r="F127" s="80" t="inlineStr">
        <is>
          <t>:X5:</t>
        </is>
      </c>
      <c r="G127" s="80" t="inlineStr">
        <is>
          <t>WRMatl_Nitronic60_S21800</t>
        </is>
      </c>
      <c r="H127" s="2" t="inlineStr">
        <is>
          <t>Nitronic 60, ASTM A276 UNS S21800</t>
        </is>
      </c>
      <c r="I127" s="4" t="inlineStr">
        <is>
          <t>N5</t>
        </is>
      </c>
      <c r="J127" s="2" t="inlineStr">
        <is>
          <t>:C30:</t>
        </is>
      </c>
      <c r="K127" s="4" t="inlineStr">
        <is>
          <t>:Coating_Standard:</t>
        </is>
      </c>
      <c r="L127" s="91" t="n">
        <v>99085164</v>
      </c>
      <c r="N127" t="inlineStr">
        <is>
          <t>A102114</t>
        </is>
      </c>
      <c r="O127" s="4" t="inlineStr">
        <is>
          <t>LT027</t>
        </is>
      </c>
    </row>
    <row r="128">
      <c r="B128" s="5">
        <f>IF(G128="WRMatl_Bronze_CDA90500","Y","N")</f>
        <v/>
      </c>
      <c r="C128" t="inlineStr">
        <is>
          <t>Price_BOM_L_WearRings_165</t>
        </is>
      </c>
      <c r="D128">
        <f>IF(B128="Y", C128,"")</f>
        <v/>
      </c>
      <c r="E128" t="inlineStr">
        <is>
          <t>:80155-LC:80155-LCV:80155-LF:</t>
        </is>
      </c>
      <c r="F128" s="80" t="inlineStr">
        <is>
          <t>:X6:</t>
        </is>
      </c>
      <c r="G128" s="80" t="inlineStr">
        <is>
          <t>WRMatl_Nitronic60_S21800</t>
        </is>
      </c>
      <c r="H128" s="2" t="inlineStr">
        <is>
          <t>Nitronic 60, ASTM A276 UNS S21800</t>
        </is>
      </c>
      <c r="I128" s="4" t="inlineStr">
        <is>
          <t>N5</t>
        </is>
      </c>
      <c r="J128" s="2" t="inlineStr">
        <is>
          <t>:C30:</t>
        </is>
      </c>
      <c r="K128" s="4" t="inlineStr">
        <is>
          <t>:Coating_Standard:</t>
        </is>
      </c>
      <c r="L128" s="91" t="n">
        <v>99085165</v>
      </c>
      <c r="N128" t="inlineStr">
        <is>
          <t>A102114</t>
        </is>
      </c>
      <c r="O128" s="4" t="inlineStr">
        <is>
          <t>LT027</t>
        </is>
      </c>
    </row>
    <row r="129">
      <c r="B129" s="5">
        <f>IF(G129="WRMatl_Bronze_CDA90500","Y","N")</f>
        <v/>
      </c>
      <c r="C129" s="4" t="inlineStr">
        <is>
          <t>Price_BOM_L_WearRings_166</t>
        </is>
      </c>
      <c r="D129">
        <f>IF(B129="Y", C129,"")</f>
        <v/>
      </c>
      <c r="E129" t="inlineStr">
        <is>
          <t>:10153-LF:</t>
        </is>
      </c>
      <c r="F129" s="2" t="inlineStr">
        <is>
          <t>:X8:</t>
        </is>
      </c>
      <c r="G129" s="80" t="inlineStr">
        <is>
          <t>WRMatl_Nitronic60_S21800</t>
        </is>
      </c>
      <c r="H129" s="2" t="inlineStr">
        <is>
          <t>Nitronic 60, ASTM A276 UNS S21800</t>
        </is>
      </c>
      <c r="I129" s="4" t="inlineStr">
        <is>
          <t>N5</t>
        </is>
      </c>
      <c r="J129" s="80" t="inlineStr">
        <is>
          <t>:C30:J:X:</t>
        </is>
      </c>
      <c r="K129" s="4" t="inlineStr">
        <is>
          <t>:Coating_Standard:</t>
        </is>
      </c>
      <c r="L129" s="91" t="n">
        <v>99089027</v>
      </c>
      <c r="M129" s="79" t="n"/>
      <c r="N129" t="inlineStr">
        <is>
          <t>A102114</t>
        </is>
      </c>
      <c r="O129" s="4" t="inlineStr">
        <is>
          <t>LT027</t>
        </is>
      </c>
      <c r="P129" s="4" t="n">
        <v>0</v>
      </c>
    </row>
    <row r="130">
      <c r="B130" s="5">
        <f>IF(G130="WRMatl_Bronze_CDA90500","Y","N")</f>
        <v/>
      </c>
      <c r="C130" s="4" t="inlineStr">
        <is>
          <t>Price_BOM_L_WearRings_167</t>
        </is>
      </c>
      <c r="D130">
        <f>IF(B130="Y", C130,"")</f>
        <v/>
      </c>
      <c r="E130" t="inlineStr">
        <is>
          <t>:20121-LC:20121-LCV:20121-LF:</t>
        </is>
      </c>
      <c r="F130" t="inlineStr">
        <is>
          <t>:X3:XA:</t>
        </is>
      </c>
      <c r="G130" s="80" t="inlineStr">
        <is>
          <t>WRMatl_Nitronic60_S21800</t>
        </is>
      </c>
      <c r="H130" s="2" t="inlineStr">
        <is>
          <t>Nitronic 60, ASTM A276 UNS S21800</t>
        </is>
      </c>
      <c r="I130" s="4" t="inlineStr">
        <is>
          <t>N5</t>
        </is>
      </c>
      <c r="J130" s="2" t="inlineStr">
        <is>
          <t>:C30:J:X:</t>
        </is>
      </c>
      <c r="K130" s="4" t="inlineStr">
        <is>
          <t>:Coating_Standard:</t>
        </is>
      </c>
      <c r="L130" s="91" t="n">
        <v>99085166</v>
      </c>
      <c r="M130" s="79" t="n"/>
      <c r="N130" t="inlineStr">
        <is>
          <t>A102114</t>
        </is>
      </c>
      <c r="O130" s="4" t="inlineStr">
        <is>
          <t>LT027</t>
        </is>
      </c>
      <c r="P130" s="4" t="n">
        <v>0</v>
      </c>
    </row>
    <row r="131">
      <c r="B131" s="5">
        <f>IF(G131="WRMatl_Bronze_CDA90500","Y","N")</f>
        <v/>
      </c>
      <c r="C131" s="4" t="inlineStr">
        <is>
          <t>Price_BOM_L_WearRings_168</t>
        </is>
      </c>
      <c r="D131">
        <f>IF(B131="Y", C131,"")</f>
        <v/>
      </c>
      <c r="E131" t="inlineStr">
        <is>
          <t>:10707-LC:10707-LCV:10707-LF:</t>
        </is>
      </c>
      <c r="F131" s="80" t="inlineStr">
        <is>
          <t>:X0:X3:</t>
        </is>
      </c>
      <c r="G131" t="inlineStr">
        <is>
          <t>WRMatl_Vesconite</t>
        </is>
      </c>
      <c r="H131" t="inlineStr">
        <is>
          <t>Vesconite</t>
        </is>
      </c>
      <c r="I131" s="4" t="inlineStr">
        <is>
          <t>M4</t>
        </is>
      </c>
      <c r="J131" s="2" t="inlineStr">
        <is>
          <t>:C30:J:</t>
        </is>
      </c>
      <c r="K1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1" s="80" t="n">
        <v>98567016</v>
      </c>
      <c r="M131" s="4" t="inlineStr">
        <is>
          <t>WEAR RING, 1.62"x1.88"x0.62", M4</t>
        </is>
      </c>
      <c r="N131" t="inlineStr">
        <is>
          <t>A102197</t>
        </is>
      </c>
      <c r="O131" s="4" t="inlineStr">
        <is>
          <t>LT027</t>
        </is>
      </c>
      <c r="P131" s="4" t="n">
        <v>0</v>
      </c>
    </row>
    <row r="132">
      <c r="B132" s="5">
        <f>IF(G132="WRMatl_Bronze_CDA90500","Y","N")</f>
        <v/>
      </c>
      <c r="C132" s="4" t="inlineStr">
        <is>
          <t>Price_BOM_L_WearRings_169</t>
        </is>
      </c>
      <c r="D132">
        <f>IF(B132="Y", C132,"")</f>
        <v/>
      </c>
      <c r="E132" t="inlineStr">
        <is>
          <t>:12709-LC:12709-LCV:12709-LF:</t>
        </is>
      </c>
      <c r="F132" s="80" t="inlineStr">
        <is>
          <t>:X0:X3:</t>
        </is>
      </c>
      <c r="G132" t="inlineStr">
        <is>
          <t>WRMatl_Vesconite</t>
        </is>
      </c>
      <c r="H132" t="inlineStr">
        <is>
          <t>Vesconite</t>
        </is>
      </c>
      <c r="I132" s="4" t="inlineStr">
        <is>
          <t>M4</t>
        </is>
      </c>
      <c r="J132" s="2" t="inlineStr">
        <is>
          <t>:C30:J:</t>
        </is>
      </c>
      <c r="K13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2" s="4" t="n">
        <v>98567018</v>
      </c>
      <c r="M132" s="4" t="inlineStr">
        <is>
          <t>WEAR RING, 2.12"x2.63"x0.62", M4</t>
        </is>
      </c>
      <c r="N132" t="inlineStr">
        <is>
          <t>A102197</t>
        </is>
      </c>
      <c r="O132" s="4" t="inlineStr">
        <is>
          <t>LT027</t>
        </is>
      </c>
      <c r="P132" t="n">
        <v>0</v>
      </c>
    </row>
    <row r="133">
      <c r="B133" s="5">
        <f>IF(G133="WRMatl_Bronze_CDA90500","Y","N")</f>
        <v/>
      </c>
      <c r="C133" s="4" t="inlineStr">
        <is>
          <t>Price_BOM_L_WearRings_170</t>
        </is>
      </c>
      <c r="D133">
        <f>IF(B133="Y", C133,"")</f>
        <v/>
      </c>
      <c r="E133" t="inlineStr">
        <is>
          <t>:15705-LC:15705-LCV:15705-LF:</t>
        </is>
      </c>
      <c r="F133" s="80" t="inlineStr">
        <is>
          <t>:X3:</t>
        </is>
      </c>
      <c r="G133" t="inlineStr">
        <is>
          <t>WRMatl_Vesconite</t>
        </is>
      </c>
      <c r="H133" t="inlineStr">
        <is>
          <t>Vesconite</t>
        </is>
      </c>
      <c r="I133" s="4" t="inlineStr">
        <is>
          <t>M4</t>
        </is>
      </c>
      <c r="J133" s="2" t="inlineStr">
        <is>
          <t>:C30:J:</t>
        </is>
      </c>
      <c r="K13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3" s="4" t="n">
        <v>98567019</v>
      </c>
      <c r="M133" s="4" t="inlineStr">
        <is>
          <t>WEAR RING, 2.50"x3.00"x0.75", M4</t>
        </is>
      </c>
      <c r="N133" t="inlineStr">
        <is>
          <t>A102197</t>
        </is>
      </c>
      <c r="O133" s="4" t="inlineStr">
        <is>
          <t>LT027</t>
        </is>
      </c>
      <c r="P133" t="n">
        <v>0</v>
      </c>
    </row>
    <row r="134">
      <c r="B134" s="5">
        <f>IF(G134="WRMatl_Bronze_CDA90500","Y","N")</f>
        <v/>
      </c>
      <c r="C134" s="4" t="inlineStr">
        <is>
          <t>Price_BOM_L_WearRings_171</t>
        </is>
      </c>
      <c r="D134">
        <f>IF(B134="Y", C134,"")</f>
        <v/>
      </c>
      <c r="E134" t="inlineStr">
        <is>
          <t>:15951-LC:15951-LCV:15951-LF:</t>
        </is>
      </c>
      <c r="F134" s="2" t="inlineStr">
        <is>
          <t>:X3:X4:</t>
        </is>
      </c>
      <c r="G134" t="inlineStr">
        <is>
          <t>WRMatl_Vesconite</t>
        </is>
      </c>
      <c r="H134" t="inlineStr">
        <is>
          <t>Vesconite</t>
        </is>
      </c>
      <c r="I134" t="inlineStr">
        <is>
          <t>M4</t>
        </is>
      </c>
      <c r="J134" s="2" t="inlineStr">
        <is>
          <t>:C30:J:</t>
        </is>
      </c>
      <c r="K1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4" s="4" t="n">
        <v>98567031</v>
      </c>
      <c r="M134" s="4" t="inlineStr">
        <is>
          <t>WEAR RING, 2.50"x 3.00"x0.88" M4</t>
        </is>
      </c>
      <c r="N134" t="inlineStr">
        <is>
          <t>A102197</t>
        </is>
      </c>
      <c r="O134" t="inlineStr">
        <is>
          <t>LT027</t>
        </is>
      </c>
      <c r="P134" t="n">
        <v>0</v>
      </c>
    </row>
    <row r="135">
      <c r="B135" s="5">
        <f>IF(G135="WRMatl_Bronze_CDA90500","Y","N")</f>
        <v/>
      </c>
      <c r="C135" s="4" t="inlineStr">
        <is>
          <t>Price_BOM_L_WearRings_172</t>
        </is>
      </c>
      <c r="D135">
        <f>IF(B135="Y", C135,"")</f>
        <v/>
      </c>
      <c r="E135" t="inlineStr">
        <is>
          <t>:15955-LC:15955-LCV:15955-LF:</t>
        </is>
      </c>
      <c r="F135" s="2" t="inlineStr">
        <is>
          <t>:X3:X4:</t>
        </is>
      </c>
      <c r="G135" t="inlineStr">
        <is>
          <t>WRMatl_Vesconite</t>
        </is>
      </c>
      <c r="H135" t="inlineStr">
        <is>
          <t>Vesconite</t>
        </is>
      </c>
      <c r="I135" t="inlineStr">
        <is>
          <t>M4</t>
        </is>
      </c>
      <c r="J135" s="2" t="inlineStr">
        <is>
          <t>:C30:J:</t>
        </is>
      </c>
      <c r="K1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5" s="4" t="n">
        <v>98567031</v>
      </c>
      <c r="M135" s="4" t="inlineStr">
        <is>
          <t>WEAR RING, 2.50"x 3.00"x0.88" M4</t>
        </is>
      </c>
      <c r="N135" t="inlineStr">
        <is>
          <t>A102197</t>
        </is>
      </c>
      <c r="O135" s="4" t="inlineStr">
        <is>
          <t>LT027</t>
        </is>
      </c>
      <c r="P135" t="n">
        <v>0</v>
      </c>
    </row>
    <row r="136">
      <c r="B136" s="5">
        <f>IF(G136="WRMatl_Bronze_CDA90500","Y","N")</f>
        <v/>
      </c>
      <c r="C136" s="4" t="inlineStr">
        <is>
          <t>Price_BOM_L_WearRings_173</t>
        </is>
      </c>
      <c r="D136">
        <f>IF(B136="Y", C136,"")</f>
        <v/>
      </c>
      <c r="E136" t="inlineStr">
        <is>
          <t>:15959-LC:15959-LCV:15959-LF:</t>
        </is>
      </c>
      <c r="F136" s="2" t="inlineStr">
        <is>
          <t>:X3:X4:</t>
        </is>
      </c>
      <c r="G136" t="inlineStr">
        <is>
          <t>WRMatl_Vesconite</t>
        </is>
      </c>
      <c r="H136" t="inlineStr">
        <is>
          <t>Vesconite</t>
        </is>
      </c>
      <c r="I136" t="inlineStr">
        <is>
          <t>M4</t>
        </is>
      </c>
      <c r="J136" s="2" t="inlineStr">
        <is>
          <t>:C30:J:</t>
        </is>
      </c>
      <c r="K13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6" s="4" t="n">
        <v>98567031</v>
      </c>
      <c r="M136" s="4" t="inlineStr">
        <is>
          <t>WEAR RING, 2.50"x 3.00"x0.88" M4</t>
        </is>
      </c>
      <c r="N136" t="inlineStr">
        <is>
          <t>A102197</t>
        </is>
      </c>
      <c r="O136" s="4" t="inlineStr">
        <is>
          <t>LT027</t>
        </is>
      </c>
      <c r="P136" t="n">
        <v>0</v>
      </c>
    </row>
    <row r="137">
      <c r="B137" s="5">
        <f>IF(G137="WRMatl_Bronze_CDA90500","Y","N")</f>
        <v/>
      </c>
      <c r="C137" s="4" t="inlineStr">
        <is>
          <t>Price_BOM_L_WearRings_174</t>
        </is>
      </c>
      <c r="D137">
        <f>IF(B137="Y", C137,"")</f>
        <v/>
      </c>
      <c r="E137" t="inlineStr">
        <is>
          <t>:20709-LC:20709-LCV:20709-LF:</t>
        </is>
      </c>
      <c r="F137" s="2" t="inlineStr">
        <is>
          <t>:X3:X4:</t>
        </is>
      </c>
      <c r="G137" t="inlineStr">
        <is>
          <t>WRMatl_Vesconite</t>
        </is>
      </c>
      <c r="H137" t="inlineStr">
        <is>
          <t>Vesconite</t>
        </is>
      </c>
      <c r="I137" s="4" t="inlineStr">
        <is>
          <t>M4</t>
        </is>
      </c>
      <c r="J137" s="2" t="inlineStr">
        <is>
          <t>:C30:J:</t>
        </is>
      </c>
      <c r="K1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7" s="4" t="n">
        <v>98567032</v>
      </c>
      <c r="M137" s="4" t="inlineStr">
        <is>
          <t>WEAR RING, 3.00"x3.50"x0.75", M4</t>
        </is>
      </c>
      <c r="N137" t="inlineStr">
        <is>
          <t>A102197</t>
        </is>
      </c>
      <c r="O137" s="4" t="inlineStr">
        <is>
          <t>LT027</t>
        </is>
      </c>
      <c r="P137" t="n">
        <v>0</v>
      </c>
    </row>
    <row r="138">
      <c r="B138" s="5">
        <f>IF(G138="WRMatl_Bronze_CDA90500","Y","N")</f>
        <v/>
      </c>
      <c r="C138" s="4" t="inlineStr">
        <is>
          <t>Price_BOM_L_WearRings_175</t>
        </is>
      </c>
      <c r="D138">
        <f>IF(B138="Y", C138,"")</f>
        <v/>
      </c>
      <c r="E138" t="inlineStr">
        <is>
          <t>:20953-LC:20953-LCV:20953-LF:</t>
        </is>
      </c>
      <c r="F138" s="2" t="inlineStr">
        <is>
          <t>:X3:X4:</t>
        </is>
      </c>
      <c r="G138" t="inlineStr">
        <is>
          <t>WRMatl_Vesconite</t>
        </is>
      </c>
      <c r="H138" t="inlineStr">
        <is>
          <t>Vesconite</t>
        </is>
      </c>
      <c r="I138" s="4" t="inlineStr">
        <is>
          <t>M4</t>
        </is>
      </c>
      <c r="J138" s="2" t="inlineStr">
        <is>
          <t>:C30:J:</t>
        </is>
      </c>
      <c r="K13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8" s="4" t="n">
        <v>98567032</v>
      </c>
      <c r="M138" s="4" t="inlineStr">
        <is>
          <t>WEAR RING, 3.00"x3.50"x0.75", M4</t>
        </is>
      </c>
      <c r="N138" t="inlineStr">
        <is>
          <t>A102197</t>
        </is>
      </c>
      <c r="O138" s="4" t="inlineStr">
        <is>
          <t>LT027</t>
        </is>
      </c>
      <c r="P138" t="n">
        <v>0</v>
      </c>
    </row>
    <row r="139">
      <c r="B139" s="5">
        <f>IF(G139="WRMatl_Bronze_CDA90500","Y","N")</f>
        <v/>
      </c>
      <c r="C139" s="4" t="inlineStr">
        <is>
          <t>Price_BOM_L_WearRings_176</t>
        </is>
      </c>
      <c r="D139">
        <f>IF(B139="Y", C139,"")</f>
        <v/>
      </c>
      <c r="E139" t="inlineStr">
        <is>
          <t>:20121-LC:20121-LCV:20121-LF:</t>
        </is>
      </c>
      <c r="F139" t="inlineStr">
        <is>
          <t>:X3:XA:</t>
        </is>
      </c>
      <c r="G139" t="inlineStr">
        <is>
          <t>WRMatl_Vesconite</t>
        </is>
      </c>
      <c r="H139" t="inlineStr">
        <is>
          <t>Vesconite</t>
        </is>
      </c>
      <c r="I139" s="4" t="inlineStr">
        <is>
          <t>M4</t>
        </is>
      </c>
      <c r="J139" s="2" t="inlineStr">
        <is>
          <t>:C30:J:X:</t>
        </is>
      </c>
      <c r="K13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9" s="4" t="n">
        <v>98567032</v>
      </c>
      <c r="M139" s="4" t="inlineStr">
        <is>
          <t>WEAR RING, 3.00"x3.50"x0.75", M4</t>
        </is>
      </c>
      <c r="N139" t="inlineStr">
        <is>
          <t>A102197</t>
        </is>
      </c>
      <c r="O139" s="4" t="inlineStr">
        <is>
          <t>LT027</t>
        </is>
      </c>
      <c r="P139" s="4" t="n">
        <v>0</v>
      </c>
    </row>
    <row r="140">
      <c r="B140" s="5">
        <f>IF(G140="WRMatl_Bronze_CDA90500","Y","N")</f>
        <v/>
      </c>
      <c r="C140" s="4" t="inlineStr">
        <is>
          <t>Price_BOM_L_WearRings_177</t>
        </is>
      </c>
      <c r="D140">
        <f>IF(B140="Y", C140,"")</f>
        <v/>
      </c>
      <c r="E140" t="inlineStr">
        <is>
          <t>:25707-LC:25707-LCV:25707-LF:</t>
        </is>
      </c>
      <c r="F140" s="2" t="inlineStr">
        <is>
          <t>:X3:X4:</t>
        </is>
      </c>
      <c r="G140" t="inlineStr">
        <is>
          <t>WRMatl_Vesconite</t>
        </is>
      </c>
      <c r="H140" t="inlineStr">
        <is>
          <t>Vesconite</t>
        </is>
      </c>
      <c r="I140" s="4" t="inlineStr">
        <is>
          <t>M4</t>
        </is>
      </c>
      <c r="J140" s="2" t="inlineStr">
        <is>
          <t>:C30:J:X:</t>
        </is>
      </c>
      <c r="K1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0" s="4" t="n">
        <v>98567033</v>
      </c>
      <c r="M140" s="4" t="inlineStr">
        <is>
          <t>WEAR RING, 3.50"x4.00"x0.69", M4</t>
        </is>
      </c>
      <c r="N140" t="inlineStr">
        <is>
          <t>A102197</t>
        </is>
      </c>
      <c r="O140" s="4" t="inlineStr">
        <is>
          <t>LT027</t>
        </is>
      </c>
      <c r="P140" t="n">
        <v>0</v>
      </c>
    </row>
    <row r="141">
      <c r="B141" s="5">
        <f>IF(G141="WRMatl_Bronze_CDA90500","Y","N")</f>
        <v/>
      </c>
      <c r="C141" s="4" t="inlineStr">
        <is>
          <t>Price_BOM_L_WearRings_178</t>
        </is>
      </c>
      <c r="D141">
        <f>IF(B141="Y", C141,"")</f>
        <v/>
      </c>
      <c r="E141" t="inlineStr">
        <is>
          <t>:25957-LC:25957-LCV:25957-LF:</t>
        </is>
      </c>
      <c r="F141" s="2" t="inlineStr">
        <is>
          <t>:X3:X4:</t>
        </is>
      </c>
      <c r="G141" t="inlineStr">
        <is>
          <t>WRMatl_Vesconite</t>
        </is>
      </c>
      <c r="H141" t="inlineStr">
        <is>
          <t>Vesconite</t>
        </is>
      </c>
      <c r="I141" s="4" t="inlineStr">
        <is>
          <t>M4</t>
        </is>
      </c>
      <c r="J141" s="2" t="inlineStr">
        <is>
          <t>:C30:J:X:</t>
        </is>
      </c>
      <c r="K14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1" s="4" t="n">
        <v>98567033</v>
      </c>
      <c r="M141" s="4" t="inlineStr">
        <is>
          <t>WEAR RING, 3.50"x4.00"x0.69", M4</t>
        </is>
      </c>
      <c r="N141" t="inlineStr">
        <is>
          <t>A102197</t>
        </is>
      </c>
      <c r="O141" s="4" t="inlineStr">
        <is>
          <t>LT027</t>
        </is>
      </c>
      <c r="P141" t="n">
        <v>0</v>
      </c>
    </row>
    <row r="142">
      <c r="B142" s="5">
        <f>IF(G142="WRMatl_Bronze_CDA90500","Y","N")</f>
        <v/>
      </c>
      <c r="C142" s="4" t="inlineStr">
        <is>
          <t>Price_BOM_L_WearRings_179</t>
        </is>
      </c>
      <c r="D142">
        <f>IF(B142="Y", C142,"")</f>
        <v/>
      </c>
      <c r="E142" t="inlineStr">
        <is>
          <t>:25123-LC:25123-LCV:25123-LF:</t>
        </is>
      </c>
      <c r="F142" t="inlineStr">
        <is>
          <t>:X3:XA:</t>
        </is>
      </c>
      <c r="G142" t="inlineStr">
        <is>
          <t>WRMatl_Vesconite</t>
        </is>
      </c>
      <c r="H142" t="inlineStr">
        <is>
          <t>Vesconite</t>
        </is>
      </c>
      <c r="I142" s="4" t="inlineStr">
        <is>
          <t>M4</t>
        </is>
      </c>
      <c r="J142" s="2" t="inlineStr">
        <is>
          <t>:C30:J:X:</t>
        </is>
      </c>
      <c r="K1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2" s="4" t="n">
        <v>98567033</v>
      </c>
      <c r="M142" s="4" t="inlineStr">
        <is>
          <t>WEAR RING, 3.50"x4.00"x0.69", M4</t>
        </is>
      </c>
      <c r="N142" t="inlineStr">
        <is>
          <t>A102197</t>
        </is>
      </c>
      <c r="O142" s="4" t="inlineStr">
        <is>
          <t>LT027</t>
        </is>
      </c>
      <c r="P142" s="4" t="n">
        <v>0</v>
      </c>
    </row>
    <row r="143">
      <c r="B143" s="5">
        <f>IF(G143="WRMatl_Bronze_CDA90500","Y","N")</f>
        <v/>
      </c>
      <c r="C143" s="4" t="inlineStr">
        <is>
          <t>Price_BOM_L_WearRings_180</t>
        </is>
      </c>
      <c r="D143">
        <f>IF(B143="Y", C143,"")</f>
        <v/>
      </c>
      <c r="E143" t="inlineStr">
        <is>
          <t>:30707-LC:30707-LCV:30707-LF:</t>
        </is>
      </c>
      <c r="F143" s="80" t="inlineStr">
        <is>
          <t>:X3:X4:</t>
        </is>
      </c>
      <c r="G143" t="inlineStr">
        <is>
          <t>WRMatl_Vesconite</t>
        </is>
      </c>
      <c r="H143" t="inlineStr">
        <is>
          <t>Vesconite</t>
        </is>
      </c>
      <c r="I143" s="4" t="inlineStr">
        <is>
          <t>M4</t>
        </is>
      </c>
      <c r="J143" s="80" t="inlineStr">
        <is>
          <t>:C30:J:X:</t>
        </is>
      </c>
      <c r="K1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3" s="4" t="n">
        <v>98567035</v>
      </c>
      <c r="M143" s="4" t="inlineStr">
        <is>
          <t>WEAR RING, 4.25"x4.75"x0.75", M4</t>
        </is>
      </c>
      <c r="N143" t="inlineStr">
        <is>
          <t>A102197</t>
        </is>
      </c>
      <c r="O143" s="4" t="inlineStr">
        <is>
          <t>LT027</t>
        </is>
      </c>
      <c r="P143" t="n">
        <v>0</v>
      </c>
    </row>
    <row r="144">
      <c r="B144" s="5">
        <f>IF(G144="WRMatl_Bronze_CDA90500","Y","N")</f>
        <v/>
      </c>
      <c r="C144" s="4" t="inlineStr">
        <is>
          <t>Price_BOM_L_WearRings_181</t>
        </is>
      </c>
      <c r="D144">
        <f>IF(B144="Y", C144,"")</f>
        <v/>
      </c>
      <c r="E144" t="inlineStr">
        <is>
          <t>:30957-LC:30957-LCV:30957-LF:</t>
        </is>
      </c>
      <c r="F144" s="80" t="inlineStr">
        <is>
          <t>:X3:</t>
        </is>
      </c>
      <c r="G144" t="inlineStr">
        <is>
          <t>WRMatl_Vesconite</t>
        </is>
      </c>
      <c r="H144" t="inlineStr">
        <is>
          <t>Vesconite</t>
        </is>
      </c>
      <c r="I144" s="4" t="inlineStr">
        <is>
          <t>M4</t>
        </is>
      </c>
      <c r="J144" s="80" t="inlineStr">
        <is>
          <t>:C30:J:X:</t>
        </is>
      </c>
      <c r="K14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4" t="n">
        <v>98567034</v>
      </c>
      <c r="M144" t="inlineStr">
        <is>
          <t>WEAR RING, 4.00"x 4.50"x0.75" M4</t>
        </is>
      </c>
      <c r="N144" t="inlineStr">
        <is>
          <t>A102197</t>
        </is>
      </c>
      <c r="O144" s="4" t="inlineStr">
        <is>
          <t>LT027</t>
        </is>
      </c>
      <c r="P144" t="n">
        <v>0</v>
      </c>
    </row>
    <row r="145">
      <c r="B145" s="5">
        <f>IF(G145="WRMatl_Bronze_CDA90500","Y","N")</f>
        <v/>
      </c>
      <c r="C145" s="4" t="inlineStr">
        <is>
          <t>Price_BOM_L_WearRings_182</t>
        </is>
      </c>
      <c r="D145">
        <f>IF(B145="Y", C145,"")</f>
        <v/>
      </c>
      <c r="E145" t="inlineStr">
        <is>
          <t>:30957-LC:30957-LCV:30957-LF:</t>
        </is>
      </c>
      <c r="F145" s="80" t="inlineStr">
        <is>
          <t>:XA:</t>
        </is>
      </c>
      <c r="G145" t="inlineStr">
        <is>
          <t>WRMatl_Vesconite</t>
        </is>
      </c>
      <c r="H145" t="inlineStr">
        <is>
          <t>Vesconite</t>
        </is>
      </c>
      <c r="I145" s="4" t="inlineStr">
        <is>
          <t>M4</t>
        </is>
      </c>
      <c r="J145" s="80" t="inlineStr">
        <is>
          <t>:C30:J:X:</t>
        </is>
      </c>
      <c r="K14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5" t="n">
        <v>96769174</v>
      </c>
      <c r="M145" t="inlineStr">
        <is>
          <t>WEAR RING,L,3095-7-XA,M4</t>
        </is>
      </c>
      <c r="N145" t="inlineStr">
        <is>
          <t>A102197</t>
        </is>
      </c>
      <c r="O145" s="4" t="inlineStr">
        <is>
          <t>LT027</t>
        </is>
      </c>
      <c r="P145" t="n">
        <v>0</v>
      </c>
    </row>
    <row r="146">
      <c r="B146" s="5">
        <f>IF(G146="WRMatl_Bronze_CDA90500","Y","N")</f>
        <v/>
      </c>
      <c r="C146" s="4" t="inlineStr">
        <is>
          <t>Price_BOM_L_WearRings_183</t>
        </is>
      </c>
      <c r="D146">
        <f>IF(B146="Y", C146,"")</f>
        <v/>
      </c>
      <c r="E146" t="inlineStr">
        <is>
          <t>:30121-LC:30121-LCV:30121-LF:</t>
        </is>
      </c>
      <c r="F146" s="80" t="inlineStr">
        <is>
          <t>:XA:</t>
        </is>
      </c>
      <c r="G146" t="inlineStr">
        <is>
          <t>WRMatl_Vesconite</t>
        </is>
      </c>
      <c r="H146" t="inlineStr">
        <is>
          <t>Vesconite</t>
        </is>
      </c>
      <c r="I146" s="4" t="inlineStr">
        <is>
          <t>M4</t>
        </is>
      </c>
      <c r="J146" s="2" t="inlineStr">
        <is>
          <t>:C30:J:X:</t>
        </is>
      </c>
      <c r="K14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6" s="4" t="n">
        <v>96769186</v>
      </c>
      <c r="M146" s="4" t="inlineStr">
        <is>
          <t>WEAR RING,L,3012-1 &amp; 7 &amp; 3015-7,M4</t>
        </is>
      </c>
      <c r="N146" t="inlineStr">
        <is>
          <t>A102197</t>
        </is>
      </c>
      <c r="O146" s="4" t="inlineStr">
        <is>
          <t>LT027</t>
        </is>
      </c>
      <c r="P146" t="n">
        <v>0</v>
      </c>
    </row>
    <row r="147">
      <c r="B147" s="5">
        <f>IF(G147="WRMatl_Bronze_CDA90500","Y","N")</f>
        <v/>
      </c>
      <c r="C147" s="4" t="inlineStr">
        <is>
          <t>Price_BOM_L_WearRings_184</t>
        </is>
      </c>
      <c r="D147">
        <f>IF(B147="Y", C147,"")</f>
        <v/>
      </c>
      <c r="E147" t="inlineStr">
        <is>
          <t>:30127-LC:30127-LCV:30127-LF:</t>
        </is>
      </c>
      <c r="F147" s="80" t="inlineStr">
        <is>
          <t>:XA:</t>
        </is>
      </c>
      <c r="G147" t="inlineStr">
        <is>
          <t>WRMatl_Vesconite</t>
        </is>
      </c>
      <c r="H147" t="inlineStr">
        <is>
          <t>Vesconite</t>
        </is>
      </c>
      <c r="I147" s="4" t="inlineStr">
        <is>
          <t>M4</t>
        </is>
      </c>
      <c r="J147" s="2" t="inlineStr">
        <is>
          <t>:C30:J:X:</t>
        </is>
      </c>
      <c r="K1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7" s="4" t="n">
        <v>96769186</v>
      </c>
      <c r="M147" s="4" t="inlineStr">
        <is>
          <t>WEAR RING,L,3012-1 &amp; 7 &amp; 3015-7,M4</t>
        </is>
      </c>
      <c r="N147" t="inlineStr">
        <is>
          <t>A102197</t>
        </is>
      </c>
      <c r="O147" s="4" t="inlineStr">
        <is>
          <t>LT027</t>
        </is>
      </c>
      <c r="P147" t="n">
        <v>0</v>
      </c>
    </row>
    <row r="148">
      <c r="B148" s="5">
        <f>IF(G148="WRMatl_Bronze_CDA90500","Y","N")</f>
        <v/>
      </c>
      <c r="C148" s="4" t="inlineStr">
        <is>
          <t>Price_BOM_L_WearRings_185</t>
        </is>
      </c>
      <c r="D148">
        <f>IF(B148="Y", C148,"")</f>
        <v/>
      </c>
      <c r="E148" t="inlineStr">
        <is>
          <t>:30157-LC:30157-LCV:30157-LF:</t>
        </is>
      </c>
      <c r="F148" s="80" t="inlineStr">
        <is>
          <t>:XA:</t>
        </is>
      </c>
      <c r="G148" t="inlineStr">
        <is>
          <t>WRMatl_Vesconite</t>
        </is>
      </c>
      <c r="H148" t="inlineStr">
        <is>
          <t>Vesconite</t>
        </is>
      </c>
      <c r="I148" s="4" t="inlineStr">
        <is>
          <t>M4</t>
        </is>
      </c>
      <c r="J148" s="2" t="inlineStr">
        <is>
          <t>:C30:J:X:</t>
        </is>
      </c>
      <c r="K14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8" s="4" t="n">
        <v>96769186</v>
      </c>
      <c r="M148" s="4" t="inlineStr">
        <is>
          <t>WEAR RING,L,3012-1 &amp; 7 &amp; 3015-7,M4</t>
        </is>
      </c>
      <c r="N148" t="inlineStr">
        <is>
          <t>A102197</t>
        </is>
      </c>
      <c r="O148" s="4" t="inlineStr">
        <is>
          <t>LT027</t>
        </is>
      </c>
      <c r="P148" s="4" t="n">
        <v>0</v>
      </c>
    </row>
    <row r="149">
      <c r="B149" s="5">
        <f>IF(G149="WRMatl_Bronze_CDA90500","Y","N")</f>
        <v/>
      </c>
      <c r="C149" s="4" t="inlineStr">
        <is>
          <t>Price_BOM_L_WearRings_186</t>
        </is>
      </c>
      <c r="D149">
        <f>IF(B149="Y", C149,"")</f>
        <v/>
      </c>
      <c r="E149" t="inlineStr">
        <is>
          <t>:40707-LC:40707-LCV:40707-LF:</t>
        </is>
      </c>
      <c r="F149" s="80" t="inlineStr">
        <is>
          <t>:X3:</t>
        </is>
      </c>
      <c r="G149" t="inlineStr">
        <is>
          <t>WRMatl_Vesconite</t>
        </is>
      </c>
      <c r="H149" t="inlineStr">
        <is>
          <t>Vesconite</t>
        </is>
      </c>
      <c r="I149" s="4" t="inlineStr">
        <is>
          <t>M4</t>
        </is>
      </c>
      <c r="J149" s="2" t="inlineStr">
        <is>
          <t>:C30:J:X:</t>
        </is>
      </c>
      <c r="K14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9" s="4" t="n">
        <v>98567037</v>
      </c>
      <c r="M149" s="4" t="inlineStr">
        <is>
          <t>WEAR RING, 5.38"x6.25"x1.00", M4</t>
        </is>
      </c>
      <c r="N149" t="inlineStr">
        <is>
          <t>A102197</t>
        </is>
      </c>
      <c r="O149" s="4" t="inlineStr">
        <is>
          <t>LT027</t>
        </is>
      </c>
      <c r="P149" t="n">
        <v>0</v>
      </c>
    </row>
    <row r="150">
      <c r="B150" s="5">
        <f>IF(G150="WRMatl_Bronze_CDA90500","Y","N")</f>
        <v/>
      </c>
      <c r="C150" s="4" t="inlineStr">
        <is>
          <t>Price_BOM_L_WearRings_187</t>
        </is>
      </c>
      <c r="D150">
        <f>IF(B150="Y", C150,"")</f>
        <v/>
      </c>
      <c r="E150" t="inlineStr">
        <is>
          <t>:40707-LC:40707-LCV:40707-LF:</t>
        </is>
      </c>
      <c r="F150" s="80" t="inlineStr">
        <is>
          <t>:X4:</t>
        </is>
      </c>
      <c r="G150" t="inlineStr">
        <is>
          <t>WRMatl_Vesconite</t>
        </is>
      </c>
      <c r="H150" t="inlineStr">
        <is>
          <t>Vesconite</t>
        </is>
      </c>
      <c r="I150" s="4" t="inlineStr">
        <is>
          <t>M4</t>
        </is>
      </c>
      <c r="J150" s="2" t="inlineStr">
        <is>
          <t>:C30:J:X:</t>
        </is>
      </c>
      <c r="K1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0" s="4" t="n">
        <v>96699322</v>
      </c>
      <c r="M150" s="4" t="inlineStr">
        <is>
          <t>WEAR RING,L,4070-7-X4</t>
        </is>
      </c>
      <c r="N150" t="inlineStr">
        <is>
          <t>A102197</t>
        </is>
      </c>
      <c r="O150" s="4" t="inlineStr">
        <is>
          <t>LT027</t>
        </is>
      </c>
      <c r="P150" t="n">
        <v>0</v>
      </c>
    </row>
    <row r="151">
      <c r="B151" s="5">
        <f>IF(G151="WRMatl_Bronze_CDA90500","Y","N")</f>
        <v/>
      </c>
      <c r="C151" s="4" t="inlineStr">
        <is>
          <t>Price_BOM_L_WearRings_188</t>
        </is>
      </c>
      <c r="D151">
        <f>IF(B151="Y", C151,"")</f>
        <v/>
      </c>
      <c r="E151" t="inlineStr">
        <is>
          <t>:40957-LC:40957-LCV:40957-LF:40959-LC:40959-LCV:40959-LF:</t>
        </is>
      </c>
      <c r="F151" s="80" t="inlineStr">
        <is>
          <t>:X3:X4:XA:</t>
        </is>
      </c>
      <c r="G151" t="inlineStr">
        <is>
          <t>WRMatl_Vesconite</t>
        </is>
      </c>
      <c r="H151" t="inlineStr">
        <is>
          <t>Vesconite</t>
        </is>
      </c>
      <c r="I151" s="4" t="inlineStr">
        <is>
          <t>M4</t>
        </is>
      </c>
      <c r="J151" s="2" t="inlineStr">
        <is>
          <t>:C30:J:X:</t>
        </is>
      </c>
      <c r="K15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1" s="4" t="n">
        <v>96769177</v>
      </c>
      <c r="M151" s="4" t="inlineStr">
        <is>
          <t>WEAR RING,L,4095-7 &amp; 9,M4</t>
        </is>
      </c>
      <c r="N151" t="inlineStr">
        <is>
          <t>A102197</t>
        </is>
      </c>
      <c r="O151" s="4" t="inlineStr">
        <is>
          <t>LT027</t>
        </is>
      </c>
      <c r="P151" t="n">
        <v>0</v>
      </c>
    </row>
    <row r="152">
      <c r="B152" s="5">
        <f>IF(G152="WRMatl_Bronze_CDA90500","Y","N")</f>
        <v/>
      </c>
      <c r="C152" s="4" t="inlineStr">
        <is>
          <t>Price_BOM_L_WearRings_189</t>
        </is>
      </c>
      <c r="D152">
        <f>IF(B152="Y", C152,"")</f>
        <v/>
      </c>
      <c r="E152" t="inlineStr">
        <is>
          <t>:40129-LC:40129-LCV:40129-LF:</t>
        </is>
      </c>
      <c r="F152" s="80" t="inlineStr">
        <is>
          <t>:XA:</t>
        </is>
      </c>
      <c r="G152" t="inlineStr">
        <is>
          <t>WRMatl_Vesconite</t>
        </is>
      </c>
      <c r="H152" t="inlineStr">
        <is>
          <t>Vesconite</t>
        </is>
      </c>
      <c r="I152" s="4" t="inlineStr">
        <is>
          <t>M4</t>
        </is>
      </c>
      <c r="J152" s="2" t="inlineStr">
        <is>
          <t>:C30:J:X:</t>
        </is>
      </c>
      <c r="K1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2" s="4" t="n">
        <v>96769189</v>
      </c>
      <c r="M152" s="4" t="inlineStr">
        <is>
          <t>WEAR RING,L,4012-9 &amp; A &amp; 4015-7,M4</t>
        </is>
      </c>
      <c r="N152" t="inlineStr">
        <is>
          <t>A102197</t>
        </is>
      </c>
      <c r="O152" s="4" t="inlineStr">
        <is>
          <t>LT027</t>
        </is>
      </c>
      <c r="P152" t="n">
        <v>0</v>
      </c>
    </row>
    <row r="153">
      <c r="B153" s="5">
        <f>IF(G153="WRMatl_Bronze_CDA90500","Y","N")</f>
        <v/>
      </c>
      <c r="C153" s="4" t="inlineStr">
        <is>
          <t>Price_BOM_L_WearRings_190</t>
        </is>
      </c>
      <c r="D153">
        <f>IF(B153="Y", C153,"")</f>
        <v/>
      </c>
      <c r="E153" t="inlineStr">
        <is>
          <t>:4012A-LC:4012A-LCV:4012A-LF:</t>
        </is>
      </c>
      <c r="F153" s="80" t="inlineStr">
        <is>
          <t>:XA:</t>
        </is>
      </c>
      <c r="G153" t="inlineStr">
        <is>
          <t>WRMatl_Vesconite</t>
        </is>
      </c>
      <c r="H153" t="inlineStr">
        <is>
          <t>Vesconite</t>
        </is>
      </c>
      <c r="I153" s="4" t="inlineStr">
        <is>
          <t>M4</t>
        </is>
      </c>
      <c r="J153" s="2" t="inlineStr">
        <is>
          <t>:C30:J:X:</t>
        </is>
      </c>
      <c r="K1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3" s="4" t="n">
        <v>96769189</v>
      </c>
      <c r="M153" s="4" t="inlineStr">
        <is>
          <t>WEAR RING,L,4012-9 &amp; A &amp; 4015-7,M4</t>
        </is>
      </c>
      <c r="N153" t="inlineStr">
        <is>
          <t>A102197</t>
        </is>
      </c>
      <c r="O153" s="4" t="inlineStr">
        <is>
          <t>LT027</t>
        </is>
      </c>
      <c r="P153" t="n">
        <v>0</v>
      </c>
    </row>
    <row r="154">
      <c r="B154" s="5">
        <f>IF(G154="WRMatl_Bronze_CDA90500","Y","N")</f>
        <v/>
      </c>
      <c r="C154" s="4" t="inlineStr">
        <is>
          <t>Price_BOM_L_WearRings_191</t>
        </is>
      </c>
      <c r="D154">
        <f>IF(B154="Y", C154,"")</f>
        <v/>
      </c>
      <c r="E154" t="inlineStr">
        <is>
          <t>:40157-LC:40157-LCV:40157-LF:</t>
        </is>
      </c>
      <c r="F154" s="80" t="inlineStr">
        <is>
          <t>:XA:X5:</t>
        </is>
      </c>
      <c r="G154" t="inlineStr">
        <is>
          <t>WRMatl_Vesconite</t>
        </is>
      </c>
      <c r="H154" t="inlineStr">
        <is>
          <t>Vesconite</t>
        </is>
      </c>
      <c r="I154" s="4" t="inlineStr">
        <is>
          <t>M4</t>
        </is>
      </c>
      <c r="J154" s="2" t="inlineStr">
        <is>
          <t>:C30:J:X:</t>
        </is>
      </c>
      <c r="K1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4" s="4" t="n">
        <v>96769189</v>
      </c>
      <c r="M154" s="4" t="inlineStr">
        <is>
          <t>WEAR RING,L,4012-9 &amp; A &amp; 4015-7,M4</t>
        </is>
      </c>
      <c r="N154" t="inlineStr">
        <is>
          <t>A102197</t>
        </is>
      </c>
      <c r="O154" s="4" t="inlineStr">
        <is>
          <t>LT027</t>
        </is>
      </c>
      <c r="P154" t="n">
        <v>0</v>
      </c>
    </row>
    <row r="155">
      <c r="B155" s="5">
        <f>IF(G155="WRMatl_Bronze_CDA90500","Y","N")</f>
        <v/>
      </c>
      <c r="C155" s="4" t="inlineStr">
        <is>
          <t>Price_BOM_L_WearRings_192</t>
        </is>
      </c>
      <c r="D155">
        <f>IF(B155="Y", C155,"")</f>
        <v/>
      </c>
      <c r="E155" t="inlineStr">
        <is>
          <t>:50957-LC:50957-LCV:50957-LF:</t>
        </is>
      </c>
      <c r="F155" s="80" t="inlineStr">
        <is>
          <t>:X4:</t>
        </is>
      </c>
      <c r="G155" t="inlineStr">
        <is>
          <t>WRMatl_Vesconite</t>
        </is>
      </c>
      <c r="H155" t="inlineStr">
        <is>
          <t>Vesconite</t>
        </is>
      </c>
      <c r="I155" s="4" t="inlineStr">
        <is>
          <t>M4</t>
        </is>
      </c>
      <c r="J155" s="80" t="inlineStr">
        <is>
          <t>:C30:J:X:</t>
        </is>
      </c>
      <c r="K15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5" s="4" t="n">
        <v>99720321</v>
      </c>
      <c r="M155" s="4" t="inlineStr">
        <is>
          <t>WEAR RING,L,50957,M4</t>
        </is>
      </c>
      <c r="N155" t="inlineStr">
        <is>
          <t>A102197</t>
        </is>
      </c>
      <c r="O155" s="4" t="inlineStr">
        <is>
          <t>LT027</t>
        </is>
      </c>
      <c r="P155" t="n">
        <v>0</v>
      </c>
    </row>
    <row r="156">
      <c r="B156" s="5">
        <f>IF(G156="WRMatl_Bronze_CDA90500","Y","N")</f>
        <v/>
      </c>
      <c r="C156" s="4" t="inlineStr">
        <is>
          <t>Price_BOM_L_WearRings_193</t>
        </is>
      </c>
      <c r="D156">
        <f>IF(B156="Y", C156,"")</f>
        <v/>
      </c>
      <c r="E156" t="inlineStr">
        <is>
          <t>:50123-LC:50123-LCV:50123-LF:</t>
        </is>
      </c>
      <c r="F156" s="80" t="inlineStr">
        <is>
          <t>:XA:</t>
        </is>
      </c>
      <c r="G156" t="inlineStr">
        <is>
          <t>WRMatl_Vesconite</t>
        </is>
      </c>
      <c r="H156" t="inlineStr">
        <is>
          <t>Vesconite</t>
        </is>
      </c>
      <c r="I156" s="4" t="inlineStr">
        <is>
          <t>M4</t>
        </is>
      </c>
      <c r="J156" s="2" t="inlineStr">
        <is>
          <t>:C30:J:X:</t>
        </is>
      </c>
      <c r="K1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6" s="4" t="n">
        <v>96769192</v>
      </c>
      <c r="M156" s="4" t="inlineStr">
        <is>
          <t>WEAR RING,L,5012-3,XA,M4</t>
        </is>
      </c>
      <c r="N156" t="inlineStr">
        <is>
          <t>A102197</t>
        </is>
      </c>
      <c r="O156" s="4" t="inlineStr">
        <is>
          <t>LT027</t>
        </is>
      </c>
      <c r="P156" t="n">
        <v>0</v>
      </c>
    </row>
    <row r="157">
      <c r="B157" s="5">
        <f>IF(G157="WRMatl_Bronze_CDA90500","Y","N")</f>
        <v/>
      </c>
      <c r="C157" s="4" t="inlineStr">
        <is>
          <t>Price_BOM_L_WearRings_194</t>
        </is>
      </c>
      <c r="D157">
        <f>IF(B157="Y", C157,"")</f>
        <v/>
      </c>
      <c r="E157" t="inlineStr">
        <is>
          <t>:50123-LC:50123-LCV:50123-LF:</t>
        </is>
      </c>
      <c r="F157" s="80" t="inlineStr">
        <is>
          <t>:X5:</t>
        </is>
      </c>
      <c r="G157" t="inlineStr">
        <is>
          <t>WRMatl_Vesconite</t>
        </is>
      </c>
      <c r="H157" t="inlineStr">
        <is>
          <t>Vesconite</t>
        </is>
      </c>
      <c r="I157" s="4" t="inlineStr">
        <is>
          <t>M4</t>
        </is>
      </c>
      <c r="J157" s="2" t="inlineStr">
        <is>
          <t>:C30:J:X:</t>
        </is>
      </c>
      <c r="K15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7" s="4" t="n">
        <v>99720336</v>
      </c>
      <c r="M157" s="4" t="inlineStr">
        <is>
          <t>WEAR RING,L,5012-3,X5,M4</t>
        </is>
      </c>
      <c r="N157" t="inlineStr">
        <is>
          <t>A102197</t>
        </is>
      </c>
      <c r="O157" s="4" t="inlineStr">
        <is>
          <t>LT027</t>
        </is>
      </c>
      <c r="P157" t="n">
        <v>0</v>
      </c>
    </row>
    <row r="158">
      <c r="B158" s="5">
        <f>IF(G158="WRMatl_Bronze_CDA90500","Y","N")</f>
        <v/>
      </c>
      <c r="C158" s="4" t="inlineStr">
        <is>
          <t>Price_BOM_L_WearRings_195</t>
        </is>
      </c>
      <c r="D158">
        <f>IF(B158="Y", C158,"")</f>
        <v/>
      </c>
      <c r="E158" t="inlineStr">
        <is>
          <t>:50157-LC:50157-LCV:50157-LF:</t>
        </is>
      </c>
      <c r="F158" s="80" t="inlineStr">
        <is>
          <t>:X5:</t>
        </is>
      </c>
      <c r="G158" t="inlineStr">
        <is>
          <t>WRMatl_Vesconite</t>
        </is>
      </c>
      <c r="H158" t="inlineStr">
        <is>
          <t>Vesconite</t>
        </is>
      </c>
      <c r="I158" s="4" t="inlineStr">
        <is>
          <t>M4</t>
        </is>
      </c>
      <c r="J158" s="80" t="inlineStr">
        <is>
          <t>:C30:J:X:</t>
        </is>
      </c>
      <c r="K1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8" s="4" t="n">
        <v>96769204</v>
      </c>
      <c r="M158" s="4" t="inlineStr">
        <is>
          <t>WEAR RING,L,5015-7,M4</t>
        </is>
      </c>
      <c r="N158" t="inlineStr">
        <is>
          <t>A102197</t>
        </is>
      </c>
      <c r="O158" s="4" t="inlineStr">
        <is>
          <t>LT027</t>
        </is>
      </c>
      <c r="P158" t="n">
        <v>0</v>
      </c>
    </row>
    <row r="159">
      <c r="B159" s="5">
        <f>IF(G159="WRMatl_Bronze_CDA90500","Y","N")</f>
        <v/>
      </c>
      <c r="C159" s="4" t="inlineStr">
        <is>
          <t>Price_BOM_L_WearRings_196</t>
        </is>
      </c>
      <c r="D159">
        <f>IF(B159="Y", C159,"")</f>
        <v/>
      </c>
      <c r="E159" t="inlineStr">
        <is>
          <t>:60951-LC:60951-LCV:60951-LF:</t>
        </is>
      </c>
      <c r="F159" s="80" t="inlineStr">
        <is>
          <t>:XA:</t>
        </is>
      </c>
      <c r="G159" t="inlineStr">
        <is>
          <t>WRMatl_Vesconite</t>
        </is>
      </c>
      <c r="H159" t="inlineStr">
        <is>
          <t>Vesconite</t>
        </is>
      </c>
      <c r="I159" s="4" t="inlineStr">
        <is>
          <t>M4</t>
        </is>
      </c>
      <c r="J159" s="80" t="inlineStr">
        <is>
          <t>:C30:J:X:</t>
        </is>
      </c>
      <c r="K15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9" s="4" t="n">
        <v>96769183</v>
      </c>
      <c r="M159" s="4" t="inlineStr">
        <is>
          <t>WEAR RING,L,6095-1,M4</t>
        </is>
      </c>
      <c r="N159" t="inlineStr">
        <is>
          <t>A102197</t>
        </is>
      </c>
      <c r="O159" s="4" t="inlineStr">
        <is>
          <t>LT027</t>
        </is>
      </c>
      <c r="P159" t="n">
        <v>0</v>
      </c>
    </row>
    <row r="160">
      <c r="B160" s="5">
        <f>IF(G160="WRMatl_Bronze_CDA90500","Y","N")</f>
        <v/>
      </c>
      <c r="C160" s="4" t="inlineStr">
        <is>
          <t>Price_BOM_L_WearRings_197</t>
        </is>
      </c>
      <c r="D160">
        <f>IF(B160="Y", C160,"")</f>
        <v/>
      </c>
      <c r="E160" t="inlineStr">
        <is>
          <t>:60123-LC:60123-LCV:60123-LF:</t>
        </is>
      </c>
      <c r="F160" s="80" t="inlineStr">
        <is>
          <t>:XA:</t>
        </is>
      </c>
      <c r="G160" t="inlineStr">
        <is>
          <t>WRMatl_Vesconite</t>
        </is>
      </c>
      <c r="H160" t="inlineStr">
        <is>
          <t>Vesconite</t>
        </is>
      </c>
      <c r="I160" s="4" t="inlineStr">
        <is>
          <t>M4</t>
        </is>
      </c>
      <c r="J160" s="80" t="inlineStr">
        <is>
          <t>:C30:J:X:</t>
        </is>
      </c>
      <c r="K1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0" s="4" t="n">
        <v>96769195</v>
      </c>
      <c r="M160" s="4" t="inlineStr">
        <is>
          <t>WEAR RING,L,6012-3-XA,M4</t>
        </is>
      </c>
      <c r="N160" t="inlineStr">
        <is>
          <t>A102197</t>
        </is>
      </c>
      <c r="O160" s="4" t="inlineStr">
        <is>
          <t>LT027</t>
        </is>
      </c>
      <c r="P160" t="n">
        <v>0</v>
      </c>
    </row>
    <row r="161">
      <c r="B161" s="5">
        <f>IF(G161="WRMatl_Bronze_CDA90500","Y","N")</f>
        <v/>
      </c>
      <c r="C161" s="4" t="inlineStr">
        <is>
          <t>Price_BOM_L_WearRings_198</t>
        </is>
      </c>
      <c r="D161">
        <f>IF(B161="Y", C161,"")</f>
        <v/>
      </c>
      <c r="E161" t="inlineStr">
        <is>
          <t>:60123-LC:60123-LCV:60123-LF:</t>
        </is>
      </c>
      <c r="F161" s="80" t="inlineStr">
        <is>
          <t>:X5:</t>
        </is>
      </c>
      <c r="G161" t="inlineStr">
        <is>
          <t>WRMatl_Vesconite</t>
        </is>
      </c>
      <c r="H161" t="inlineStr">
        <is>
          <t>Vesconite</t>
        </is>
      </c>
      <c r="I161" s="4" t="inlineStr">
        <is>
          <t>M4</t>
        </is>
      </c>
      <c r="J161" s="80" t="inlineStr">
        <is>
          <t>:C30:J:X:</t>
        </is>
      </c>
      <c r="K16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1" s="4" t="n">
        <v>96769198</v>
      </c>
      <c r="M161" s="4" t="inlineStr">
        <is>
          <t>WEAR RING,L,6012-3-X5,M4</t>
        </is>
      </c>
      <c r="N161" t="inlineStr">
        <is>
          <t>A102197</t>
        </is>
      </c>
      <c r="O161" s="4" t="inlineStr">
        <is>
          <t>LT027</t>
        </is>
      </c>
      <c r="P161" t="n">
        <v>0</v>
      </c>
    </row>
    <row r="162">
      <c r="B162" s="5">
        <f>IF(G162="WRMatl_Bronze_CDA90500","Y","N")</f>
        <v/>
      </c>
      <c r="C162" s="4" t="inlineStr">
        <is>
          <t>Price_BOM_L_WearRings_199</t>
        </is>
      </c>
      <c r="D162">
        <f>IF(B162="Y", C162,"")</f>
        <v/>
      </c>
      <c r="E162" t="inlineStr">
        <is>
          <t>:60157-LC:60157-LCV:60157-LF:</t>
        </is>
      </c>
      <c r="F162" s="80" t="inlineStr">
        <is>
          <t>:X5:</t>
        </is>
      </c>
      <c r="G162" t="inlineStr">
        <is>
          <t>WRMatl_Vesconite</t>
        </is>
      </c>
      <c r="H162" t="inlineStr">
        <is>
          <t>Vesconite</t>
        </is>
      </c>
      <c r="I162" s="4" t="inlineStr">
        <is>
          <t>M4</t>
        </is>
      </c>
      <c r="J162" s="2" t="inlineStr">
        <is>
          <t>:C30:J:X:</t>
        </is>
      </c>
      <c r="K16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2" s="4" t="n">
        <v>96769207</v>
      </c>
      <c r="M162" s="4" t="inlineStr">
        <is>
          <t>WEAR RING,L,6015-7,M4</t>
        </is>
      </c>
      <c r="N162" t="inlineStr">
        <is>
          <t>A102197</t>
        </is>
      </c>
      <c r="O162" s="4" t="inlineStr">
        <is>
          <t>LT027</t>
        </is>
      </c>
      <c r="P162" t="n">
        <v>0</v>
      </c>
    </row>
    <row r="163">
      <c r="B163" s="5">
        <f>IF(G163="WRMatl_Bronze_CDA90500","Y","N")</f>
        <v/>
      </c>
      <c r="C163" s="4" t="inlineStr">
        <is>
          <t>Price_BOM_L_WearRings_200</t>
        </is>
      </c>
      <c r="D163">
        <f>IF(B163="Y", C163,"")</f>
        <v/>
      </c>
      <c r="E163" t="inlineStr">
        <is>
          <t>:80123-LC:80123-LCV:80123-LF:</t>
        </is>
      </c>
      <c r="F163" s="80" t="inlineStr">
        <is>
          <t>:X5:</t>
        </is>
      </c>
      <c r="G163" t="inlineStr">
        <is>
          <t>WRMatl_Vesconite</t>
        </is>
      </c>
      <c r="H163" t="inlineStr">
        <is>
          <t>Vesconite</t>
        </is>
      </c>
      <c r="I163" s="4" t="inlineStr">
        <is>
          <t>M4</t>
        </is>
      </c>
      <c r="J163" s="80" t="inlineStr">
        <is>
          <t>:C30:J:X:</t>
        </is>
      </c>
      <c r="K1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3" s="4" t="n">
        <v>96769201</v>
      </c>
      <c r="M163" s="4" t="inlineStr">
        <is>
          <t>WEAR RING,L,8012-3,M4</t>
        </is>
      </c>
      <c r="N163" t="inlineStr">
        <is>
          <t>A102197</t>
        </is>
      </c>
      <c r="O163" s="4" t="inlineStr">
        <is>
          <t>LT027</t>
        </is>
      </c>
      <c r="P163" t="n">
        <v>0</v>
      </c>
    </row>
    <row r="164">
      <c r="B164" s="5">
        <f>IF(G164="WRMatl_Bronze_CDA90500","Y","N")</f>
        <v/>
      </c>
      <c r="C164" s="4" t="inlineStr">
        <is>
          <t>Price_BOM_L_WearRings_201</t>
        </is>
      </c>
      <c r="D164">
        <f>IF(B164="Y", C164,"")</f>
        <v/>
      </c>
      <c r="E164" t="inlineStr">
        <is>
          <t>:15509-LC:15509-LCV:</t>
        </is>
      </c>
      <c r="F164" s="4" t="inlineStr">
        <is>
          <t>:X0:</t>
        </is>
      </c>
      <c r="G164" t="inlineStr">
        <is>
          <t>WRMatl_Vesconite</t>
        </is>
      </c>
      <c r="H164" t="inlineStr">
        <is>
          <t>Vesconite</t>
        </is>
      </c>
      <c r="I164" s="4" t="inlineStr">
        <is>
          <t>M4</t>
        </is>
      </c>
      <c r="J164" s="80" t="inlineStr">
        <is>
          <t>:C30:J:X:</t>
        </is>
      </c>
      <c r="K16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4" s="4" t="n">
        <v>99693617</v>
      </c>
      <c r="M164" t="inlineStr">
        <is>
          <t>WEAR RING, 2.12"X 2.50"X1.00" M4</t>
        </is>
      </c>
      <c r="N164" t="inlineStr">
        <is>
          <t>A102197</t>
        </is>
      </c>
      <c r="O164" s="4" t="inlineStr">
        <is>
          <t>LT027</t>
        </is>
      </c>
      <c r="P164" t="n">
        <v>0</v>
      </c>
    </row>
    <row r="165">
      <c r="B165" s="5">
        <f>IF(G165="WRMatl_Bronze_CDA90500","Y","N")</f>
        <v/>
      </c>
      <c r="C165" s="4" t="inlineStr">
        <is>
          <t>Price_BOM_L_WearRings_202</t>
        </is>
      </c>
      <c r="D165">
        <f>IF(B165="Y", C165,"")</f>
        <v/>
      </c>
      <c r="E165" t="inlineStr">
        <is>
          <t>:10153-LF:</t>
        </is>
      </c>
      <c r="F165" s="2" t="inlineStr">
        <is>
          <t>:X8:</t>
        </is>
      </c>
      <c r="G165" t="inlineStr">
        <is>
          <t>WRMatl_Vesconite</t>
        </is>
      </c>
      <c r="H165" t="inlineStr">
        <is>
          <t>Vesconite</t>
        </is>
      </c>
      <c r="I165" s="4" t="inlineStr">
        <is>
          <t>M4</t>
        </is>
      </c>
      <c r="J165" s="80" t="inlineStr">
        <is>
          <t>:C30:J:X:</t>
        </is>
      </c>
      <c r="K1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5" t="n">
        <v>99723122</v>
      </c>
      <c r="M165" t="inlineStr">
        <is>
          <t>WEAR RING,L,10153,M4</t>
        </is>
      </c>
      <c r="N165" t="inlineStr">
        <is>
          <t>A102197</t>
        </is>
      </c>
      <c r="O165" s="4" t="inlineStr">
        <is>
          <t>LT027</t>
        </is>
      </c>
      <c r="P165" t="n">
        <v>0</v>
      </c>
    </row>
    <row r="166">
      <c r="B166" s="5">
        <f>IF(G166="WRMatl_Bronze_CDA90500","Y","N")</f>
        <v/>
      </c>
      <c r="C166" s="4" t="inlineStr">
        <is>
          <t>Price_BOM_L_WearRings_203</t>
        </is>
      </c>
      <c r="D166">
        <f>IF(B166="Y", C166,"")</f>
        <v/>
      </c>
      <c r="E166" s="4" t="inlineStr">
        <is>
          <t>:40707-LF:</t>
        </is>
      </c>
      <c r="F166" s="80" t="inlineStr">
        <is>
          <t>:X4:</t>
        </is>
      </c>
      <c r="G166" s="2" t="inlineStr">
        <is>
          <t>WRMatl_Bronze_CDA90500</t>
        </is>
      </c>
      <c r="H166" s="4" t="inlineStr">
        <is>
          <t>Bronze, ASTM B584, C90500</t>
        </is>
      </c>
      <c r="I166" s="4" t="inlineStr">
        <is>
          <t>B18</t>
        </is>
      </c>
      <c r="J166" s="80" t="inlineStr">
        <is>
          <t>:C30:</t>
        </is>
      </c>
      <c r="K166" s="80" t="inlineStr">
        <is>
          <t>:Coating_Standard:</t>
        </is>
      </c>
      <c r="L166" s="80" t="n">
        <v>97526232</v>
      </c>
      <c r="M166" s="102" t="inlineStr">
        <is>
          <t>WEAR RING, 4.83"x 5.50"x0.75" B18</t>
        </is>
      </c>
      <c r="N166" t="inlineStr">
        <is>
          <t>A100097</t>
        </is>
      </c>
      <c r="O166" s="4" t="inlineStr">
        <is>
          <t>LT027</t>
        </is>
      </c>
      <c r="P166" s="4" t="n">
        <v>0</v>
      </c>
    </row>
    <row r="167">
      <c r="A167" s="103" t="inlineStr">
        <is>
          <t>[END]</t>
        </is>
      </c>
    </row>
    <row r="168">
      <c r="F168" s="2" t="n"/>
      <c r="I168" s="4" t="n"/>
    </row>
    <row r="172">
      <c r="F172" s="80" t="n"/>
      <c r="G172" s="2" t="n"/>
      <c r="H172" s="4" t="n"/>
      <c r="I172" s="4" t="n"/>
    </row>
    <row r="173">
      <c r="F173" s="80" t="n"/>
      <c r="G173" s="2" t="n"/>
      <c r="H173" s="4" t="n"/>
      <c r="I173" s="4" t="n"/>
    </row>
    <row r="174">
      <c r="F174" s="2" t="n"/>
      <c r="G174" s="2" t="n"/>
      <c r="H174" s="4" t="n"/>
      <c r="I174" s="4" t="n"/>
    </row>
  </sheetData>
  <autoFilter ref="B6:P167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7.xml><?xml version="1.0" encoding="utf-8"?>
<worksheet xmlns="http://schemas.openxmlformats.org/spreadsheetml/2006/main">
  <sheetPr codeName="Sheet7">
    <outlinePr summaryBelow="1" summaryRight="1"/>
    <pageSetUpPr fitToPage="1"/>
  </sheetPr>
  <dimension ref="A1:V85"/>
  <sheetViews>
    <sheetView workbookViewId="0">
      <pane ySplit="6" topLeftCell="A7" activePane="bottomLeft" state="frozen"/>
      <selection pane="bottomLeft" activeCell="B1" sqref="B1"/>
      <selection activeCell="A7" sqref="A7"/>
    </sheetView>
  </sheetViews>
  <sheetFormatPr baseColWidth="8" defaultRowHeight="13.15" outlineLevelRow="1"/>
  <cols>
    <col width="23" customWidth="1" style="22" min="1" max="1"/>
    <col width="5.7109375" customWidth="1" style="3" min="2" max="2"/>
    <col width="6.42578125" customWidth="1" style="3" min="3" max="3"/>
    <col width="24.28515625" bestFit="1" customWidth="1" style="3" min="4" max="4"/>
    <col width="24.28515625" customWidth="1" style="3" min="5" max="5"/>
    <col width="55.85546875" customWidth="1" style="3" min="6" max="6"/>
    <col width="15.28515625" bestFit="1" customWidth="1" min="8" max="8"/>
    <col width="13.140625" bestFit="1" customWidth="1" min="9" max="9"/>
    <col width="13.7109375" bestFit="1" customWidth="1" min="10" max="10"/>
    <col width="17" bestFit="1" customWidth="1" min="11" max="11"/>
    <col width="18.42578125" bestFit="1" customWidth="1" min="12" max="12"/>
    <col width="12.28515625" bestFit="1" customWidth="1" min="13" max="13"/>
    <col width="33.28515625" bestFit="1" customWidth="1" min="14" max="14"/>
    <col width="12.42578125" bestFit="1" customWidth="1" min="15" max="15"/>
    <col width="13.5703125" bestFit="1" customWidth="1" min="16" max="16"/>
    <col width="10.7109375" customWidth="1" min="17" max="18"/>
  </cols>
  <sheetData>
    <row r="1" ht="13.9" customFormat="1" customHeight="1" s="30" thickBot="1">
      <c r="A1" s="72" t="inlineStr">
        <is>
          <t>Export Set-up</t>
        </is>
      </c>
      <c r="B1" s="89" t="n"/>
      <c r="C1" s="73" t="n"/>
      <c r="D1" s="73" t="n"/>
      <c r="E1" s="73" t="n"/>
      <c r="F1" s="73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S1" s="54" t="n"/>
      <c r="T1" s="54" t="n"/>
      <c r="V1" s="30" t="inlineStr">
        <is>
          <t>PSD v1.1</t>
        </is>
      </c>
    </row>
    <row r="2" outlineLevel="1" ht="13.9" customHeight="1" thickTop="1">
      <c r="A2" s="74" t="inlineStr">
        <is>
          <t>Price_BOM_L_Pedestal</t>
        </is>
      </c>
      <c r="B2" s="43" t="n"/>
      <c r="C2" s="43" t="n"/>
      <c r="D2" s="20">
        <f>IF($A$6="Full Data", "ID", "")</f>
        <v/>
      </c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Data","MinHPper100","")</f>
        <v/>
      </c>
      <c r="J2" s="20">
        <f>IF($A$6="Full Data","MaxHPper100","")</f>
        <v/>
      </c>
      <c r="K2" s="20">
        <f>IF($A$6="Full Data","ShaftDiameterAtCoupling","")</f>
        <v/>
      </c>
      <c r="L2" s="20">
        <f>IF($A$6="Full Data","Lubrication","")</f>
        <v/>
      </c>
      <c r="M2" s="20">
        <f>IF($A$6="Full Data","Pedestal","")</f>
        <v/>
      </c>
      <c r="N2" s="20" t="inlineStr">
        <is>
          <t>ShaftMaterial</t>
        </is>
      </c>
      <c r="O2" s="20">
        <f>IF($A$6="Full Data","BOM","")</f>
        <v/>
      </c>
      <c r="P2" s="20" t="n"/>
      <c r="Q2" s="20" t="inlineStr">
        <is>
          <t>PriceID</t>
        </is>
      </c>
      <c r="R2" s="20" t="n"/>
      <c r="S2" s="20">
        <f>IF($A$6="Full Data","LeadtimeID","")</f>
        <v/>
      </c>
      <c r="T2" s="20" t="n"/>
      <c r="U2" s="20">
        <f>IF($A$6="Full Data","Weight","")</f>
        <v/>
      </c>
    </row>
    <row r="3" outlineLevel="1">
      <c r="A3" s="74">
        <f>IF($A$6="Full Data", "PumpOptions", "BasicOptionsDynamicDesc")</f>
        <v/>
      </c>
      <c r="B3" s="43" t="n"/>
      <c r="C3" s="43" t="n"/>
      <c r="D3" s="20">
        <f>IF($A$6="Full Data", "PriceList", "")</f>
        <v/>
      </c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</row>
    <row r="4" outlineLevel="1" customFormat="1" s="31">
      <c r="A4" s="75" t="inlineStr">
        <is>
          <t>[Attribute type]</t>
        </is>
      </c>
      <c r="B4" s="50" t="n"/>
      <c r="C4" s="50" t="n"/>
      <c r="D4" s="76">
        <f>IF($A$6="Full Data", "pointer-merge", "")</f>
        <v/>
      </c>
      <c r="E4" s="76">
        <f>IF($A$6="Quick Price","pointer","")</f>
        <v/>
      </c>
      <c r="F4" s="76" t="inlineStr">
        <is>
          <t>text</t>
        </is>
      </c>
      <c r="G4" s="76" t="inlineStr">
        <is>
          <t>text</t>
        </is>
      </c>
      <c r="H4" s="76">
        <f>IF($A$6="Full Data","pointer-merge","pointer")</f>
        <v/>
      </c>
      <c r="I4" s="76">
        <f>IF($A$6="Full Data","double","")</f>
        <v/>
      </c>
      <c r="J4" s="76">
        <f>IF($A$6="Full Data","double","")</f>
        <v/>
      </c>
      <c r="K4" s="76">
        <f>IF($A$6="Full Data","double","")</f>
        <v/>
      </c>
      <c r="L4" s="76">
        <f>IF($A$6="Full Data","text","")</f>
        <v/>
      </c>
      <c r="M4" s="76">
        <f>IF($A$6="Full Data","text","")</f>
        <v/>
      </c>
      <c r="N4" s="76" t="inlineStr">
        <is>
          <t>text</t>
        </is>
      </c>
      <c r="O4" s="76">
        <f>IF($A$6="Full Data","text","")</f>
        <v/>
      </c>
      <c r="P4" s="76" t="n"/>
      <c r="Q4" s="76">
        <f>IF($A$6="Full Data","pointer-merge","pointer")</f>
        <v/>
      </c>
      <c r="R4" s="76" t="n"/>
      <c r="S4" s="76">
        <f>IF($A$6="Full Data","pointer-merge","")</f>
        <v/>
      </c>
      <c r="T4" s="76" t="n"/>
      <c r="U4" s="76">
        <f>IF($A$6="Full Data","double","")</f>
        <v/>
      </c>
      <c r="V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53" t="n"/>
      <c r="C5" s="53" t="n"/>
      <c r="D5" s="53" t="n"/>
      <c r="E5" s="53" t="n"/>
      <c r="F5" s="53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</row>
    <row r="6" ht="13.9" customHeight="1" thickTop="1">
      <c r="A6" s="22" t="inlineStr">
        <is>
          <t>Full Data</t>
        </is>
      </c>
      <c r="B6" s="35" t="inlineStr">
        <is>
          <t>sort</t>
        </is>
      </c>
      <c r="C6" s="7" t="inlineStr">
        <is>
          <t>QP</t>
        </is>
      </c>
      <c r="D6" s="7" t="inlineStr">
        <is>
          <t>ID</t>
        </is>
      </c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Min HP/100</t>
        </is>
      </c>
      <c r="J6" s="7" t="inlineStr">
        <is>
          <t>Max HP/100</t>
        </is>
      </c>
      <c r="K6" s="7" t="inlineStr">
        <is>
          <t>Pump ShaftDia</t>
        </is>
      </c>
      <c r="L6" s="7" t="inlineStr">
        <is>
          <t>Lubrication</t>
        </is>
      </c>
      <c r="M6" s="7" t="inlineStr">
        <is>
          <t>Pedestal</t>
        </is>
      </c>
      <c r="N6" s="7" t="inlineStr">
        <is>
          <t>Shaft Material</t>
        </is>
      </c>
      <c r="O6" s="7" t="inlineStr">
        <is>
          <t>Part Number</t>
        </is>
      </c>
      <c r="P6" s="7" t="inlineStr">
        <is>
          <t>Moisture Seal</t>
        </is>
      </c>
      <c r="Q6" s="23" t="inlineStr">
        <is>
          <t>Price ID</t>
        </is>
      </c>
      <c r="R6" s="133" t="inlineStr">
        <is>
          <t>Price</t>
        </is>
      </c>
      <c r="S6" s="23" t="inlineStr">
        <is>
          <t>LeadtimeID</t>
        </is>
      </c>
      <c r="T6" s="10" t="inlineStr">
        <is>
          <t>Days</t>
        </is>
      </c>
      <c r="U6" s="61" t="inlineStr">
        <is>
          <t>Weights</t>
        </is>
      </c>
    </row>
    <row r="7" ht="12.75" customHeight="1">
      <c r="A7" s="78" t="inlineStr">
        <is>
          <t>[START]</t>
        </is>
      </c>
      <c r="B7" s="113" t="n">
        <v>1</v>
      </c>
      <c r="C7" s="4">
        <f>IF(L7 &lt;&gt;"Special/Other","Y","N")</f>
        <v/>
      </c>
      <c r="D7" s="4" t="inlineStr">
        <is>
          <t>Price_BOM_L_Pedestal_1</t>
        </is>
      </c>
      <c r="E7" s="4">
        <f>IF(C7="Y", D7,"")</f>
        <v/>
      </c>
      <c r="F7" s="4" t="inlineStr">
        <is>
          <t>:10707-LF:12709-LF:15705-LF:15951-LF:15955-LF:15959-LF:20709-LF:20953-LF:20121-LF:25707-LF:25957-LF:25123-LF:30707-LF:30957-LF:40707-LF:40957-LF:</t>
        </is>
      </c>
      <c r="G7" s="1" t="inlineStr">
        <is>
          <t>X3</t>
        </is>
      </c>
      <c r="H7" t="inlineStr">
        <is>
          <t>BearingFrame3P</t>
        </is>
      </c>
      <c r="I7" s="1" t="n">
        <v>0</v>
      </c>
      <c r="J7" s="1" t="n">
        <v>0.87</v>
      </c>
      <c r="K7" t="n">
        <v>0.875</v>
      </c>
      <c r="L7" t="inlineStr">
        <is>
          <t>Greased for life</t>
        </is>
      </c>
      <c r="M7" s="104" t="inlineStr">
        <is>
          <t>3P</t>
        </is>
      </c>
      <c r="N7" s="1" t="inlineStr">
        <is>
          <t>ShaftMatl_StressproofSteel_AISI-1144</t>
        </is>
      </c>
      <c r="O7" s="104" t="n">
        <v>99027469</v>
      </c>
      <c r="P7" t="inlineStr">
        <is>
          <t>Included</t>
        </is>
      </c>
      <c r="Q7" t="inlineStr">
        <is>
          <t>A100442</t>
        </is>
      </c>
      <c r="R7" s="10" t="n">
        <v>390</v>
      </c>
      <c r="S7" t="inlineStr">
        <is>
          <t>LT027</t>
        </is>
      </c>
      <c r="T7" s="10" t="n">
        <v>0</v>
      </c>
      <c r="U7" s="62" t="n">
        <v>40</v>
      </c>
    </row>
    <row r="8" ht="12.75" customHeight="1">
      <c r="B8" s="113" t="n">
        <v>2</v>
      </c>
      <c r="C8" s="4">
        <f>IF(L8 &lt;&gt;"Special/Other","Y","N")</f>
        <v/>
      </c>
      <c r="D8" s="4" t="inlineStr">
        <is>
          <t>Price_BOM_L_Pedestal_2</t>
        </is>
      </c>
      <c r="E8" s="4">
        <f>IF(C8="Y", D8,"")</f>
        <v/>
      </c>
      <c r="F8" s="4" t="inlineStr">
        <is>
          <t>:10707-LF:12709-LF:15705-LF:15951-LF:15955-LF:15959-LF:20709-LF:20953-LF:20121-LF:25707-LF:25957-LF:25123-LF:30707-LF:30957-LF:40707-LF:40957-LF:</t>
        </is>
      </c>
      <c r="G8" s="1" t="inlineStr">
        <is>
          <t>X3</t>
        </is>
      </c>
      <c r="H8" t="inlineStr">
        <is>
          <t>BearingFrame3N</t>
        </is>
      </c>
      <c r="I8" s="1" t="n">
        <v>0</v>
      </c>
      <c r="J8" s="1" t="n">
        <v>0.87</v>
      </c>
      <c r="K8" t="n">
        <v>0.875</v>
      </c>
      <c r="L8" t="inlineStr">
        <is>
          <t>Regreasable</t>
        </is>
      </c>
      <c r="M8" s="1" t="inlineStr">
        <is>
          <t>3N</t>
        </is>
      </c>
      <c r="N8" s="1" t="inlineStr">
        <is>
          <t>ShaftMatl_StressproofSteel_AISI-1144</t>
        </is>
      </c>
      <c r="O8" s="1" t="inlineStr">
        <is>
          <t>91869856</t>
        </is>
      </c>
      <c r="P8" t="inlineStr">
        <is>
          <t>Included</t>
        </is>
      </c>
      <c r="Q8" t="inlineStr">
        <is>
          <t>A100443</t>
        </is>
      </c>
      <c r="R8" s="10" t="n">
        <v>420</v>
      </c>
      <c r="S8" t="inlineStr">
        <is>
          <t>LT027</t>
        </is>
      </c>
      <c r="T8" s="10" t="n">
        <v>0</v>
      </c>
      <c r="U8" s="62" t="n">
        <v>40</v>
      </c>
    </row>
    <row r="9" ht="12.75" customHeight="1">
      <c r="B9" s="113" t="n">
        <v>3</v>
      </c>
      <c r="C9" s="4">
        <f>IF(L9 &lt;&gt;"Special/Other","Y","N")</f>
        <v/>
      </c>
      <c r="D9" s="4" t="inlineStr">
        <is>
          <t>Price_BOM_L_Pedestal_3</t>
        </is>
      </c>
      <c r="E9" s="4">
        <f>IF(C9="Y", D9,"")</f>
        <v/>
      </c>
      <c r="F9" s="4" t="inlineStr">
        <is>
          <t>:10707-LF:12709-LF:15705-LF:15951-LF:15955-LF:15959-LF:20709-LF:20953-LF:20121-LF:25707-LF:25957-LF:25123-LF:30707-LF:30957-LF:40707-LF:40957-LF:</t>
        </is>
      </c>
      <c r="G9" s="1" t="inlineStr">
        <is>
          <t>X3</t>
        </is>
      </c>
      <c r="H9" t="inlineStr">
        <is>
          <t>BearingFrame3M</t>
        </is>
      </c>
      <c r="I9" s="1" t="n">
        <v>0</v>
      </c>
      <c r="J9" s="1" t="n">
        <v>0.87</v>
      </c>
      <c r="K9" t="n">
        <v>0.875</v>
      </c>
      <c r="L9" t="inlineStr">
        <is>
          <t>Lubrication_Oil_Bath</t>
        </is>
      </c>
      <c r="M9" s="1" t="inlineStr">
        <is>
          <t>3M</t>
        </is>
      </c>
      <c r="N9" s="1" t="inlineStr">
        <is>
          <t>ShaftMatl_StressproofSteel_AISI-1144</t>
        </is>
      </c>
      <c r="O9" s="1" t="inlineStr">
        <is>
          <t>91869854</t>
        </is>
      </c>
      <c r="P9" t="inlineStr">
        <is>
          <t>Included</t>
        </is>
      </c>
      <c r="Q9" t="inlineStr">
        <is>
          <t>A100444</t>
        </is>
      </c>
      <c r="R9" s="10" t="n">
        <v>740</v>
      </c>
      <c r="S9" t="inlineStr">
        <is>
          <t>LT249</t>
        </is>
      </c>
      <c r="T9" s="10" t="n">
        <v>42</v>
      </c>
      <c r="U9" s="62" t="n">
        <v>40</v>
      </c>
    </row>
    <row r="10" ht="12.75" customHeight="1">
      <c r="B10" s="113" t="n">
        <v>4</v>
      </c>
      <c r="C10" s="4">
        <f>IF(L10 &lt;&gt;"Special/Other","Y","N")</f>
        <v/>
      </c>
      <c r="D10" s="4" t="inlineStr">
        <is>
          <t>Price_BOM_L_Pedestal_4</t>
        </is>
      </c>
      <c r="E10" s="4">
        <f>IF(C10="Y", D10,"")</f>
        <v/>
      </c>
      <c r="F10" s="4" t="inlineStr">
        <is>
          <t>:10707-LF:12709-LF:15705-LF:15951-LF:15955-LF:15959-LF:20709-LF:20953-LF:20121-LF:25707-LF:25957-LF:25123-LF:30707-LF:30957-LF:40707-LF:40957-LF:</t>
        </is>
      </c>
      <c r="G10" s="1" t="inlineStr">
        <is>
          <t>X3</t>
        </is>
      </c>
      <c r="H10" t="inlineStr">
        <is>
          <t>BearingFrame3P</t>
        </is>
      </c>
      <c r="I10" s="1" t="n">
        <v>0</v>
      </c>
      <c r="J10" s="1" t="n">
        <v>0.87</v>
      </c>
      <c r="K10" t="n">
        <v>0.875</v>
      </c>
      <c r="L10" t="inlineStr">
        <is>
          <t>Greased for life</t>
        </is>
      </c>
      <c r="M10" s="104" t="inlineStr">
        <is>
          <t>3P</t>
        </is>
      </c>
      <c r="N10" s="1" t="inlineStr">
        <is>
          <t>ShaftMatl_SS_AISI-303</t>
        </is>
      </c>
      <c r="O10" s="104" t="n">
        <v>99054688</v>
      </c>
      <c r="P10" t="inlineStr">
        <is>
          <t>Included</t>
        </is>
      </c>
      <c r="Q10" t="inlineStr">
        <is>
          <t>A100445</t>
        </is>
      </c>
      <c r="R10" s="10" t="n">
        <v>770</v>
      </c>
      <c r="S10" t="inlineStr">
        <is>
          <t>LT027</t>
        </is>
      </c>
      <c r="T10" s="10" t="n">
        <v>0</v>
      </c>
      <c r="U10" s="62" t="n">
        <v>40</v>
      </c>
    </row>
    <row r="11" ht="12.75" customHeight="1">
      <c r="B11" s="113" t="n">
        <v>5</v>
      </c>
      <c r="C11" s="4">
        <f>IF(L11 &lt;&gt;"Special/Other","Y","N")</f>
        <v/>
      </c>
      <c r="D11" s="4" t="inlineStr">
        <is>
          <t>Price_BOM_L_Pedestal_5</t>
        </is>
      </c>
      <c r="E11" s="4">
        <f>IF(C11="Y", D11,"")</f>
        <v/>
      </c>
      <c r="F11" s="4" t="inlineStr">
        <is>
          <t>:10707-LF:12709-LF:15705-LF:15951-LF:15955-LF:15959-LF:20709-LF:20953-LF:20121-LF:25707-LF:25957-LF:25123-LF:30707-LF:30957-LF:40707-LF:40957-LF:</t>
        </is>
      </c>
      <c r="G11" s="1" t="inlineStr">
        <is>
          <t>X3</t>
        </is>
      </c>
      <c r="H11" t="inlineStr">
        <is>
          <t>BearingFrame3N</t>
        </is>
      </c>
      <c r="I11" s="1" t="n">
        <v>0</v>
      </c>
      <c r="J11" s="1" t="n">
        <v>0.87</v>
      </c>
      <c r="K11" t="n">
        <v>0.875</v>
      </c>
      <c r="L11" t="inlineStr">
        <is>
          <t>Regreasable</t>
        </is>
      </c>
      <c r="M11" s="1" t="inlineStr">
        <is>
          <t>3N</t>
        </is>
      </c>
      <c r="N11" s="1" t="inlineStr">
        <is>
          <t>ShaftMatl_SS_AISI-303</t>
        </is>
      </c>
      <c r="O11" s="1" t="inlineStr">
        <is>
          <t>91869861</t>
        </is>
      </c>
      <c r="P11" t="inlineStr">
        <is>
          <t>Included</t>
        </is>
      </c>
      <c r="Q11" t="inlineStr">
        <is>
          <t>A100446</t>
        </is>
      </c>
      <c r="R11" s="10" t="n">
        <v>800</v>
      </c>
      <c r="S11" t="inlineStr">
        <is>
          <t>LT249</t>
        </is>
      </c>
      <c r="T11" s="10" t="n">
        <v>42</v>
      </c>
      <c r="U11" s="62" t="n">
        <v>40</v>
      </c>
    </row>
    <row r="12" ht="12.75" customHeight="1">
      <c r="B12" s="113" t="n">
        <v>6</v>
      </c>
      <c r="C12" s="4">
        <f>IF(L12 &lt;&gt;"Special/Other","Y","N")</f>
        <v/>
      </c>
      <c r="D12" s="4" t="inlineStr">
        <is>
          <t>Price_BOM_L_Pedestal_6</t>
        </is>
      </c>
      <c r="E12" s="4">
        <f>IF(C12="Y", D12,"")</f>
        <v/>
      </c>
      <c r="F12" s="4" t="inlineStr">
        <is>
          <t>:10707-LF:12709-LF:15705-LF:15951-LF:15955-LF:15959-LF:20709-LF:20953-LF:20121-LF:25707-LF:25957-LF:25123-LF:30707-LF:30957-LF:40707-LF:40957-LF:</t>
        </is>
      </c>
      <c r="G12" s="1" t="inlineStr">
        <is>
          <t>X3</t>
        </is>
      </c>
      <c r="H12" t="inlineStr">
        <is>
          <t>BearingFrame3M</t>
        </is>
      </c>
      <c r="I12" s="1" t="n">
        <v>0</v>
      </c>
      <c r="J12" s="1" t="n">
        <v>0.87</v>
      </c>
      <c r="K12" t="n">
        <v>0.875</v>
      </c>
      <c r="L12" t="inlineStr">
        <is>
          <t>Lubrication_Oil_Bath</t>
        </is>
      </c>
      <c r="M12" s="1" t="inlineStr">
        <is>
          <t>3M</t>
        </is>
      </c>
      <c r="N12" s="1" t="inlineStr">
        <is>
          <t>ShaftMatl_SS_AISI-303</t>
        </is>
      </c>
      <c r="O12" s="1" t="inlineStr">
        <is>
          <t>91869860</t>
        </is>
      </c>
      <c r="P12" t="inlineStr">
        <is>
          <t>Included</t>
        </is>
      </c>
      <c r="Q12" t="inlineStr">
        <is>
          <t>A100447</t>
        </is>
      </c>
      <c r="R12" s="10" t="n">
        <v>1120</v>
      </c>
      <c r="S12" t="inlineStr">
        <is>
          <t>LT249</t>
        </is>
      </c>
      <c r="T12" s="10" t="n">
        <v>42</v>
      </c>
      <c r="U12" s="62" t="n">
        <v>40</v>
      </c>
    </row>
    <row r="13" ht="12.75" customHeight="1">
      <c r="B13" s="113" t="n">
        <v>10</v>
      </c>
      <c r="C13" s="4">
        <f>IF(L13 &lt;&gt;"Special/Other","Y","N")</f>
        <v/>
      </c>
      <c r="D13" s="4" t="inlineStr">
        <is>
          <t>Price_BOM_L_Pedestal_10</t>
        </is>
      </c>
      <c r="E13" s="4">
        <f>IF(C13="Y", D13,"")</f>
        <v/>
      </c>
      <c r="F13" s="4" t="inlineStr">
        <is>
          <t>:10707-LF:12709-LF:15705-LF:15951-LF:15955-LF:15959-LF:20709-LF:20953-LF:20121-LF:25707-LF:25957-LF:25123-LF:30707-LF:30957-LF:40707-LF:40957-LF:</t>
        </is>
      </c>
      <c r="G13" s="1" t="inlineStr">
        <is>
          <t>X3</t>
        </is>
      </c>
      <c r="H13" t="inlineStr">
        <is>
          <t>BearingFrame3P</t>
        </is>
      </c>
      <c r="I13" s="1" t="n">
        <v>0</v>
      </c>
      <c r="J13" s="1" t="n">
        <v>0.87</v>
      </c>
      <c r="K13" t="n">
        <v>0.875</v>
      </c>
      <c r="L13" t="inlineStr">
        <is>
          <t>Greased for life</t>
        </is>
      </c>
      <c r="M13" s="104" t="inlineStr">
        <is>
          <t>3P</t>
        </is>
      </c>
      <c r="N13" s="1" t="inlineStr">
        <is>
          <t>ShaftMatl_SS_AISI-416</t>
        </is>
      </c>
      <c r="O13" s="105" t="n">
        <v>99055241</v>
      </c>
      <c r="P13" t="inlineStr">
        <is>
          <t>Included</t>
        </is>
      </c>
      <c r="Q13" t="inlineStr">
        <is>
          <t>A100451</t>
        </is>
      </c>
      <c r="R13" s="10" t="n">
        <v>820</v>
      </c>
      <c r="S13" s="4" t="inlineStr">
        <is>
          <t>LT076</t>
        </is>
      </c>
      <c r="T13" s="10" t="n">
        <v>56</v>
      </c>
      <c r="U13" s="62" t="n">
        <v>40</v>
      </c>
    </row>
    <row r="14" ht="12.75" customHeight="1">
      <c r="B14" s="113" t="n">
        <v>10.1</v>
      </c>
      <c r="C14" s="4">
        <f>IF(L14 &lt;&gt;"Special/Other","Y","N")</f>
        <v/>
      </c>
      <c r="D14" s="4" t="inlineStr">
        <is>
          <t>Price_BOM_L_Pedestal_11</t>
        </is>
      </c>
      <c r="E14" s="4">
        <f>IF(C14="Y", D14,"")</f>
        <v/>
      </c>
      <c r="F14" s="4" t="inlineStr">
        <is>
          <t>:10707-LF:12709-LF:15705-LF:15951-LF:15955-LF:15959-LF:20709-LF:20953-LF:20121-LF:25707-LF:25957-LF:25123-LF:30707-LF:30957-LF:40707-LF:40957-LF:</t>
        </is>
      </c>
      <c r="G14" s="1" t="inlineStr">
        <is>
          <t>X3</t>
        </is>
      </c>
      <c r="H14" t="inlineStr">
        <is>
          <t>BearingFrame3P</t>
        </is>
      </c>
      <c r="I14" s="1" t="n">
        <v>0</v>
      </c>
      <c r="J14" s="1" t="n">
        <v>0.87</v>
      </c>
      <c r="K14" t="n">
        <v>0.875</v>
      </c>
      <c r="L14" t="inlineStr">
        <is>
          <t>Greased for life</t>
        </is>
      </c>
      <c r="M14" s="104" t="inlineStr">
        <is>
          <t>3P</t>
        </is>
      </c>
      <c r="N14" s="1" t="inlineStr">
        <is>
          <t>ShaftMatl_17-4PH</t>
        </is>
      </c>
      <c r="O14" s="104" t="n">
        <v>99055265</v>
      </c>
      <c r="P14" t="inlineStr">
        <is>
          <t>Included</t>
        </is>
      </c>
      <c r="Q14" t="inlineStr">
        <is>
          <t>A100452</t>
        </is>
      </c>
      <c r="R14" s="10" t="n">
        <v>840</v>
      </c>
      <c r="S14" s="4" t="inlineStr">
        <is>
          <t>LT077</t>
        </is>
      </c>
      <c r="T14" s="10" t="n">
        <v>84</v>
      </c>
      <c r="U14" s="62" t="n">
        <v>40</v>
      </c>
    </row>
    <row r="15" ht="12.75" customHeight="1">
      <c r="B15" s="113" t="n">
        <v>11</v>
      </c>
      <c r="C15" s="4">
        <f>IF(L15 &lt;&gt;"Special/Other","Y","N")</f>
        <v/>
      </c>
      <c r="D15" s="4" t="inlineStr">
        <is>
          <t>Price_BOM_L_Pedestal_12</t>
        </is>
      </c>
      <c r="E15" s="4">
        <f>IF(C15="Y", D15,"")</f>
        <v/>
      </c>
      <c r="F15" s="4" t="inlineStr">
        <is>
          <t>:10707-LF:12709-LF:15705-LF:15951-LF:15955-LF:15959-LF:20709-LF:20953-LF:20121-LF:25707-LF:25957-LF:25123-LF:30707-LF:30957-LF:40707-LF:40957-LF:</t>
        </is>
      </c>
      <c r="G15" s="1" t="inlineStr">
        <is>
          <t>X3</t>
        </is>
      </c>
      <c r="H15" t="inlineStr">
        <is>
          <t>BearingFrame3N</t>
        </is>
      </c>
      <c r="I15" s="1" t="n">
        <v>0</v>
      </c>
      <c r="J15" s="1" t="n">
        <v>0.87</v>
      </c>
      <c r="K15" t="n">
        <v>0.875</v>
      </c>
      <c r="L15" t="inlineStr">
        <is>
          <t>Regreasable</t>
        </is>
      </c>
      <c r="M15" s="1" t="inlineStr">
        <is>
          <t>3N</t>
        </is>
      </c>
      <c r="N15" s="1" t="inlineStr">
        <is>
          <t>ShaftMatl_SS_AISI-416</t>
        </is>
      </c>
      <c r="O15" s="15" t="inlineStr">
        <is>
          <t>91869899</t>
        </is>
      </c>
      <c r="P15" t="inlineStr">
        <is>
          <t>Included</t>
        </is>
      </c>
      <c r="Q15" t="inlineStr">
        <is>
          <t>A100453</t>
        </is>
      </c>
      <c r="R15" s="10" t="n">
        <v>850</v>
      </c>
      <c r="S15" s="4" t="inlineStr">
        <is>
          <t>LT076</t>
        </is>
      </c>
      <c r="T15" s="10" t="n">
        <v>56</v>
      </c>
      <c r="U15" s="62" t="n">
        <v>40</v>
      </c>
    </row>
    <row r="16" ht="12.75" customHeight="1">
      <c r="B16" s="113" t="n">
        <v>11.1</v>
      </c>
      <c r="C16" s="4">
        <f>IF(L16 &lt;&gt;"Special/Other","Y","N")</f>
        <v/>
      </c>
      <c r="D16" s="4" t="inlineStr">
        <is>
          <t>Price_BOM_L_Pedestal_13</t>
        </is>
      </c>
      <c r="E16" s="4">
        <f>IF(C16="Y", D16,"")</f>
        <v/>
      </c>
      <c r="F16" s="4" t="inlineStr">
        <is>
          <t>:10707-LF:12709-LF:15705-LF:15951-LF:15955-LF:15959-LF:20709-LF:20953-LF:20121-LF:25707-LF:25957-LF:25123-LF:30707-LF:30957-LF:40707-LF:40957-LF:</t>
        </is>
      </c>
      <c r="G16" s="1" t="inlineStr">
        <is>
          <t>X3</t>
        </is>
      </c>
      <c r="H16" t="inlineStr">
        <is>
          <t>BearingFrame3N</t>
        </is>
      </c>
      <c r="I16" s="1" t="n">
        <v>0</v>
      </c>
      <c r="J16" s="1" t="n">
        <v>0.87</v>
      </c>
      <c r="K16" t="n">
        <v>0.875</v>
      </c>
      <c r="L16" t="inlineStr">
        <is>
          <t>Regreasable</t>
        </is>
      </c>
      <c r="M16" s="1" t="inlineStr">
        <is>
          <t>3N</t>
        </is>
      </c>
      <c r="N16" s="1" t="inlineStr">
        <is>
          <t>ShaftMatl_17-4PH</t>
        </is>
      </c>
      <c r="O16" s="1" t="inlineStr">
        <is>
          <t>RTF</t>
        </is>
      </c>
      <c r="P16" t="inlineStr">
        <is>
          <t>Included</t>
        </is>
      </c>
      <c r="Q16" t="inlineStr">
        <is>
          <t>A100454</t>
        </is>
      </c>
      <c r="R16" s="10" t="n">
        <v>870</v>
      </c>
      <c r="S16" s="4" t="inlineStr">
        <is>
          <t>LT077</t>
        </is>
      </c>
      <c r="T16" s="10" t="n">
        <v>84</v>
      </c>
      <c r="U16" s="62" t="n">
        <v>40</v>
      </c>
    </row>
    <row r="17" ht="12.75" customHeight="1">
      <c r="B17" s="113" t="n">
        <v>12</v>
      </c>
      <c r="C17" s="4">
        <f>IF(L17 &lt;&gt;"Special/Other","Y","N")</f>
        <v/>
      </c>
      <c r="D17" s="4" t="inlineStr">
        <is>
          <t>Price_BOM_L_Pedestal_14</t>
        </is>
      </c>
      <c r="E17" s="4">
        <f>IF(C17="Y", D17,"")</f>
        <v/>
      </c>
      <c r="F17" s="4" t="inlineStr">
        <is>
          <t>:10707-LF:12709-LF:15705-LF:15951-LF:15955-LF:15959-LF:20709-LF:20953-LF:20121-LF:25707-LF:25957-LF:25123-LF:30707-LF:30957-LF:40707-LF:40957-LF:</t>
        </is>
      </c>
      <c r="G17" s="1" t="inlineStr">
        <is>
          <t>X3</t>
        </is>
      </c>
      <c r="H17" t="inlineStr">
        <is>
          <t>BearingFrame3M</t>
        </is>
      </c>
      <c r="I17" s="1" t="n">
        <v>0</v>
      </c>
      <c r="J17" s="1" t="n">
        <v>0.87</v>
      </c>
      <c r="K17" t="n">
        <v>0.875</v>
      </c>
      <c r="L17" t="inlineStr">
        <is>
          <t>Lubrication_Oil_Bath</t>
        </is>
      </c>
      <c r="M17" s="1" t="inlineStr">
        <is>
          <t>3M</t>
        </is>
      </c>
      <c r="N17" s="1" t="inlineStr">
        <is>
          <t>ShaftMatl_SS_AISI-416</t>
        </is>
      </c>
      <c r="O17" s="15" t="inlineStr">
        <is>
          <t>91869910</t>
        </is>
      </c>
      <c r="P17" t="inlineStr">
        <is>
          <t>Included</t>
        </is>
      </c>
      <c r="Q17" t="inlineStr">
        <is>
          <t>A100455</t>
        </is>
      </c>
      <c r="R17" s="10" t="n">
        <v>1170</v>
      </c>
      <c r="S17" s="4" t="inlineStr">
        <is>
          <t>LT076</t>
        </is>
      </c>
      <c r="T17" s="10" t="n">
        <v>56</v>
      </c>
      <c r="U17" s="62" t="n">
        <v>40</v>
      </c>
    </row>
    <row r="18" ht="12.75" customHeight="1">
      <c r="B18" s="113" t="n">
        <v>12.1</v>
      </c>
      <c r="C18" s="4">
        <f>IF(L18 &lt;&gt;"Special/Other","Y","N")</f>
        <v/>
      </c>
      <c r="D18" s="4" t="inlineStr">
        <is>
          <t>Price_BOM_L_Pedestal_15</t>
        </is>
      </c>
      <c r="E18" s="4">
        <f>IF(C18="Y", D18,"")</f>
        <v/>
      </c>
      <c r="F18" s="4" t="inlineStr">
        <is>
          <t>:10707-LF:12709-LF:15705-LF:15951-LF:15955-LF:15959-LF:20709-LF:20953-LF:20121-LF:25707-LF:25957-LF:25123-LF:30707-LF:30957-LF:40707-LF:40957-LF:</t>
        </is>
      </c>
      <c r="G18" s="1" t="inlineStr">
        <is>
          <t>X3</t>
        </is>
      </c>
      <c r="H18" t="inlineStr">
        <is>
          <t>BearingFrame3M</t>
        </is>
      </c>
      <c r="I18" s="1" t="n">
        <v>0</v>
      </c>
      <c r="J18" s="1" t="n">
        <v>0.87</v>
      </c>
      <c r="K18" t="n">
        <v>0.875</v>
      </c>
      <c r="L18" t="inlineStr">
        <is>
          <t>Lubrication_Oil_Bath</t>
        </is>
      </c>
      <c r="M18" s="1" t="inlineStr">
        <is>
          <t>3M</t>
        </is>
      </c>
      <c r="N18" s="1" t="inlineStr">
        <is>
          <t>ShaftMatl_17-4PH</t>
        </is>
      </c>
      <c r="O18" s="1" t="inlineStr">
        <is>
          <t>RTF</t>
        </is>
      </c>
      <c r="P18" t="inlineStr">
        <is>
          <t>Included</t>
        </is>
      </c>
      <c r="Q18" t="inlineStr">
        <is>
          <t>A100456</t>
        </is>
      </c>
      <c r="R18" s="10" t="n">
        <v>1190</v>
      </c>
      <c r="S18" s="4" t="inlineStr">
        <is>
          <t>LT077</t>
        </is>
      </c>
      <c r="T18" s="10" t="n">
        <v>84</v>
      </c>
      <c r="U18" s="62" t="n">
        <v>40</v>
      </c>
    </row>
    <row r="19" ht="12.75" customHeight="1">
      <c r="B19" s="113" t="n">
        <v>13</v>
      </c>
      <c r="C19" s="4">
        <f>IF(L19 &lt;&gt;"Special/Other","Y","N")</f>
        <v/>
      </c>
      <c r="D19" s="4" t="inlineStr">
        <is>
          <t>Price_BOM_L_Pedestal_16</t>
        </is>
      </c>
      <c r="E19" s="4">
        <f>IF(C19="Y", D19,"")</f>
        <v/>
      </c>
      <c r="F19" s="4" t="inlineStr">
        <is>
          <t>:15955-LF:15959-LF:20709-LF:20953-LF:25707-LF:25957-LF:30707-LF:40707-LF:40957-LF:50957-LF:</t>
        </is>
      </c>
      <c r="G19" s="1" t="inlineStr">
        <is>
          <t>X4</t>
        </is>
      </c>
      <c r="H19" t="inlineStr">
        <is>
          <t>BearingFrame6P</t>
        </is>
      </c>
      <c r="I19" s="1" t="n">
        <v>0.87</v>
      </c>
      <c r="J19" s="1" t="n">
        <v>1.65</v>
      </c>
      <c r="K19" t="n">
        <v>1.375</v>
      </c>
      <c r="L19" t="inlineStr">
        <is>
          <t>Greased for life</t>
        </is>
      </c>
      <c r="M19" s="104" t="inlineStr">
        <is>
          <t>6P</t>
        </is>
      </c>
      <c r="N19" s="1" t="inlineStr">
        <is>
          <t>ShaftMatl_StressproofSteel_AISI-1144</t>
        </is>
      </c>
      <c r="O19" s="104" t="n">
        <v>99026846</v>
      </c>
      <c r="P19" t="inlineStr">
        <is>
          <t>Included</t>
        </is>
      </c>
      <c r="Q19" t="inlineStr">
        <is>
          <t>A100457</t>
        </is>
      </c>
      <c r="R19" s="10" t="n">
        <v>870</v>
      </c>
      <c r="S19" t="inlineStr">
        <is>
          <t>LT027</t>
        </is>
      </c>
      <c r="T19" s="10" t="n">
        <v>0</v>
      </c>
      <c r="U19" s="62" t="n">
        <v>65</v>
      </c>
    </row>
    <row r="20" ht="12.75" customHeight="1">
      <c r="B20" s="113" t="n">
        <v>14</v>
      </c>
      <c r="C20" s="4">
        <f>IF(L20 &lt;&gt;"Special/Other","Y","N")</f>
        <v/>
      </c>
      <c r="D20" s="4" t="inlineStr">
        <is>
          <t>Price_BOM_L_Pedestal_17</t>
        </is>
      </c>
      <c r="E20" s="4">
        <f>IF(C20="Y", D20,"")</f>
        <v/>
      </c>
      <c r="F20" s="4" t="inlineStr">
        <is>
          <t>:15955-LF:15959-LF:20709-LF:20953-LF:25707-LF:25957-LF:30707-LF:40707-LF:40957-LF:50957-LF:</t>
        </is>
      </c>
      <c r="G20" s="1" t="inlineStr">
        <is>
          <t>X4</t>
        </is>
      </c>
      <c r="H20" t="inlineStr">
        <is>
          <t>BearingFrame6M</t>
        </is>
      </c>
      <c r="I20" s="1" t="n">
        <v>0.87</v>
      </c>
      <c r="J20" s="1" t="n">
        <v>1.65</v>
      </c>
      <c r="K20" t="n">
        <v>1.375</v>
      </c>
      <c r="L20" t="inlineStr">
        <is>
          <t>Lubrication_Oil_Bath</t>
        </is>
      </c>
      <c r="M20" s="1" t="inlineStr">
        <is>
          <t>6M</t>
        </is>
      </c>
      <c r="N20" s="1" t="inlineStr">
        <is>
          <t>ShaftMatl_StressproofSteel_AISI-1144</t>
        </is>
      </c>
      <c r="O20" s="1" t="inlineStr">
        <is>
          <t>91869855</t>
        </is>
      </c>
      <c r="P20" t="inlineStr">
        <is>
          <t>Included</t>
        </is>
      </c>
      <c r="Q20" t="inlineStr">
        <is>
          <t>A100458</t>
        </is>
      </c>
      <c r="R20" s="10" t="n">
        <v>1220</v>
      </c>
      <c r="S20" t="inlineStr">
        <is>
          <t>LT249</t>
        </is>
      </c>
      <c r="T20" s="10" t="n">
        <v>42</v>
      </c>
      <c r="U20" s="62" t="n">
        <v>65</v>
      </c>
    </row>
    <row r="21" ht="12.75" customHeight="1">
      <c r="B21" s="113" t="n">
        <v>15</v>
      </c>
      <c r="C21" s="4">
        <f>IF(L21 &lt;&gt;"Special/Other","Y","N")</f>
        <v/>
      </c>
      <c r="D21" s="4" t="inlineStr">
        <is>
          <t>Price_BOM_L_Pedestal_18</t>
        </is>
      </c>
      <c r="E21" s="4">
        <f>IF(C21="Y", D21,"")</f>
        <v/>
      </c>
      <c r="F21" s="4" t="inlineStr">
        <is>
          <t>:15955-LF:15959-LF:20709-LF:20953-LF:25707-LF:25957-LF:30707-LF:40707-LF:40957-LF:50957-LF:</t>
        </is>
      </c>
      <c r="G21" s="1" t="inlineStr">
        <is>
          <t>X4</t>
        </is>
      </c>
      <c r="H21" t="inlineStr">
        <is>
          <t>BearingFrame6N</t>
        </is>
      </c>
      <c r="I21" s="1" t="n">
        <v>0.87</v>
      </c>
      <c r="J21" s="1" t="n">
        <v>1.65</v>
      </c>
      <c r="K21" t="n">
        <v>1.375</v>
      </c>
      <c r="L21" t="inlineStr">
        <is>
          <t>Regreasable</t>
        </is>
      </c>
      <c r="M21" s="1" t="inlineStr">
        <is>
          <t>6N</t>
        </is>
      </c>
      <c r="N21" s="1" t="inlineStr">
        <is>
          <t>ShaftMatl_StressproofSteel_AISI-1144</t>
        </is>
      </c>
      <c r="O21" s="1" t="inlineStr">
        <is>
          <t>91869857</t>
        </is>
      </c>
      <c r="P21" t="inlineStr">
        <is>
          <t>Included</t>
        </is>
      </c>
      <c r="Q21" t="inlineStr">
        <is>
          <t>A100459</t>
        </is>
      </c>
      <c r="R21" s="10" t="n">
        <v>920</v>
      </c>
      <c r="S21" t="inlineStr">
        <is>
          <t>LT027</t>
        </is>
      </c>
      <c r="T21" s="10" t="n">
        <v>0</v>
      </c>
      <c r="U21" s="62" t="n">
        <v>65</v>
      </c>
    </row>
    <row r="22" ht="12.75" customHeight="1">
      <c r="B22" s="113" t="n">
        <v>16</v>
      </c>
      <c r="C22" s="4">
        <f>IF(L22 &lt;&gt;"Special/Other","Y","N")</f>
        <v/>
      </c>
      <c r="D22" s="4" t="inlineStr">
        <is>
          <t>Price_BOM_L_Pedestal_19</t>
        </is>
      </c>
      <c r="E22" s="4">
        <f>IF(C22="Y", D22,"")</f>
        <v/>
      </c>
      <c r="F22" s="4" t="inlineStr">
        <is>
          <t>:15955-LF:15959-LF:20709-LF:20953-LF:25707-LF:25957-LF:30707-LF:40707-LF:40957-LF:50957-LF:</t>
        </is>
      </c>
      <c r="G22" s="1" t="inlineStr">
        <is>
          <t>X4</t>
        </is>
      </c>
      <c r="H22" t="inlineStr">
        <is>
          <t>BearingFrame6P</t>
        </is>
      </c>
      <c r="I22" s="1" t="n">
        <v>0.87</v>
      </c>
      <c r="J22" s="1" t="n">
        <v>1.65</v>
      </c>
      <c r="K22" t="n">
        <v>1.375</v>
      </c>
      <c r="L22" t="inlineStr">
        <is>
          <t>Greased for life</t>
        </is>
      </c>
      <c r="M22" s="104" t="inlineStr">
        <is>
          <t>6P</t>
        </is>
      </c>
      <c r="N22" s="1" t="inlineStr">
        <is>
          <t>ShaftMatl_SS_AISI-303</t>
        </is>
      </c>
      <c r="O22" s="104" t="n">
        <v>99055270</v>
      </c>
      <c r="P22" t="inlineStr">
        <is>
          <t>Included</t>
        </is>
      </c>
      <c r="Q22" t="inlineStr">
        <is>
          <t>A100460</t>
        </is>
      </c>
      <c r="R22" s="10" t="n">
        <v>1520</v>
      </c>
      <c r="S22" t="inlineStr">
        <is>
          <t>LT027</t>
        </is>
      </c>
      <c r="T22" s="10" t="n">
        <v>0</v>
      </c>
      <c r="U22" s="62" t="n">
        <v>65</v>
      </c>
    </row>
    <row r="23" ht="12.75" customHeight="1">
      <c r="B23" s="113" t="n">
        <v>17</v>
      </c>
      <c r="C23" s="4">
        <f>IF(L23 &lt;&gt;"Special/Other","Y","N")</f>
        <v/>
      </c>
      <c r="D23" s="4" t="inlineStr">
        <is>
          <t>Price_BOM_L_Pedestal_20</t>
        </is>
      </c>
      <c r="E23" s="4">
        <f>IF(C23="Y", D23,"")</f>
        <v/>
      </c>
      <c r="F23" s="4" t="inlineStr">
        <is>
          <t>:15955-LF:15959-LF:20709-LF:20953-LF:25707-LF:25957-LF:30707-LF:40707-LF:40957-LF:50957-LF:</t>
        </is>
      </c>
      <c r="G23" s="1" t="inlineStr">
        <is>
          <t>X4</t>
        </is>
      </c>
      <c r="H23" t="inlineStr">
        <is>
          <t>BearingFrame6M</t>
        </is>
      </c>
      <c r="I23" s="1" t="n">
        <v>0.87</v>
      </c>
      <c r="J23" s="1" t="n">
        <v>1.65</v>
      </c>
      <c r="K23" t="n">
        <v>1.375</v>
      </c>
      <c r="L23" t="inlineStr">
        <is>
          <t>Lubrication_Oil_Bath</t>
        </is>
      </c>
      <c r="M23" s="1" t="inlineStr">
        <is>
          <t>6M</t>
        </is>
      </c>
      <c r="N23" s="1" t="inlineStr">
        <is>
          <t>ShaftMatl_SS_AISI-303</t>
        </is>
      </c>
      <c r="O23" s="1" t="inlineStr">
        <is>
          <t>91869862</t>
        </is>
      </c>
      <c r="P23" t="inlineStr">
        <is>
          <t>Included</t>
        </is>
      </c>
      <c r="Q23" t="inlineStr">
        <is>
          <t>A100461</t>
        </is>
      </c>
      <c r="R23" s="10" t="n">
        <v>1870</v>
      </c>
      <c r="S23" t="inlineStr">
        <is>
          <t>LT249</t>
        </is>
      </c>
      <c r="T23" s="10" t="n">
        <v>42</v>
      </c>
      <c r="U23" s="62" t="n">
        <v>65</v>
      </c>
    </row>
    <row r="24" ht="12.75" customHeight="1">
      <c r="B24" s="113" t="n">
        <v>18</v>
      </c>
      <c r="C24" s="4">
        <f>IF(L24 &lt;&gt;"Special/Other","Y","N")</f>
        <v/>
      </c>
      <c r="D24" s="4" t="inlineStr">
        <is>
          <t>Price_BOM_L_Pedestal_21</t>
        </is>
      </c>
      <c r="E24" s="4">
        <f>IF(C24="Y", D24,"")</f>
        <v/>
      </c>
      <c r="F24" s="4" t="inlineStr">
        <is>
          <t>:15955-LF:15959-LF:20709-LF:20953-LF:25707-LF:25957-LF:30707-LF:40707-LF:40957-LF:50957-LF:</t>
        </is>
      </c>
      <c r="G24" s="1" t="inlineStr">
        <is>
          <t>X4</t>
        </is>
      </c>
      <c r="H24" t="inlineStr">
        <is>
          <t>BearingFrame6N</t>
        </is>
      </c>
      <c r="I24" s="1" t="n">
        <v>0.87</v>
      </c>
      <c r="J24" s="1" t="n">
        <v>1.65</v>
      </c>
      <c r="K24" t="n">
        <v>1.375</v>
      </c>
      <c r="L24" t="inlineStr">
        <is>
          <t>Regreasable</t>
        </is>
      </c>
      <c r="M24" s="1" t="inlineStr">
        <is>
          <t>6N</t>
        </is>
      </c>
      <c r="N24" s="1" t="inlineStr">
        <is>
          <t>ShaftMatl_SS_AISI-303</t>
        </is>
      </c>
      <c r="O24" s="1" t="inlineStr">
        <is>
          <t>91869863</t>
        </is>
      </c>
      <c r="P24" t="inlineStr">
        <is>
          <t>Included</t>
        </is>
      </c>
      <c r="Q24" t="inlineStr">
        <is>
          <t>A100462</t>
        </is>
      </c>
      <c r="R24" s="10" t="n">
        <v>1570</v>
      </c>
      <c r="S24" t="inlineStr">
        <is>
          <t>LT249</t>
        </is>
      </c>
      <c r="T24" s="10" t="n">
        <v>42</v>
      </c>
      <c r="U24" s="62" t="n">
        <v>65</v>
      </c>
    </row>
    <row r="25" ht="12.75" customHeight="1">
      <c r="B25" s="113" t="n">
        <v>22</v>
      </c>
      <c r="C25" s="4">
        <f>IF(L25 &lt;&gt;"Special/Other","Y","N")</f>
        <v/>
      </c>
      <c r="D25" s="4" t="inlineStr">
        <is>
          <t>Price_BOM_L_Pedestal_25</t>
        </is>
      </c>
      <c r="E25" s="4">
        <f>IF(C25="Y", D25,"")</f>
        <v/>
      </c>
      <c r="F25" s="4" t="inlineStr">
        <is>
          <t>:15955-LF:15959-LF:20709-LF:20953-LF:25707-LF:25957-LF:30707-LF:40707-LF:40957-LF:50957-LF:</t>
        </is>
      </c>
      <c r="G25" s="1" t="inlineStr">
        <is>
          <t>X4</t>
        </is>
      </c>
      <c r="H25" t="inlineStr">
        <is>
          <t>BearingFrame6P</t>
        </is>
      </c>
      <c r="I25" s="1" t="n">
        <v>0.87</v>
      </c>
      <c r="J25" s="1" t="n">
        <v>1.65</v>
      </c>
      <c r="K25" t="n">
        <v>1.375</v>
      </c>
      <c r="L25" t="inlineStr">
        <is>
          <t>Greased for life</t>
        </is>
      </c>
      <c r="M25" s="104" t="inlineStr">
        <is>
          <t>6P</t>
        </is>
      </c>
      <c r="N25" s="1" t="inlineStr">
        <is>
          <t>ShaftMatl_SS_AISI-416</t>
        </is>
      </c>
      <c r="O25" s="105" t="n">
        <v>99055303</v>
      </c>
      <c r="P25" t="inlineStr">
        <is>
          <t>Included</t>
        </is>
      </c>
      <c r="Q25" t="inlineStr">
        <is>
          <t>A100466</t>
        </is>
      </c>
      <c r="R25" s="10" t="n">
        <v>1610</v>
      </c>
      <c r="S25" s="4" t="inlineStr">
        <is>
          <t>LT076</t>
        </is>
      </c>
      <c r="T25" s="10" t="n">
        <v>56</v>
      </c>
      <c r="U25" s="62" t="n">
        <v>65</v>
      </c>
    </row>
    <row r="26" ht="12.75" customHeight="1">
      <c r="B26" s="113" t="n">
        <v>22.1</v>
      </c>
      <c r="C26" s="4">
        <f>IF(L26 &lt;&gt;"Special/Other","Y","N")</f>
        <v/>
      </c>
      <c r="D26" s="4" t="inlineStr">
        <is>
          <t>Price_BOM_L_Pedestal_26</t>
        </is>
      </c>
      <c r="E26" s="4">
        <f>IF(C26="Y", D26,"")</f>
        <v/>
      </c>
      <c r="F26" s="4" t="inlineStr">
        <is>
          <t>:15955-LF:15959-LF:20709-LF:20953-LF:25707-LF:25957-LF:30707-LF:40707-LF:40957-LF:50957-LF:</t>
        </is>
      </c>
      <c r="G26" s="1" t="inlineStr">
        <is>
          <t>X4</t>
        </is>
      </c>
      <c r="H26" t="inlineStr">
        <is>
          <t>BearingFrame6P</t>
        </is>
      </c>
      <c r="I26" s="1" t="n">
        <v>0.87</v>
      </c>
      <c r="J26" s="1" t="n">
        <v>1.65</v>
      </c>
      <c r="K26" t="n">
        <v>1.375</v>
      </c>
      <c r="L26" t="inlineStr">
        <is>
          <t>Greased for life</t>
        </is>
      </c>
      <c r="M26" s="104" t="inlineStr">
        <is>
          <t>6P</t>
        </is>
      </c>
      <c r="N26" s="1" t="inlineStr">
        <is>
          <t>ShaftMatl_17-4PH</t>
        </is>
      </c>
      <c r="O26" s="104" t="n">
        <v>99055305</v>
      </c>
      <c r="P26" t="inlineStr">
        <is>
          <t>Included</t>
        </is>
      </c>
      <c r="Q26" t="inlineStr">
        <is>
          <t>A100467</t>
        </is>
      </c>
      <c r="R26" s="10" t="n">
        <v>1630</v>
      </c>
      <c r="S26" s="4" t="inlineStr">
        <is>
          <t>LT077</t>
        </is>
      </c>
      <c r="T26" s="10" t="n">
        <v>84</v>
      </c>
      <c r="U26" s="62" t="n">
        <v>65</v>
      </c>
    </row>
    <row r="27" ht="12.75" customHeight="1">
      <c r="B27" s="113" t="n">
        <v>23</v>
      </c>
      <c r="C27" s="4">
        <f>IF(L27 &lt;&gt;"Special/Other","Y","N")</f>
        <v/>
      </c>
      <c r="D27" s="4" t="inlineStr">
        <is>
          <t>Price_BOM_L_Pedestal_27</t>
        </is>
      </c>
      <c r="E27" s="4">
        <f>IF(C27="Y", D27,"")</f>
        <v/>
      </c>
      <c r="F27" s="4" t="inlineStr">
        <is>
          <t>:15955-LF:15959-LF:20709-LF:20953-LF:25707-LF:25957-LF:30707-LF:40707-LF:40957-LF:50957-LF:</t>
        </is>
      </c>
      <c r="G27" s="1" t="inlineStr">
        <is>
          <t>X4</t>
        </is>
      </c>
      <c r="H27" t="inlineStr">
        <is>
          <t>BearingFrame6M</t>
        </is>
      </c>
      <c r="I27" s="1" t="n">
        <v>0.87</v>
      </c>
      <c r="J27" s="1" t="n">
        <v>1.65</v>
      </c>
      <c r="K27" t="n">
        <v>1.375</v>
      </c>
      <c r="L27" t="inlineStr">
        <is>
          <t>Lubrication_Oil_Bath</t>
        </is>
      </c>
      <c r="M27" s="1" t="inlineStr">
        <is>
          <t>6M</t>
        </is>
      </c>
      <c r="N27" s="1" t="inlineStr">
        <is>
          <t>ShaftMatl_SS_AISI-416</t>
        </is>
      </c>
      <c r="O27" s="15" t="inlineStr">
        <is>
          <t>91869896</t>
        </is>
      </c>
      <c r="P27" t="inlineStr">
        <is>
          <t>Included</t>
        </is>
      </c>
      <c r="Q27" t="inlineStr">
        <is>
          <t>A100468</t>
        </is>
      </c>
      <c r="R27" s="10" t="n">
        <v>1960</v>
      </c>
      <c r="S27" s="4" t="inlineStr">
        <is>
          <t>LT076</t>
        </is>
      </c>
      <c r="T27" s="10" t="n">
        <v>56</v>
      </c>
      <c r="U27" s="62" t="n">
        <v>65</v>
      </c>
    </row>
    <row r="28" ht="12.75" customHeight="1">
      <c r="B28" s="113" t="n">
        <v>23.1</v>
      </c>
      <c r="C28" s="4">
        <f>IF(L28 &lt;&gt;"Special/Other","Y","N")</f>
        <v/>
      </c>
      <c r="D28" s="4" t="inlineStr">
        <is>
          <t>Price_BOM_L_Pedestal_28</t>
        </is>
      </c>
      <c r="E28" s="4">
        <f>IF(C28="Y", D28,"")</f>
        <v/>
      </c>
      <c r="F28" s="4" t="inlineStr">
        <is>
          <t>:15955-LF:15959-LF:20709-LF:20953-LF:25707-LF:25957-LF:30707-LF:40707-LF:40957-LF:50957-LF:</t>
        </is>
      </c>
      <c r="G28" s="1" t="inlineStr">
        <is>
          <t>X4</t>
        </is>
      </c>
      <c r="H28" t="inlineStr">
        <is>
          <t>BearingFrame6M</t>
        </is>
      </c>
      <c r="I28" s="1" t="n">
        <v>0.87</v>
      </c>
      <c r="J28" s="1" t="n">
        <v>1.65</v>
      </c>
      <c r="K28" t="n">
        <v>1.375</v>
      </c>
      <c r="L28" t="inlineStr">
        <is>
          <t>Lubrication_Oil_Bath</t>
        </is>
      </c>
      <c r="M28" s="1" t="inlineStr">
        <is>
          <t>6M</t>
        </is>
      </c>
      <c r="N28" s="1" t="inlineStr">
        <is>
          <t>ShaftMatl_17-4PH</t>
        </is>
      </c>
      <c r="O28" s="1" t="inlineStr">
        <is>
          <t>RTF</t>
        </is>
      </c>
      <c r="P28" t="inlineStr">
        <is>
          <t>Included</t>
        </is>
      </c>
      <c r="Q28" t="inlineStr">
        <is>
          <t>A100469</t>
        </is>
      </c>
      <c r="R28" s="10" t="n">
        <v>1980</v>
      </c>
      <c r="S28" s="4" t="inlineStr">
        <is>
          <t>LT077</t>
        </is>
      </c>
      <c r="T28" s="10" t="n">
        <v>84</v>
      </c>
      <c r="U28" s="62" t="n">
        <v>65</v>
      </c>
    </row>
    <row r="29" ht="12.75" customHeight="1">
      <c r="B29" s="113" t="n">
        <v>24</v>
      </c>
      <c r="C29" s="4">
        <f>IF(L29 &lt;&gt;"Special/Other","Y","N")</f>
        <v/>
      </c>
      <c r="D29" s="4" t="inlineStr">
        <is>
          <t>Price_BOM_L_Pedestal_29</t>
        </is>
      </c>
      <c r="E29" s="4">
        <f>IF(C29="Y", D29,"")</f>
        <v/>
      </c>
      <c r="F29" s="4" t="inlineStr">
        <is>
          <t>:15955-LF:15959-LF:20709-LF:20953-LF:25707-LF:25957-LF:30707-LF:40707-LF:40957-LF:50957-LF:</t>
        </is>
      </c>
      <c r="G29" s="1" t="inlineStr">
        <is>
          <t>X4</t>
        </is>
      </c>
      <c r="H29" t="inlineStr">
        <is>
          <t>BearingFrame6N</t>
        </is>
      </c>
      <c r="I29" s="1" t="n">
        <v>0.87</v>
      </c>
      <c r="J29" s="1" t="n">
        <v>1.65</v>
      </c>
      <c r="K29" t="n">
        <v>1.375</v>
      </c>
      <c r="L29" t="inlineStr">
        <is>
          <t>Regreasable</t>
        </is>
      </c>
      <c r="M29" s="1" t="inlineStr">
        <is>
          <t>6N</t>
        </is>
      </c>
      <c r="N29" s="1" t="inlineStr">
        <is>
          <t>ShaftMatl_SS_AISI-416</t>
        </is>
      </c>
      <c r="O29" s="15" t="inlineStr">
        <is>
          <t>91869900</t>
        </is>
      </c>
      <c r="P29" t="inlineStr">
        <is>
          <t>Included</t>
        </is>
      </c>
      <c r="Q29" t="inlineStr">
        <is>
          <t>A100470</t>
        </is>
      </c>
      <c r="R29" s="10" t="n">
        <v>1660</v>
      </c>
      <c r="S29" s="4" t="inlineStr">
        <is>
          <t>LT076</t>
        </is>
      </c>
      <c r="T29" s="10" t="n">
        <v>56</v>
      </c>
      <c r="U29" s="62" t="n">
        <v>65</v>
      </c>
    </row>
    <row r="30" ht="12.75" customHeight="1">
      <c r="B30" s="113" t="n">
        <v>24.1</v>
      </c>
      <c r="C30" s="4">
        <f>IF(L30 &lt;&gt;"Special/Other","Y","N")</f>
        <v/>
      </c>
      <c r="D30" s="4" t="inlineStr">
        <is>
          <t>Price_BOM_L_Pedestal_30</t>
        </is>
      </c>
      <c r="E30" s="4">
        <f>IF(C30="Y", D30,"")</f>
        <v/>
      </c>
      <c r="F30" s="4" t="inlineStr">
        <is>
          <t>:15955-LF:15959-LF:20709-LF:20953-LF:25707-LF:25957-LF:30707-LF:40707-LF:40957-LF:50957-LF:</t>
        </is>
      </c>
      <c r="G30" s="1" t="inlineStr">
        <is>
          <t>X4</t>
        </is>
      </c>
      <c r="H30" t="inlineStr">
        <is>
          <t>BearingFrame6N</t>
        </is>
      </c>
      <c r="I30" s="1" t="n">
        <v>0.87</v>
      </c>
      <c r="J30" s="1" t="n">
        <v>1.65</v>
      </c>
      <c r="K30" t="n">
        <v>1.375</v>
      </c>
      <c r="L30" t="inlineStr">
        <is>
          <t>Regreasable</t>
        </is>
      </c>
      <c r="M30" s="1" t="inlineStr">
        <is>
          <t>6N</t>
        </is>
      </c>
      <c r="N30" s="1" t="inlineStr">
        <is>
          <t>ShaftMatl_17-4PH</t>
        </is>
      </c>
      <c r="O30" s="1" t="inlineStr">
        <is>
          <t>RTF</t>
        </is>
      </c>
      <c r="P30" t="inlineStr">
        <is>
          <t>Included</t>
        </is>
      </c>
      <c r="Q30" t="inlineStr">
        <is>
          <t>A100471</t>
        </is>
      </c>
      <c r="R30" s="10" t="n">
        <v>1680</v>
      </c>
      <c r="S30" s="4" t="inlineStr">
        <is>
          <t>LT077</t>
        </is>
      </c>
      <c r="T30" s="10" t="n">
        <v>84</v>
      </c>
      <c r="U30" s="62" t="n">
        <v>65</v>
      </c>
    </row>
    <row r="31" ht="12.75" customHeight="1">
      <c r="B31" s="113" t="n">
        <v>25</v>
      </c>
      <c r="C31" s="4">
        <f>IF(L31 &lt;&gt;"Special/Other","Y","N")</f>
        <v/>
      </c>
      <c r="D31" s="4" t="inlineStr">
        <is>
          <t>Price_BOM_L_Pedestal_31</t>
        </is>
      </c>
      <c r="E31" s="4">
        <f>IF(C31="Y", D31,"")</f>
        <v/>
      </c>
      <c r="F31" s="4" t="inlineStr">
        <is>
          <t>:20121-LF:25123-LF:30957-LF:30121-LF:30127-LF:30157-LF:40959-LF:40129-LF:4012A-LF:40157-LF:50123-LF:60951-LF:60123-LF:</t>
        </is>
      </c>
      <c r="G31" s="1" t="inlineStr">
        <is>
          <t>XA</t>
        </is>
      </c>
      <c r="H31" t="inlineStr">
        <is>
          <t>BearingFrame6P</t>
        </is>
      </c>
      <c r="I31" s="1" t="n">
        <v>1.65</v>
      </c>
      <c r="J31" s="1" t="n">
        <v>3.79</v>
      </c>
      <c r="K31" t="n">
        <v>1.375</v>
      </c>
      <c r="L31" t="inlineStr">
        <is>
          <t>Greased for life</t>
        </is>
      </c>
      <c r="M31" s="104" t="inlineStr">
        <is>
          <t>6P</t>
        </is>
      </c>
      <c r="N31" s="1" t="inlineStr">
        <is>
          <t>ShaftMatl_StressproofSteel_AISI-1144</t>
        </is>
      </c>
      <c r="O31" s="104" t="n">
        <v>99026846</v>
      </c>
      <c r="P31" t="inlineStr">
        <is>
          <t>Included</t>
        </is>
      </c>
      <c r="Q31" t="inlineStr">
        <is>
          <t>A100472</t>
        </is>
      </c>
      <c r="R31" s="10" t="n">
        <v>870</v>
      </c>
      <c r="S31" t="inlineStr">
        <is>
          <t>LT027</t>
        </is>
      </c>
      <c r="T31" s="10" t="n">
        <v>0</v>
      </c>
      <c r="U31" s="62" t="n">
        <v>65</v>
      </c>
    </row>
    <row r="32" ht="12.75" customHeight="1">
      <c r="B32" s="113" t="n">
        <v>26</v>
      </c>
      <c r="C32" s="4">
        <f>IF(L32 &lt;&gt;"Special/Other","Y","N")</f>
        <v/>
      </c>
      <c r="D32" s="4" t="inlineStr">
        <is>
          <t>Price_BOM_L_Pedestal_32</t>
        </is>
      </c>
      <c r="E32" s="4">
        <f>IF(C32="Y", D32,"")</f>
        <v/>
      </c>
      <c r="F32" s="4" t="inlineStr">
        <is>
          <t>:20121-LF:25123-LF:30957-LF:30121-LF:30127-LF:30157-LF:40959-LF:40129-LF:4012A-LF:40157-LF:50123-LF:60951-LF:60123-LF:</t>
        </is>
      </c>
      <c r="G32" s="1" t="inlineStr">
        <is>
          <t>XA</t>
        </is>
      </c>
      <c r="H32" t="inlineStr">
        <is>
          <t>BearingFrame6M</t>
        </is>
      </c>
      <c r="I32" s="1" t="n">
        <v>1.65</v>
      </c>
      <c r="J32" s="1" t="n">
        <v>3.79</v>
      </c>
      <c r="K32" t="n">
        <v>1.375</v>
      </c>
      <c r="L32" t="inlineStr">
        <is>
          <t>Lubrication_Oil_Bath</t>
        </is>
      </c>
      <c r="M32" s="1" t="inlineStr">
        <is>
          <t>6M</t>
        </is>
      </c>
      <c r="N32" s="1" t="inlineStr">
        <is>
          <t>ShaftMatl_StressproofSteel_AISI-1144</t>
        </is>
      </c>
      <c r="O32" s="1" t="inlineStr">
        <is>
          <t>91869855</t>
        </is>
      </c>
      <c r="P32" t="inlineStr">
        <is>
          <t>Included</t>
        </is>
      </c>
      <c r="Q32" t="inlineStr">
        <is>
          <t>A100473</t>
        </is>
      </c>
      <c r="R32" s="10" t="n">
        <v>1220</v>
      </c>
      <c r="S32" t="inlineStr">
        <is>
          <t>LT249</t>
        </is>
      </c>
      <c r="T32" s="10" t="n">
        <v>42</v>
      </c>
      <c r="U32" s="62" t="n">
        <v>65</v>
      </c>
    </row>
    <row r="33" ht="12.75" customHeight="1">
      <c r="B33" s="113" t="n">
        <v>27</v>
      </c>
      <c r="C33" s="4">
        <f>IF(L33 &lt;&gt;"Special/Other","Y","N")</f>
        <v/>
      </c>
      <c r="D33" s="4" t="inlineStr">
        <is>
          <t>Price_BOM_L_Pedestal_33</t>
        </is>
      </c>
      <c r="E33" s="4">
        <f>IF(C33="Y", D33,"")</f>
        <v/>
      </c>
      <c r="F33" s="4" t="inlineStr">
        <is>
          <t>:20121-LF:25123-LF:30957-LF:30121-LF:30127-LF:30157-LF:40959-LF:40129-LF:4012A-LF:40157-LF:50123-LF:60951-LF:60123-LF:</t>
        </is>
      </c>
      <c r="G33" s="1" t="inlineStr">
        <is>
          <t>XA</t>
        </is>
      </c>
      <c r="H33" t="inlineStr">
        <is>
          <t>BearingFrame6N</t>
        </is>
      </c>
      <c r="I33" s="1" t="n">
        <v>1.65</v>
      </c>
      <c r="J33" s="1" t="n">
        <v>3.79</v>
      </c>
      <c r="K33" t="n">
        <v>1.375</v>
      </c>
      <c r="L33" t="inlineStr">
        <is>
          <t>Regreasable</t>
        </is>
      </c>
      <c r="M33" s="1" t="inlineStr">
        <is>
          <t>6N</t>
        </is>
      </c>
      <c r="N33" s="1" t="inlineStr">
        <is>
          <t>ShaftMatl_StressproofSteel_AISI-1144</t>
        </is>
      </c>
      <c r="O33" s="1" t="inlineStr">
        <is>
          <t>91869857</t>
        </is>
      </c>
      <c r="P33" t="inlineStr">
        <is>
          <t>Included</t>
        </is>
      </c>
      <c r="Q33" t="inlineStr">
        <is>
          <t>A100474</t>
        </is>
      </c>
      <c r="R33" s="10" t="n">
        <v>920</v>
      </c>
      <c r="S33" t="inlineStr">
        <is>
          <t>LT027</t>
        </is>
      </c>
      <c r="T33" s="10" t="n">
        <v>0</v>
      </c>
      <c r="U33" s="62" t="n">
        <v>65</v>
      </c>
    </row>
    <row r="34" ht="12.75" customHeight="1">
      <c r="B34" s="113" t="n">
        <v>28</v>
      </c>
      <c r="C34" s="4">
        <f>IF(L34 &lt;&gt;"Special/Other","Y","N")</f>
        <v/>
      </c>
      <c r="D34" s="4" t="inlineStr">
        <is>
          <t>Price_BOM_L_Pedestal_34</t>
        </is>
      </c>
      <c r="E34" s="4">
        <f>IF(C34="Y", D34,"")</f>
        <v/>
      </c>
      <c r="F34" s="4" t="inlineStr">
        <is>
          <t>:20121-LF:25123-LF:30957-LF:30121-LF:30127-LF:30157-LF:40959-LF:40129-LF:4012A-LF:40157-LF:50123-LF:60951-LF:60123-LF:</t>
        </is>
      </c>
      <c r="G34" s="1" t="inlineStr">
        <is>
          <t>XA</t>
        </is>
      </c>
      <c r="H34" t="inlineStr">
        <is>
          <t>BearingFrame6P</t>
        </is>
      </c>
      <c r="I34" s="1" t="n">
        <v>1.65</v>
      </c>
      <c r="J34" s="1" t="n">
        <v>3.79</v>
      </c>
      <c r="K34" t="n">
        <v>1.375</v>
      </c>
      <c r="L34" t="inlineStr">
        <is>
          <t>Greased for life</t>
        </is>
      </c>
      <c r="M34" s="104" t="inlineStr">
        <is>
          <t>6P</t>
        </is>
      </c>
      <c r="N34" s="1" t="inlineStr">
        <is>
          <t>ShaftMatl_SS_AISI-303</t>
        </is>
      </c>
      <c r="O34" s="104" t="n">
        <v>99055270</v>
      </c>
      <c r="P34" t="inlineStr">
        <is>
          <t>Included</t>
        </is>
      </c>
      <c r="Q34" t="inlineStr">
        <is>
          <t>A100475</t>
        </is>
      </c>
      <c r="R34" s="10" t="n">
        <v>1520</v>
      </c>
      <c r="S34" t="inlineStr">
        <is>
          <t>LT249</t>
        </is>
      </c>
      <c r="T34" s="10" t="n">
        <v>42</v>
      </c>
      <c r="U34" s="62" t="n">
        <v>65</v>
      </c>
    </row>
    <row r="35" ht="12.75" customHeight="1">
      <c r="B35" s="113" t="n">
        <v>29</v>
      </c>
      <c r="C35" s="4">
        <f>IF(L35 &lt;&gt;"Special/Other","Y","N")</f>
        <v/>
      </c>
      <c r="D35" s="4" t="inlineStr">
        <is>
          <t>Price_BOM_L_Pedestal_35</t>
        </is>
      </c>
      <c r="E35" s="4">
        <f>IF(C35="Y", D35,"")</f>
        <v/>
      </c>
      <c r="F35" s="4" t="inlineStr">
        <is>
          <t>:20121-LF:25123-LF:30957-LF:30121-LF:30127-LF:30157-LF:40959-LF:40129-LF:4012A-LF:40157-LF:50123-LF:60951-LF:60123-LF:</t>
        </is>
      </c>
      <c r="G35" s="1" t="inlineStr">
        <is>
          <t>XA</t>
        </is>
      </c>
      <c r="H35" t="inlineStr">
        <is>
          <t>BearingFrame6M</t>
        </is>
      </c>
      <c r="I35" s="1" t="n">
        <v>1.65</v>
      </c>
      <c r="J35" s="1" t="n">
        <v>3.79</v>
      </c>
      <c r="K35" t="n">
        <v>1.375</v>
      </c>
      <c r="L35" t="inlineStr">
        <is>
          <t>Lubrication_Oil_Bath</t>
        </is>
      </c>
      <c r="M35" s="1" t="inlineStr">
        <is>
          <t>6M</t>
        </is>
      </c>
      <c r="N35" s="1" t="inlineStr">
        <is>
          <t>ShaftMatl_SS_AISI-303</t>
        </is>
      </c>
      <c r="O35" s="1" t="inlineStr">
        <is>
          <t>91869862</t>
        </is>
      </c>
      <c r="P35" t="inlineStr">
        <is>
          <t>Included</t>
        </is>
      </c>
      <c r="Q35" t="inlineStr">
        <is>
          <t>A100476</t>
        </is>
      </c>
      <c r="R35" s="10" t="n">
        <v>1870</v>
      </c>
      <c r="S35" t="inlineStr">
        <is>
          <t>LT249</t>
        </is>
      </c>
      <c r="T35" s="10" t="n">
        <v>42</v>
      </c>
      <c r="U35" s="62" t="n">
        <v>65</v>
      </c>
    </row>
    <row r="36" ht="12.75" customHeight="1">
      <c r="B36" s="113" t="n">
        <v>30</v>
      </c>
      <c r="C36" s="4">
        <f>IF(L36 &lt;&gt;"Special/Other","Y","N")</f>
        <v/>
      </c>
      <c r="D36" s="4" t="inlineStr">
        <is>
          <t>Price_BOM_L_Pedestal_36</t>
        </is>
      </c>
      <c r="E36" s="4">
        <f>IF(C36="Y", D36,"")</f>
        <v/>
      </c>
      <c r="F36" s="4" t="inlineStr">
        <is>
          <t>:20121-LF:25123-LF:30957-LF:30121-LF:30127-LF:30157-LF:40959-LF:40129-LF:4012A-LF:40157-LF:50123-LF:60951-LF:60123-LF:</t>
        </is>
      </c>
      <c r="G36" s="1" t="inlineStr">
        <is>
          <t>XA</t>
        </is>
      </c>
      <c r="H36" t="inlineStr">
        <is>
          <t>BearingFrame6N</t>
        </is>
      </c>
      <c r="I36" s="1" t="n">
        <v>1.65</v>
      </c>
      <c r="J36" s="1" t="n">
        <v>3.79</v>
      </c>
      <c r="K36" t="n">
        <v>1.375</v>
      </c>
      <c r="L36" t="inlineStr">
        <is>
          <t>Regreasable</t>
        </is>
      </c>
      <c r="M36" s="1" t="inlineStr">
        <is>
          <t>6N</t>
        </is>
      </c>
      <c r="N36" s="1" t="inlineStr">
        <is>
          <t>ShaftMatl_SS_AISI-303</t>
        </is>
      </c>
      <c r="O36" s="1" t="inlineStr">
        <is>
          <t>91869863</t>
        </is>
      </c>
      <c r="P36" t="inlineStr">
        <is>
          <t>Included</t>
        </is>
      </c>
      <c r="Q36" t="inlineStr">
        <is>
          <t>A100477</t>
        </is>
      </c>
      <c r="R36" s="10" t="n">
        <v>1570</v>
      </c>
      <c r="S36" t="inlineStr">
        <is>
          <t>LT249</t>
        </is>
      </c>
      <c r="T36" s="10" t="n">
        <v>42</v>
      </c>
      <c r="U36" s="62" t="n">
        <v>65</v>
      </c>
    </row>
    <row r="37" ht="12.75" customHeight="1">
      <c r="B37" s="113" t="n">
        <v>34</v>
      </c>
      <c r="C37" s="4">
        <f>IF(L37 &lt;&gt;"Special/Other","Y","N")</f>
        <v/>
      </c>
      <c r="D37" s="4" t="inlineStr">
        <is>
          <t>Price_BOM_L_Pedestal_40</t>
        </is>
      </c>
      <c r="E37" s="4">
        <f>IF(C37="Y", D37,"")</f>
        <v/>
      </c>
      <c r="F37" s="4" t="inlineStr">
        <is>
          <t>:20121-LF:25123-LF:30957-LF:30121-LF:30127-LF:30157-LF:40959-LF:40129-LF:4012A-LF:40157-LF:50123-LF:60951-LF:60123-LF:</t>
        </is>
      </c>
      <c r="G37" s="1" t="inlineStr">
        <is>
          <t>XA</t>
        </is>
      </c>
      <c r="H37" t="inlineStr">
        <is>
          <t>BearingFrame6P</t>
        </is>
      </c>
      <c r="I37" s="1" t="n">
        <v>1.65</v>
      </c>
      <c r="J37" s="1" t="n">
        <v>3.79</v>
      </c>
      <c r="K37" t="n">
        <v>1.375</v>
      </c>
      <c r="L37" t="inlineStr">
        <is>
          <t>Greased for life</t>
        </is>
      </c>
      <c r="M37" s="104" t="inlineStr">
        <is>
          <t>6P</t>
        </is>
      </c>
      <c r="N37" s="1" t="inlineStr">
        <is>
          <t>ShaftMatl_SS_AISI-416</t>
        </is>
      </c>
      <c r="O37" s="105" t="n">
        <v>99055303</v>
      </c>
      <c r="P37" t="inlineStr">
        <is>
          <t>Included</t>
        </is>
      </c>
      <c r="Q37" t="inlineStr">
        <is>
          <t>A100481</t>
        </is>
      </c>
      <c r="R37" s="10" t="n">
        <v>1610</v>
      </c>
      <c r="S37" s="4" t="inlineStr">
        <is>
          <t>LT076</t>
        </is>
      </c>
      <c r="T37" s="10" t="n">
        <v>56</v>
      </c>
      <c r="U37" s="62" t="n">
        <v>65</v>
      </c>
    </row>
    <row r="38" ht="12.75" customHeight="1">
      <c r="B38" s="113" t="n">
        <v>34.1</v>
      </c>
      <c r="C38" s="4">
        <f>IF(L38 &lt;&gt;"Special/Other","Y","N")</f>
        <v/>
      </c>
      <c r="D38" s="4" t="inlineStr">
        <is>
          <t>Price_BOM_L_Pedestal_41</t>
        </is>
      </c>
      <c r="E38" s="4">
        <f>IF(C38="Y", D38,"")</f>
        <v/>
      </c>
      <c r="F38" s="4" t="inlineStr">
        <is>
          <t>:20121-LF:25123-LF:30957-LF:30121-LF:30127-LF:30157-LF:40959-LF:40129-LF:4012A-LF:40157-LF:50123-LF:60951-LF:60123-LF:</t>
        </is>
      </c>
      <c r="G38" s="1" t="inlineStr">
        <is>
          <t>XA</t>
        </is>
      </c>
      <c r="H38" t="inlineStr">
        <is>
          <t>BearingFrame6P</t>
        </is>
      </c>
      <c r="I38" s="1" t="n">
        <v>1.65</v>
      </c>
      <c r="J38" s="1" t="n">
        <v>3.79</v>
      </c>
      <c r="K38" t="n">
        <v>1.375</v>
      </c>
      <c r="L38" t="inlineStr">
        <is>
          <t>Greased for life</t>
        </is>
      </c>
      <c r="M38" s="104" t="inlineStr">
        <is>
          <t>6P</t>
        </is>
      </c>
      <c r="N38" s="1" t="inlineStr">
        <is>
          <t>ShaftMatl_17-4PH</t>
        </is>
      </c>
      <c r="O38" s="104" t="n">
        <v>99055305</v>
      </c>
      <c r="P38" t="inlineStr">
        <is>
          <t>Included</t>
        </is>
      </c>
      <c r="Q38" t="inlineStr">
        <is>
          <t>A100482</t>
        </is>
      </c>
      <c r="R38" s="10" t="n">
        <v>1630</v>
      </c>
      <c r="S38" s="4" t="inlineStr">
        <is>
          <t>LT077</t>
        </is>
      </c>
      <c r="T38" s="10" t="n">
        <v>84</v>
      </c>
      <c r="U38" s="62" t="n">
        <v>65</v>
      </c>
    </row>
    <row r="39" ht="12.75" customHeight="1">
      <c r="B39" s="113" t="n">
        <v>35</v>
      </c>
      <c r="C39" s="4">
        <f>IF(L39 &lt;&gt;"Special/Other","Y","N")</f>
        <v/>
      </c>
      <c r="D39" s="4" t="inlineStr">
        <is>
          <t>Price_BOM_L_Pedestal_42</t>
        </is>
      </c>
      <c r="E39" s="4">
        <f>IF(C39="Y", D39,"")</f>
        <v/>
      </c>
      <c r="F39" s="4" t="inlineStr">
        <is>
          <t>:20121-LF:25123-LF:30957-LF:30121-LF:30127-LF:30157-LF:40959-LF:40129-LF:4012A-LF:40157-LF:50123-LF:60951-LF:60123-LF:</t>
        </is>
      </c>
      <c r="G39" s="1" t="inlineStr">
        <is>
          <t>XA</t>
        </is>
      </c>
      <c r="H39" t="inlineStr">
        <is>
          <t>BearingFrame6M</t>
        </is>
      </c>
      <c r="I39" s="1" t="n">
        <v>1.65</v>
      </c>
      <c r="J39" s="1" t="n">
        <v>3.79</v>
      </c>
      <c r="K39" t="n">
        <v>1.375</v>
      </c>
      <c r="L39" t="inlineStr">
        <is>
          <t>Lubrication_Oil_Bath</t>
        </is>
      </c>
      <c r="M39" s="1" t="inlineStr">
        <is>
          <t>6M</t>
        </is>
      </c>
      <c r="N39" s="1" t="inlineStr">
        <is>
          <t>ShaftMatl_SS_AISI-416</t>
        </is>
      </c>
      <c r="O39" s="15" t="inlineStr">
        <is>
          <t>91869896</t>
        </is>
      </c>
      <c r="P39" t="inlineStr">
        <is>
          <t>Included</t>
        </is>
      </c>
      <c r="Q39" t="inlineStr">
        <is>
          <t>A100483</t>
        </is>
      </c>
      <c r="R39" s="10" t="n">
        <v>1960</v>
      </c>
      <c r="S39" s="4" t="inlineStr">
        <is>
          <t>LT076</t>
        </is>
      </c>
      <c r="T39" s="10" t="n">
        <v>56</v>
      </c>
      <c r="U39" s="62" t="n">
        <v>65</v>
      </c>
    </row>
    <row r="40" ht="12.75" customHeight="1">
      <c r="B40" s="113" t="n">
        <v>35.1</v>
      </c>
      <c r="C40" s="4">
        <f>IF(L40 &lt;&gt;"Special/Other","Y","N")</f>
        <v/>
      </c>
      <c r="D40" s="4" t="inlineStr">
        <is>
          <t>Price_BOM_L_Pedestal_43</t>
        </is>
      </c>
      <c r="E40" s="4">
        <f>IF(C40="Y", D40,"")</f>
        <v/>
      </c>
      <c r="F40" s="4" t="inlineStr">
        <is>
          <t>:20121-LF:25123-LF:30957-LF:30121-LF:30127-LF:30157-LF:40959-LF:40129-LF:4012A-LF:40157-LF:50123-LF:60951-LF:60123-LF:</t>
        </is>
      </c>
      <c r="G40" s="1" t="inlineStr">
        <is>
          <t>XA</t>
        </is>
      </c>
      <c r="H40" t="inlineStr">
        <is>
          <t>BearingFrame6M</t>
        </is>
      </c>
      <c r="I40" s="1" t="n">
        <v>1.65</v>
      </c>
      <c r="J40" s="1" t="n">
        <v>3.79</v>
      </c>
      <c r="K40" t="n">
        <v>1.375</v>
      </c>
      <c r="L40" t="inlineStr">
        <is>
          <t>Lubrication_Oil_Bath</t>
        </is>
      </c>
      <c r="M40" s="1" t="inlineStr">
        <is>
          <t>6M</t>
        </is>
      </c>
      <c r="N40" s="1" t="inlineStr">
        <is>
          <t>ShaftMatl_17-4PH</t>
        </is>
      </c>
      <c r="O40" s="1" t="inlineStr">
        <is>
          <t>RTF</t>
        </is>
      </c>
      <c r="P40" t="inlineStr">
        <is>
          <t>Included</t>
        </is>
      </c>
      <c r="Q40" t="inlineStr">
        <is>
          <t>A100484</t>
        </is>
      </c>
      <c r="R40" s="10" t="n">
        <v>1980</v>
      </c>
      <c r="S40" s="4" t="inlineStr">
        <is>
          <t>LT077</t>
        </is>
      </c>
      <c r="T40" s="10" t="n">
        <v>84</v>
      </c>
      <c r="U40" s="62" t="n">
        <v>65</v>
      </c>
    </row>
    <row r="41" ht="12.75" customHeight="1">
      <c r="B41" s="113" t="n">
        <v>36</v>
      </c>
      <c r="C41" s="4">
        <f>IF(L41 &lt;&gt;"Special/Other","Y","N")</f>
        <v/>
      </c>
      <c r="D41" s="4" t="inlineStr">
        <is>
          <t>Price_BOM_L_Pedestal_44</t>
        </is>
      </c>
      <c r="E41" s="4">
        <f>IF(C41="Y", D41,"")</f>
        <v/>
      </c>
      <c r="F41" s="4" t="inlineStr">
        <is>
          <t>:20121-LF:25123-LF:30957-LF:30121-LF:30127-LF:30157-LF:40959-LF:40129-LF:4012A-LF:40157-LF:50123-LF:60951-LF:60123-LF:</t>
        </is>
      </c>
      <c r="G41" s="1" t="inlineStr">
        <is>
          <t>XA</t>
        </is>
      </c>
      <c r="H41" t="inlineStr">
        <is>
          <t>BearingFrame6N</t>
        </is>
      </c>
      <c r="I41" s="1" t="n">
        <v>1.65</v>
      </c>
      <c r="J41" s="1" t="n">
        <v>3.79</v>
      </c>
      <c r="K41" t="n">
        <v>1.375</v>
      </c>
      <c r="L41" t="inlineStr">
        <is>
          <t>Regreasable</t>
        </is>
      </c>
      <c r="M41" s="1" t="inlineStr">
        <is>
          <t>6N</t>
        </is>
      </c>
      <c r="N41" s="1" t="inlineStr">
        <is>
          <t>ShaftMatl_SS_AISI-416</t>
        </is>
      </c>
      <c r="O41" s="15" t="inlineStr">
        <is>
          <t>91869900</t>
        </is>
      </c>
      <c r="P41" t="inlineStr">
        <is>
          <t>Included</t>
        </is>
      </c>
      <c r="Q41" t="inlineStr">
        <is>
          <t>A100485</t>
        </is>
      </c>
      <c r="R41" s="10" t="n">
        <v>1660</v>
      </c>
      <c r="S41" s="4" t="inlineStr">
        <is>
          <t>LT076</t>
        </is>
      </c>
      <c r="T41" s="10" t="n">
        <v>56</v>
      </c>
      <c r="U41" s="62" t="n">
        <v>65</v>
      </c>
    </row>
    <row r="42" ht="12.75" customHeight="1">
      <c r="B42" s="113" t="n">
        <v>36.1</v>
      </c>
      <c r="C42" s="4">
        <f>IF(L42 &lt;&gt;"Special/Other","Y","N")</f>
        <v/>
      </c>
      <c r="D42" s="4" t="inlineStr">
        <is>
          <t>Price_BOM_L_Pedestal_45</t>
        </is>
      </c>
      <c r="E42" s="4">
        <f>IF(C42="Y", D42,"")</f>
        <v/>
      </c>
      <c r="F42" s="4" t="inlineStr">
        <is>
          <t>:20121-LF:25123-LF:30957-LF:30121-LF:30127-LF:30157-LF:40959-LF:40129-LF:4012A-LF:40157-LF:50123-LF:60951-LF:60123-LF:</t>
        </is>
      </c>
      <c r="G42" s="1" t="inlineStr">
        <is>
          <t>XA</t>
        </is>
      </c>
      <c r="H42" t="inlineStr">
        <is>
          <t>BearingFrame6N</t>
        </is>
      </c>
      <c r="I42" s="1" t="n">
        <v>1.65</v>
      </c>
      <c r="J42" s="1" t="n">
        <v>3.79</v>
      </c>
      <c r="K42" t="n">
        <v>1.375</v>
      </c>
      <c r="L42" t="inlineStr">
        <is>
          <t>Regreasable</t>
        </is>
      </c>
      <c r="M42" s="1" t="inlineStr">
        <is>
          <t>6N</t>
        </is>
      </c>
      <c r="N42" s="1" t="inlineStr">
        <is>
          <t>ShaftMatl_17-4PH</t>
        </is>
      </c>
      <c r="O42" s="1" t="inlineStr">
        <is>
          <t>RTF</t>
        </is>
      </c>
      <c r="P42" t="inlineStr">
        <is>
          <t>Included</t>
        </is>
      </c>
      <c r="Q42" t="inlineStr">
        <is>
          <t>A100486</t>
        </is>
      </c>
      <c r="R42" s="10" t="n">
        <v>1680</v>
      </c>
      <c r="S42" s="4" t="inlineStr">
        <is>
          <t>LT077</t>
        </is>
      </c>
      <c r="T42" s="10" t="n">
        <v>84</v>
      </c>
      <c r="U42" s="62" t="n">
        <v>65</v>
      </c>
    </row>
    <row r="43" ht="12.75" customHeight="1">
      <c r="B43" s="113" t="n">
        <v>37</v>
      </c>
      <c r="C43" s="4">
        <f>IF(L43 &lt;&gt;"Special/Other","Y","N")</f>
        <v/>
      </c>
      <c r="D43" s="4" t="inlineStr">
        <is>
          <t>Price_BOM_L_Pedestal_46</t>
        </is>
      </c>
      <c r="E43" s="4">
        <f>IF(C43="Y", D43,"")</f>
        <v/>
      </c>
      <c r="F43" s="4" t="inlineStr">
        <is>
          <t>:40157-LF:50123-LF:50157-LF:60123-LF:60157-LF:80123-LF:80155-LF:</t>
        </is>
      </c>
      <c r="G43" s="1" t="inlineStr">
        <is>
          <t>X5</t>
        </is>
      </c>
      <c r="H43" t="inlineStr">
        <is>
          <t>BearingFrame82</t>
        </is>
      </c>
      <c r="I43" s="1" t="n">
        <v>3.79</v>
      </c>
      <c r="J43" s="1" t="n">
        <v>7.74</v>
      </c>
      <c r="K43" t="n">
        <v>2.125</v>
      </c>
      <c r="L43" t="inlineStr">
        <is>
          <t>Greased for life</t>
        </is>
      </c>
      <c r="M43" s="1" t="n">
        <v>82</v>
      </c>
      <c r="N43" s="1" t="inlineStr">
        <is>
          <t>ShaftMatl_Steel_4140</t>
        </is>
      </c>
      <c r="O43" s="1" t="inlineStr">
        <is>
          <t>91869770</t>
        </is>
      </c>
      <c r="P43" s="4" t="inlineStr">
        <is>
          <t>Included</t>
        </is>
      </c>
      <c r="Q43" t="inlineStr">
        <is>
          <t>A100487</t>
        </is>
      </c>
      <c r="R43" s="10" t="n">
        <v>1400</v>
      </c>
      <c r="S43" t="inlineStr">
        <is>
          <t>LT027</t>
        </is>
      </c>
      <c r="T43" s="10" t="n">
        <v>0</v>
      </c>
      <c r="U43" s="62" t="n">
        <v>156</v>
      </c>
    </row>
    <row r="44" ht="12.75" customHeight="1">
      <c r="B44" s="113" t="n">
        <v>38</v>
      </c>
      <c r="C44" s="4">
        <f>IF(L44 &lt;&gt;"Special/Other","Y","N")</f>
        <v/>
      </c>
      <c r="D44" s="4" t="inlineStr">
        <is>
          <t>Price_BOM_L_Pedestal_47</t>
        </is>
      </c>
      <c r="E44" s="4">
        <f>IF(C44="Y", D44,"")</f>
        <v/>
      </c>
      <c r="F44" s="4" t="inlineStr">
        <is>
          <t>:40157-LF:50123-LF:50157-LF:60123-LF:60157-LF:80123-LF:80155-LF:</t>
        </is>
      </c>
      <c r="G44" s="1" t="inlineStr">
        <is>
          <t>X5</t>
        </is>
      </c>
      <c r="H44" t="inlineStr">
        <is>
          <t>BearingFrame8A</t>
        </is>
      </c>
      <c r="I44" s="1" t="n">
        <v>3.79</v>
      </c>
      <c r="J44" s="1" t="n">
        <v>7.74</v>
      </c>
      <c r="K44" t="n">
        <v>2.125</v>
      </c>
      <c r="L44" t="inlineStr">
        <is>
          <t>Regreasable</t>
        </is>
      </c>
      <c r="M44" s="1" t="inlineStr">
        <is>
          <t>8A</t>
        </is>
      </c>
      <c r="N44" s="1" t="inlineStr">
        <is>
          <t>ShaftMatl_Steel_4140</t>
        </is>
      </c>
      <c r="O44" s="1" t="inlineStr">
        <is>
          <t>91869772</t>
        </is>
      </c>
      <c r="P44" s="4" t="inlineStr">
        <is>
          <t>Included</t>
        </is>
      </c>
      <c r="Q44" t="inlineStr">
        <is>
          <t>A100488</t>
        </is>
      </c>
      <c r="R44" s="10" t="n">
        <v>1710</v>
      </c>
      <c r="S44" t="inlineStr">
        <is>
          <t>LT027</t>
        </is>
      </c>
      <c r="T44" s="10" t="n">
        <v>0</v>
      </c>
      <c r="U44" s="62" t="n">
        <v>156</v>
      </c>
    </row>
    <row r="45" ht="12.75" customHeight="1">
      <c r="B45" s="113" t="n">
        <v>39</v>
      </c>
      <c r="C45" s="4">
        <f>IF(L45 &lt;&gt;"Special/Other","Y","N")</f>
        <v/>
      </c>
      <c r="D45" s="4" t="inlineStr">
        <is>
          <t>Price_BOM_L_Pedestal_48</t>
        </is>
      </c>
      <c r="E45" s="4">
        <f>IF(C45="Y", D45,"")</f>
        <v/>
      </c>
      <c r="F45" s="4" t="inlineStr">
        <is>
          <t>:40157-LF:50123-LF:50157-LF:60123-LF:60157-LF:80123-LF:80155-LF:</t>
        </is>
      </c>
      <c r="G45" s="1" t="inlineStr">
        <is>
          <t>X5</t>
        </is>
      </c>
      <c r="H45" t="inlineStr">
        <is>
          <t>BearingFrame8P</t>
        </is>
      </c>
      <c r="I45" s="1" t="n">
        <v>3.79</v>
      </c>
      <c r="J45" s="1" t="n">
        <v>7.74</v>
      </c>
      <c r="K45" t="n">
        <v>2.125</v>
      </c>
      <c r="L45" t="inlineStr">
        <is>
          <t>Lubrication_Oil_Bath</t>
        </is>
      </c>
      <c r="M45" s="1" t="inlineStr">
        <is>
          <t>8P</t>
        </is>
      </c>
      <c r="N45" s="1" t="inlineStr">
        <is>
          <t>ShaftMatl_Steel_4140</t>
        </is>
      </c>
      <c r="O45" s="1" t="inlineStr">
        <is>
          <t>91869849</t>
        </is>
      </c>
      <c r="P45" s="4" t="inlineStr">
        <is>
          <t>Included</t>
        </is>
      </c>
      <c r="Q45" t="inlineStr">
        <is>
          <t>A100489</t>
        </is>
      </c>
      <c r="R45" s="10" t="n">
        <v>0</v>
      </c>
      <c r="S45" t="inlineStr">
        <is>
          <t>LT249</t>
        </is>
      </c>
      <c r="T45" s="10" t="n">
        <v>42</v>
      </c>
      <c r="U45" s="62" t="n">
        <v>156</v>
      </c>
    </row>
    <row r="46" ht="12.75" customHeight="1">
      <c r="B46" s="113" t="n">
        <v>40</v>
      </c>
      <c r="C46" s="4">
        <f>IF(L46 &lt;&gt;"Special/Other","Y","N")</f>
        <v/>
      </c>
      <c r="D46" s="4" t="inlineStr">
        <is>
          <t>Price_BOM_L_Pedestal_49</t>
        </is>
      </c>
      <c r="E46" s="4">
        <f>IF(C46="Y", D46,"")</f>
        <v/>
      </c>
      <c r="F46" s="4" t="inlineStr">
        <is>
          <t>:40157-LF:50123-LF:50157-LF:60123-LF:60157-LF:80123-LF:80155-LF:</t>
        </is>
      </c>
      <c r="G46" s="1" t="inlineStr">
        <is>
          <t>X5</t>
        </is>
      </c>
      <c r="H46" t="inlineStr">
        <is>
          <t>BearingFrame82</t>
        </is>
      </c>
      <c r="I46" s="1" t="n">
        <v>3.79</v>
      </c>
      <c r="J46" s="1" t="n">
        <v>7.74</v>
      </c>
      <c r="K46" t="n">
        <v>2.125</v>
      </c>
      <c r="L46" t="inlineStr">
        <is>
          <t>Greased for life</t>
        </is>
      </c>
      <c r="M46" s="1" t="n">
        <v>82</v>
      </c>
      <c r="N46" s="1" t="inlineStr">
        <is>
          <t>ShaftMatl_SS_AISI-303</t>
        </is>
      </c>
      <c r="O46" s="1" t="inlineStr">
        <is>
          <t>91869786</t>
        </is>
      </c>
      <c r="P46" s="4" t="inlineStr">
        <is>
          <t>Included</t>
        </is>
      </c>
      <c r="Q46" t="inlineStr">
        <is>
          <t>A100490</t>
        </is>
      </c>
      <c r="R46" s="10" t="n">
        <v>2160</v>
      </c>
      <c r="S46" s="4" t="inlineStr">
        <is>
          <t>LT076</t>
        </is>
      </c>
      <c r="T46" s="10" t="n">
        <v>56</v>
      </c>
      <c r="U46" s="62" t="n">
        <v>156</v>
      </c>
    </row>
    <row r="47" ht="12.75" customHeight="1">
      <c r="B47" s="113" t="n">
        <v>41</v>
      </c>
      <c r="C47" s="4">
        <f>IF(L47 &lt;&gt;"Special/Other","Y","N")</f>
        <v/>
      </c>
      <c r="D47" s="4" t="inlineStr">
        <is>
          <t>Price_BOM_L_Pedestal_50</t>
        </is>
      </c>
      <c r="E47" s="4">
        <f>IF(C47="Y", D47,"")</f>
        <v/>
      </c>
      <c r="F47" s="4" t="inlineStr">
        <is>
          <t>:40157-LF:50123-LF:50157-LF:60123-LF:60157-LF:80123-LF:80155-LF:</t>
        </is>
      </c>
      <c r="G47" s="1" t="inlineStr">
        <is>
          <t>X5</t>
        </is>
      </c>
      <c r="H47" t="inlineStr">
        <is>
          <t>BearingFrame8A</t>
        </is>
      </c>
      <c r="I47" s="1" t="n">
        <v>3.79</v>
      </c>
      <c r="J47" s="1" t="n">
        <v>7.74</v>
      </c>
      <c r="K47" t="n">
        <v>2.125</v>
      </c>
      <c r="L47" t="inlineStr">
        <is>
          <t>Regreasable</t>
        </is>
      </c>
      <c r="M47" s="1" t="inlineStr">
        <is>
          <t>8A</t>
        </is>
      </c>
      <c r="N47" s="1" t="inlineStr">
        <is>
          <t>ShaftMatl_SS_AISI-303</t>
        </is>
      </c>
      <c r="O47" s="1" t="inlineStr">
        <is>
          <t>91869787</t>
        </is>
      </c>
      <c r="P47" t="inlineStr">
        <is>
          <t>Included</t>
        </is>
      </c>
      <c r="Q47" t="inlineStr">
        <is>
          <t>A100491</t>
        </is>
      </c>
      <c r="R47" s="10" t="n">
        <v>2470</v>
      </c>
      <c r="S47" s="4" t="inlineStr">
        <is>
          <t>LT076</t>
        </is>
      </c>
      <c r="T47" s="10" t="n">
        <v>56</v>
      </c>
      <c r="U47" s="62" t="n">
        <v>156</v>
      </c>
    </row>
    <row r="48" ht="12.75" customHeight="1">
      <c r="B48" s="113" t="n">
        <v>42</v>
      </c>
      <c r="C48" s="4">
        <f>IF(L48 &lt;&gt;"Special/Other","Y","N")</f>
        <v/>
      </c>
      <c r="D48" s="4" t="inlineStr">
        <is>
          <t>Price_BOM_L_Pedestal_51</t>
        </is>
      </c>
      <c r="E48" s="4">
        <f>IF(C48="Y", D48,"")</f>
        <v/>
      </c>
      <c r="F48" s="4" t="inlineStr">
        <is>
          <t>:40157-LF:50123-LF:50157-LF:60123-LF:60157-LF:80123-LF:80155-LF:</t>
        </is>
      </c>
      <c r="G48" s="1" t="inlineStr">
        <is>
          <t>X5</t>
        </is>
      </c>
      <c r="H48" t="inlineStr">
        <is>
          <t>BearingFrame8P</t>
        </is>
      </c>
      <c r="I48" s="1" t="n">
        <v>3.79</v>
      </c>
      <c r="J48" s="1" t="n">
        <v>7.74</v>
      </c>
      <c r="K48" t="n">
        <v>2.125</v>
      </c>
      <c r="L48" t="inlineStr">
        <is>
          <t>Lubrication_Oil_Bath</t>
        </is>
      </c>
      <c r="M48" s="1" t="inlineStr">
        <is>
          <t>8P</t>
        </is>
      </c>
      <c r="N48" s="1" t="inlineStr">
        <is>
          <t>ShaftMatl_SS_AISI-303</t>
        </is>
      </c>
      <c r="O48" s="1" t="inlineStr">
        <is>
          <t>91869921</t>
        </is>
      </c>
      <c r="P48" t="inlineStr">
        <is>
          <t>Included</t>
        </is>
      </c>
      <c r="Q48" t="inlineStr">
        <is>
          <t>A100492</t>
        </is>
      </c>
      <c r="R48" s="10" t="n">
        <v>0</v>
      </c>
      <c r="S48" s="4" t="inlineStr">
        <is>
          <t>LT076</t>
        </is>
      </c>
      <c r="T48" s="10" t="n">
        <v>56</v>
      </c>
      <c r="U48" s="62" t="n">
        <v>156</v>
      </c>
    </row>
    <row r="49" ht="12.75" customHeight="1">
      <c r="B49" s="113" t="n">
        <v>46</v>
      </c>
      <c r="C49" s="4">
        <f>IF(L49 &lt;&gt;"Special/Other","Y","N")</f>
        <v/>
      </c>
      <c r="D49" s="4" t="inlineStr">
        <is>
          <t>Price_BOM_L_Pedestal_55</t>
        </is>
      </c>
      <c r="E49" s="4">
        <f>IF(C49="Y", D49,"")</f>
        <v/>
      </c>
      <c r="F49" s="4" t="inlineStr">
        <is>
          <t>:40157-LF:50123-LF:50157-LF:60123-LF:60157-LF:80123-LF:80155-LF:</t>
        </is>
      </c>
      <c r="G49" s="1" t="inlineStr">
        <is>
          <t>X5</t>
        </is>
      </c>
      <c r="H49" t="inlineStr">
        <is>
          <t>BearingFrame82</t>
        </is>
      </c>
      <c r="I49" s="1" t="n">
        <v>3.79</v>
      </c>
      <c r="J49" s="1" t="n">
        <v>7.74</v>
      </c>
      <c r="K49" t="n">
        <v>2.125</v>
      </c>
      <c r="L49" t="inlineStr">
        <is>
          <t>Greased for life</t>
        </is>
      </c>
      <c r="M49" s="1" t="n">
        <v>82</v>
      </c>
      <c r="N49" s="1" t="inlineStr">
        <is>
          <t>ShaftMatl_SS_AISI-416</t>
        </is>
      </c>
      <c r="O49" s="15" t="inlineStr">
        <is>
          <t>91869895</t>
        </is>
      </c>
      <c r="P49" s="4" t="inlineStr">
        <is>
          <t>Included</t>
        </is>
      </c>
      <c r="Q49" t="inlineStr">
        <is>
          <t>A100496</t>
        </is>
      </c>
      <c r="R49" s="10" t="n">
        <v>2610</v>
      </c>
      <c r="S49" s="4" t="inlineStr">
        <is>
          <t>LT076</t>
        </is>
      </c>
      <c r="T49" s="10" t="n">
        <v>56</v>
      </c>
      <c r="U49" s="62" t="n">
        <v>156</v>
      </c>
    </row>
    <row r="50" ht="12.75" customHeight="1">
      <c r="B50" s="113" t="n">
        <v>46.1</v>
      </c>
      <c r="C50" s="4">
        <f>IF(L50 &lt;&gt;"Special/Other","Y","N")</f>
        <v/>
      </c>
      <c r="D50" s="4" t="inlineStr">
        <is>
          <t>Price_BOM_L_Pedestal_56</t>
        </is>
      </c>
      <c r="E50" s="4">
        <f>IF(C50="Y", D50,"")</f>
        <v/>
      </c>
      <c r="F50" s="4" t="inlineStr">
        <is>
          <t>:40157-LF:50123-LF:50157-LF:60123-LF:60157-LF:80123-LF:80155-LF:</t>
        </is>
      </c>
      <c r="G50" s="1" t="inlineStr">
        <is>
          <t>X5</t>
        </is>
      </c>
      <c r="H50" t="inlineStr">
        <is>
          <t>BearingFrame82</t>
        </is>
      </c>
      <c r="I50" s="1" t="n">
        <v>3.79</v>
      </c>
      <c r="J50" s="1" t="n">
        <v>7.74</v>
      </c>
      <c r="K50" t="n">
        <v>2.125</v>
      </c>
      <c r="L50" t="inlineStr">
        <is>
          <t>Greased for life</t>
        </is>
      </c>
      <c r="M50" s="1" t="n">
        <v>82</v>
      </c>
      <c r="N50" s="1" t="inlineStr">
        <is>
          <t>ShaftMatl_17-4PH</t>
        </is>
      </c>
      <c r="O50" s="1" t="inlineStr">
        <is>
          <t>RTF</t>
        </is>
      </c>
      <c r="P50" s="4" t="inlineStr">
        <is>
          <t>Included</t>
        </is>
      </c>
      <c r="Q50" t="inlineStr">
        <is>
          <t>A100497</t>
        </is>
      </c>
      <c r="R50" s="10" t="n">
        <v>2700</v>
      </c>
      <c r="S50" s="4" t="inlineStr">
        <is>
          <t>LT077</t>
        </is>
      </c>
      <c r="T50" s="10" t="n">
        <v>84</v>
      </c>
      <c r="U50" s="62" t="n">
        <v>156</v>
      </c>
    </row>
    <row r="51" ht="12.75" customHeight="1">
      <c r="B51" s="113" t="n">
        <v>47</v>
      </c>
      <c r="C51" s="4">
        <f>IF(L51 &lt;&gt;"Special/Other","Y","N")</f>
        <v/>
      </c>
      <c r="D51" s="4" t="inlineStr">
        <is>
          <t>Price_BOM_L_Pedestal_57</t>
        </is>
      </c>
      <c r="E51" s="4">
        <f>IF(C51="Y", D51,"")</f>
        <v/>
      </c>
      <c r="F51" s="4" t="inlineStr">
        <is>
          <t>:40157-LF:50123-LF:50157-LF:60123-LF:60157-LF:80123-LF:80155-LF:</t>
        </is>
      </c>
      <c r="G51" s="1" t="inlineStr">
        <is>
          <t>X5</t>
        </is>
      </c>
      <c r="H51" t="inlineStr">
        <is>
          <t>BearingFrame8A</t>
        </is>
      </c>
      <c r="I51" s="1" t="n">
        <v>3.79</v>
      </c>
      <c r="J51" s="1" t="n">
        <v>7.74</v>
      </c>
      <c r="K51" t="n">
        <v>2.125</v>
      </c>
      <c r="L51" t="inlineStr">
        <is>
          <t>Regreasable</t>
        </is>
      </c>
      <c r="M51" s="1" t="inlineStr">
        <is>
          <t>8A</t>
        </is>
      </c>
      <c r="N51" s="1" t="inlineStr">
        <is>
          <t>ShaftMatl_SS_AISI-416</t>
        </is>
      </c>
      <c r="O51" s="1" t="inlineStr">
        <is>
          <t>RTF</t>
        </is>
      </c>
      <c r="P51" t="inlineStr">
        <is>
          <t>Included</t>
        </is>
      </c>
      <c r="Q51" t="inlineStr">
        <is>
          <t>A100498</t>
        </is>
      </c>
      <c r="R51" s="10" t="n">
        <v>2920</v>
      </c>
      <c r="S51" s="4" t="inlineStr">
        <is>
          <t>LT076</t>
        </is>
      </c>
      <c r="T51" s="10" t="n">
        <v>56</v>
      </c>
      <c r="U51" s="62" t="n">
        <v>156</v>
      </c>
    </row>
    <row r="52" ht="12.75" customHeight="1">
      <c r="B52" s="113" t="n">
        <v>47.1</v>
      </c>
      <c r="C52" s="4">
        <f>IF(L52 &lt;&gt;"Special/Other","Y","N")</f>
        <v/>
      </c>
      <c r="D52" s="4" t="inlineStr">
        <is>
          <t>Price_BOM_L_Pedestal_58</t>
        </is>
      </c>
      <c r="E52" s="4">
        <f>IF(C52="Y", D52,"")</f>
        <v/>
      </c>
      <c r="F52" s="4" t="inlineStr">
        <is>
          <t>:40157-LF:50123-LF:50157-LF:60123-LF:60157-LF:80123-LF:80155-LF:</t>
        </is>
      </c>
      <c r="G52" s="1" t="inlineStr">
        <is>
          <t>X5</t>
        </is>
      </c>
      <c r="H52" t="inlineStr">
        <is>
          <t>BearingFrame8A</t>
        </is>
      </c>
      <c r="I52" s="1" t="n">
        <v>3.79</v>
      </c>
      <c r="J52" s="1" t="n">
        <v>7.74</v>
      </c>
      <c r="K52" t="n">
        <v>2.125</v>
      </c>
      <c r="L52" t="inlineStr">
        <is>
          <t>Regreasable</t>
        </is>
      </c>
      <c r="M52" s="1" t="inlineStr">
        <is>
          <t>8A</t>
        </is>
      </c>
      <c r="N52" s="1" t="inlineStr">
        <is>
          <t>ShaftMatl_17-4PH</t>
        </is>
      </c>
      <c r="O52" s="1" t="inlineStr">
        <is>
          <t>RTF</t>
        </is>
      </c>
      <c r="P52" t="inlineStr">
        <is>
          <t>Included</t>
        </is>
      </c>
      <c r="Q52" t="inlineStr">
        <is>
          <t>A100499</t>
        </is>
      </c>
      <c r="R52" s="10" t="n">
        <v>3010</v>
      </c>
      <c r="S52" s="4" t="inlineStr">
        <is>
          <t>LT077</t>
        </is>
      </c>
      <c r="T52" s="10" t="n">
        <v>84</v>
      </c>
      <c r="U52" s="62" t="n">
        <v>156</v>
      </c>
    </row>
    <row r="53" ht="12.75" customHeight="1">
      <c r="B53" s="113" t="n">
        <v>48</v>
      </c>
      <c r="C53" s="4">
        <f>IF(L53 &lt;&gt;"Special/Other","Y","N")</f>
        <v/>
      </c>
      <c r="D53" s="4" t="inlineStr">
        <is>
          <t>Price_BOM_L_Pedestal_59</t>
        </is>
      </c>
      <c r="E53" s="4">
        <f>IF(C53="Y", D53,"")</f>
        <v/>
      </c>
      <c r="F53" s="4" t="inlineStr">
        <is>
          <t>:40157-LF:50123-LF:50157-LF:60123-LF:60157-LF:80123-LF:80155-LF:</t>
        </is>
      </c>
      <c r="G53" s="1" t="inlineStr">
        <is>
          <t>X5</t>
        </is>
      </c>
      <c r="H53" t="inlineStr">
        <is>
          <t>BearingFrame8P</t>
        </is>
      </c>
      <c r="I53" s="1" t="n">
        <v>3.79</v>
      </c>
      <c r="J53" s="1" t="n">
        <v>7.74</v>
      </c>
      <c r="K53" t="n">
        <v>2.125</v>
      </c>
      <c r="L53" t="inlineStr">
        <is>
          <t>Lubrication_Oil_Bath</t>
        </is>
      </c>
      <c r="M53" s="1" t="inlineStr">
        <is>
          <t>8P</t>
        </is>
      </c>
      <c r="N53" s="1" t="inlineStr">
        <is>
          <t>ShaftMatl_SS_AISI-416</t>
        </is>
      </c>
      <c r="O53" s="15" t="inlineStr">
        <is>
          <t>91869911</t>
        </is>
      </c>
      <c r="P53" t="inlineStr">
        <is>
          <t>Included</t>
        </is>
      </c>
      <c r="Q53" t="inlineStr">
        <is>
          <t>A100500</t>
        </is>
      </c>
      <c r="R53" s="10" t="n">
        <v>0</v>
      </c>
      <c r="S53" s="4" t="inlineStr">
        <is>
          <t>LT076</t>
        </is>
      </c>
      <c r="T53" s="10" t="n">
        <v>56</v>
      </c>
      <c r="U53" s="62" t="n">
        <v>156</v>
      </c>
    </row>
    <row r="54" ht="12.75" customHeight="1">
      <c r="B54" s="113" t="n">
        <v>48.1</v>
      </c>
      <c r="C54" s="4">
        <f>IF(L54 &lt;&gt;"Special/Other","Y","N")</f>
        <v/>
      </c>
      <c r="D54" s="4" t="inlineStr">
        <is>
          <t>Price_BOM_L_Pedestal_60</t>
        </is>
      </c>
      <c r="E54" s="4">
        <f>IF(C54="Y", D54,"")</f>
        <v/>
      </c>
      <c r="F54" s="4" t="inlineStr">
        <is>
          <t>:40157-LF:50123-LF:50157-LF:60123-LF:60157-LF:80123-LF:80155-LF:</t>
        </is>
      </c>
      <c r="G54" s="1" t="inlineStr">
        <is>
          <t>X5</t>
        </is>
      </c>
      <c r="H54" t="inlineStr">
        <is>
          <t>BearingFrame8P</t>
        </is>
      </c>
      <c r="I54" s="1" t="n">
        <v>3.79</v>
      </c>
      <c r="J54" s="1" t="n">
        <v>7.74</v>
      </c>
      <c r="K54" t="n">
        <v>2.125</v>
      </c>
      <c r="L54" t="inlineStr">
        <is>
          <t>Lubrication_Oil_Bath</t>
        </is>
      </c>
      <c r="M54" s="1" t="inlineStr">
        <is>
          <t>8P</t>
        </is>
      </c>
      <c r="N54" s="1" t="inlineStr">
        <is>
          <t>ShaftMatl_17-4PH</t>
        </is>
      </c>
      <c r="O54" s="1" t="inlineStr">
        <is>
          <t>RTF</t>
        </is>
      </c>
      <c r="P54" t="inlineStr">
        <is>
          <t>Included</t>
        </is>
      </c>
      <c r="Q54" t="inlineStr">
        <is>
          <t>A100501</t>
        </is>
      </c>
      <c r="R54" s="10" t="n">
        <v>0</v>
      </c>
      <c r="S54" s="4" t="inlineStr">
        <is>
          <t>LT077</t>
        </is>
      </c>
      <c r="T54" s="10" t="n">
        <v>84</v>
      </c>
      <c r="U54" s="62" t="n">
        <v>156</v>
      </c>
    </row>
    <row r="55" ht="12.75" customHeight="1">
      <c r="B55" s="113" t="n">
        <v>49</v>
      </c>
      <c r="C55" s="4">
        <f>IF(L55 &lt;&gt;"Special/Other","Y","N")</f>
        <v/>
      </c>
      <c r="D55" s="4" t="inlineStr">
        <is>
          <t>Price_BOM_L_Pedestal_61</t>
        </is>
      </c>
      <c r="E55" s="4">
        <f>IF(C55="Y", D55,"")</f>
        <v/>
      </c>
      <c r="F55" s="4" t="inlineStr">
        <is>
          <t>:60157-LF:80155-LF:</t>
        </is>
      </c>
      <c r="G55" s="1" t="inlineStr">
        <is>
          <t>X6</t>
        </is>
      </c>
      <c r="H55" t="inlineStr">
        <is>
          <t>BearingFrame9P</t>
        </is>
      </c>
      <c r="I55" s="1" t="n">
        <v>3.79</v>
      </c>
      <c r="J55" s="1" t="n">
        <v>10.32</v>
      </c>
      <c r="K55" t="n">
        <v>2.375</v>
      </c>
      <c r="L55" t="inlineStr">
        <is>
          <t>Greased for life</t>
        </is>
      </c>
      <c r="M55" s="14" t="inlineStr">
        <is>
          <t>9P</t>
        </is>
      </c>
      <c r="N55" s="1" t="inlineStr">
        <is>
          <t>ShaftMatl_Steel_4140</t>
        </is>
      </c>
      <c r="O55" s="1" t="inlineStr">
        <is>
          <t>91869804</t>
        </is>
      </c>
      <c r="P55" t="inlineStr">
        <is>
          <t>Included</t>
        </is>
      </c>
      <c r="Q55" t="inlineStr">
        <is>
          <t>A100502</t>
        </is>
      </c>
      <c r="R55" s="10" t="n">
        <v>7470</v>
      </c>
      <c r="S55" t="inlineStr">
        <is>
          <t>LT027</t>
        </is>
      </c>
      <c r="T55" s="10" t="n">
        <v>0</v>
      </c>
      <c r="U55" s="62" t="n">
        <v>216</v>
      </c>
    </row>
    <row r="56" ht="12.75" customHeight="1">
      <c r="B56" s="113" t="n">
        <v>50</v>
      </c>
      <c r="C56" s="4">
        <f>IF(L56 &lt;&gt;"Special/Other","Y","N")</f>
        <v/>
      </c>
      <c r="D56" s="4" t="inlineStr">
        <is>
          <t>Price_BOM_L_Pedestal_62</t>
        </is>
      </c>
      <c r="E56" s="4">
        <f>IF(C56="Y", D56,"")</f>
        <v/>
      </c>
      <c r="F56" s="4" t="inlineStr">
        <is>
          <t>:60157-LF:80155-LF:</t>
        </is>
      </c>
      <c r="G56" s="1" t="inlineStr">
        <is>
          <t>X6</t>
        </is>
      </c>
      <c r="H56" t="inlineStr">
        <is>
          <t>BearingFrame9P</t>
        </is>
      </c>
      <c r="I56" s="1" t="n">
        <v>3.79</v>
      </c>
      <c r="J56" s="1" t="n">
        <v>10.32</v>
      </c>
      <c r="K56" t="n">
        <v>2.375</v>
      </c>
      <c r="L56" t="inlineStr">
        <is>
          <t>Greased for life</t>
        </is>
      </c>
      <c r="M56" s="14" t="inlineStr">
        <is>
          <t>9P</t>
        </is>
      </c>
      <c r="N56" s="1" t="inlineStr">
        <is>
          <t>ShaftMatl_SS_AISI-303</t>
        </is>
      </c>
      <c r="O56" s="1" t="inlineStr">
        <is>
          <t>91869806</t>
        </is>
      </c>
      <c r="P56" t="inlineStr">
        <is>
          <t>Included</t>
        </is>
      </c>
      <c r="Q56" t="inlineStr">
        <is>
          <t>A100503</t>
        </is>
      </c>
      <c r="R56" s="10" t="n">
        <v>9490</v>
      </c>
      <c r="S56" s="4" t="inlineStr">
        <is>
          <t>LT076</t>
        </is>
      </c>
      <c r="T56" s="10" t="n">
        <v>56</v>
      </c>
      <c r="U56" s="62" t="n">
        <v>216</v>
      </c>
    </row>
    <row r="57" ht="12.75" customHeight="1">
      <c r="B57" s="113" t="n">
        <v>52</v>
      </c>
      <c r="C57" s="4">
        <f>IF(L57 &lt;&gt;"Special/Other","Y","N")</f>
        <v/>
      </c>
      <c r="D57" s="4" t="inlineStr">
        <is>
          <t>Price_BOM_L_Pedestal_64</t>
        </is>
      </c>
      <c r="E57" s="4">
        <f>IF(C57="Y", D57,"")</f>
        <v/>
      </c>
      <c r="F57" s="4" t="inlineStr">
        <is>
          <t>:60157-LF:80155-LF:</t>
        </is>
      </c>
      <c r="G57" s="1" t="inlineStr">
        <is>
          <t>X6</t>
        </is>
      </c>
      <c r="H57" t="inlineStr">
        <is>
          <t>BearingFrame9P</t>
        </is>
      </c>
      <c r="I57" s="1" t="n">
        <v>3.79</v>
      </c>
      <c r="J57" s="1" t="n">
        <v>10.32</v>
      </c>
      <c r="K57" t="n">
        <v>2.375</v>
      </c>
      <c r="L57" t="inlineStr">
        <is>
          <t>Greased for life</t>
        </is>
      </c>
      <c r="M57" s="14" t="inlineStr">
        <is>
          <t>9P</t>
        </is>
      </c>
      <c r="N57" s="1" t="inlineStr">
        <is>
          <t>ShaftMatl_SS_AISI-416</t>
        </is>
      </c>
      <c r="O57" s="1" t="inlineStr">
        <is>
          <t>RTF</t>
        </is>
      </c>
      <c r="P57" t="inlineStr">
        <is>
          <t>Included</t>
        </is>
      </c>
      <c r="Q57" t="inlineStr">
        <is>
          <t>A100505</t>
        </is>
      </c>
      <c r="R57" s="10" t="n">
        <v>10070</v>
      </c>
      <c r="S57" s="4" t="inlineStr">
        <is>
          <t>LT076</t>
        </is>
      </c>
      <c r="T57" s="10" t="n">
        <v>56</v>
      </c>
      <c r="U57" s="62" t="n">
        <v>216</v>
      </c>
    </row>
    <row r="58" ht="12.75" customHeight="1">
      <c r="B58" s="113" t="n">
        <v>52.1</v>
      </c>
      <c r="C58" s="4">
        <f>IF(L58 &lt;&gt;"Special/Other","Y","N")</f>
        <v/>
      </c>
      <c r="D58" s="4" t="inlineStr">
        <is>
          <t>Price_BOM_L_Pedestal_65</t>
        </is>
      </c>
      <c r="E58" s="4">
        <f>IF(C58="Y", D58,"")</f>
        <v/>
      </c>
      <c r="F58" s="4" t="inlineStr">
        <is>
          <t>:60157-LF:80155-LF:</t>
        </is>
      </c>
      <c r="G58" s="1" t="inlineStr">
        <is>
          <t>X6</t>
        </is>
      </c>
      <c r="H58" t="inlineStr">
        <is>
          <t>BearingFrame9P</t>
        </is>
      </c>
      <c r="I58" s="1" t="n">
        <v>3.79</v>
      </c>
      <c r="J58" s="1" t="n">
        <v>10.32</v>
      </c>
      <c r="K58" t="n">
        <v>2.375</v>
      </c>
      <c r="L58" t="inlineStr">
        <is>
          <t>Greased for life</t>
        </is>
      </c>
      <c r="M58" s="14" t="inlineStr">
        <is>
          <t>9P</t>
        </is>
      </c>
      <c r="N58" s="1" t="inlineStr">
        <is>
          <t>ShaftMatl_17-4PH</t>
        </is>
      </c>
      <c r="O58" s="1" t="inlineStr">
        <is>
          <t>RTF</t>
        </is>
      </c>
      <c r="P58" t="inlineStr">
        <is>
          <t>Included</t>
        </is>
      </c>
      <c r="Q58" t="inlineStr">
        <is>
          <t>A100506</t>
        </is>
      </c>
      <c r="R58" s="10" t="n">
        <v>10170</v>
      </c>
      <c r="S58" s="4" t="inlineStr">
        <is>
          <t>LT077</t>
        </is>
      </c>
      <c r="T58" s="10" t="n">
        <v>84</v>
      </c>
      <c r="U58" s="62" t="n">
        <v>216</v>
      </c>
    </row>
    <row r="59" ht="12.75" customHeight="1">
      <c r="B59" s="113" t="n">
        <v>53</v>
      </c>
      <c r="C59" s="4">
        <f>IF(L59 &lt;&gt;"Special/Other","Y","N")</f>
        <v/>
      </c>
      <c r="D59" s="4" t="inlineStr">
        <is>
          <t>Price_BOM_L_Pedestal_66</t>
        </is>
      </c>
      <c r="E59" s="4">
        <f>IF(C59="Y", D59,"")</f>
        <v/>
      </c>
      <c r="F59" s="4" t="inlineStr">
        <is>
          <t>:60157-LF:80155-LF:</t>
        </is>
      </c>
      <c r="G59" s="1" t="inlineStr">
        <is>
          <t>X6</t>
        </is>
      </c>
      <c r="H59" t="inlineStr">
        <is>
          <t>BearingFrame9Q</t>
        </is>
      </c>
      <c r="I59" s="1" t="n">
        <v>3.79</v>
      </c>
      <c r="J59" s="1" t="n">
        <v>10.32</v>
      </c>
      <c r="K59" t="n">
        <v>2.375</v>
      </c>
      <c r="L59" t="inlineStr">
        <is>
          <t>Regreasable</t>
        </is>
      </c>
      <c r="M59" s="14" t="inlineStr">
        <is>
          <t>9Q</t>
        </is>
      </c>
      <c r="N59" s="1" t="inlineStr">
        <is>
          <t>ShaftMatl_Steel_4140</t>
        </is>
      </c>
      <c r="O59" s="1" t="inlineStr">
        <is>
          <t>91869805</t>
        </is>
      </c>
      <c r="P59" t="inlineStr">
        <is>
          <t>Included</t>
        </is>
      </c>
      <c r="Q59" t="inlineStr">
        <is>
          <t>A100507</t>
        </is>
      </c>
      <c r="R59" s="10" t="n">
        <v>7830</v>
      </c>
      <c r="S59" t="inlineStr">
        <is>
          <t>LT027</t>
        </is>
      </c>
      <c r="T59" s="10" t="n">
        <v>0</v>
      </c>
      <c r="U59" s="62" t="n">
        <v>216</v>
      </c>
    </row>
    <row r="60" ht="12.75" customHeight="1">
      <c r="B60" s="113" t="n">
        <v>54</v>
      </c>
      <c r="C60" s="4">
        <f>IF(L60 &lt;&gt;"Special/Other","Y","N")</f>
        <v/>
      </c>
      <c r="D60" s="4" t="inlineStr">
        <is>
          <t>Price_BOM_L_Pedestal_67</t>
        </is>
      </c>
      <c r="E60" s="4">
        <f>IF(C60="Y", D60,"")</f>
        <v/>
      </c>
      <c r="F60" s="4" t="inlineStr">
        <is>
          <t>:60157-LF:80155-LF:</t>
        </is>
      </c>
      <c r="G60" s="1" t="inlineStr">
        <is>
          <t>X6</t>
        </is>
      </c>
      <c r="H60" t="inlineStr">
        <is>
          <t>BearingFrame9Q</t>
        </is>
      </c>
      <c r="I60" s="1" t="n">
        <v>3.79</v>
      </c>
      <c r="J60" s="1" t="n">
        <v>10.32</v>
      </c>
      <c r="K60" t="n">
        <v>2.375</v>
      </c>
      <c r="L60" t="inlineStr">
        <is>
          <t>Regreasable</t>
        </is>
      </c>
      <c r="M60" s="14" t="inlineStr">
        <is>
          <t>9Q</t>
        </is>
      </c>
      <c r="N60" s="1" t="inlineStr">
        <is>
          <t>ShaftMatl_SS_AISI-303</t>
        </is>
      </c>
      <c r="O60" s="1" t="inlineStr">
        <is>
          <t>RTF</t>
        </is>
      </c>
      <c r="P60" t="inlineStr">
        <is>
          <t>Included</t>
        </is>
      </c>
      <c r="Q60" t="inlineStr">
        <is>
          <t>A100508</t>
        </is>
      </c>
      <c r="R60" s="10" t="n">
        <v>9850</v>
      </c>
      <c r="S60" s="4" t="inlineStr">
        <is>
          <t>LT076</t>
        </is>
      </c>
      <c r="T60" s="10" t="n">
        <v>56</v>
      </c>
      <c r="U60" s="62" t="n">
        <v>216</v>
      </c>
    </row>
    <row r="61" ht="12.75" customHeight="1">
      <c r="B61" s="113" t="n">
        <v>56</v>
      </c>
      <c r="C61" s="4">
        <f>IF(L61 &lt;&gt;"Special/Other","Y","N")</f>
        <v/>
      </c>
      <c r="D61" s="4" t="inlineStr">
        <is>
          <t>Price_BOM_L_Pedestal_69</t>
        </is>
      </c>
      <c r="E61" s="4">
        <f>IF(C61="Y", D61,"")</f>
        <v/>
      </c>
      <c r="F61" s="4" t="inlineStr">
        <is>
          <t>:60157-LF:80155-LF:</t>
        </is>
      </c>
      <c r="G61" s="1" t="inlineStr">
        <is>
          <t>X6</t>
        </is>
      </c>
      <c r="H61" t="inlineStr">
        <is>
          <t>BearingFrame9Q</t>
        </is>
      </c>
      <c r="I61" s="1" t="n">
        <v>3.79</v>
      </c>
      <c r="J61" s="1" t="n">
        <v>10.32</v>
      </c>
      <c r="K61" t="n">
        <v>2.375</v>
      </c>
      <c r="L61" t="inlineStr">
        <is>
          <t>Regreasable</t>
        </is>
      </c>
      <c r="M61" s="14" t="inlineStr">
        <is>
          <t>9Q</t>
        </is>
      </c>
      <c r="N61" s="1" t="inlineStr">
        <is>
          <t>ShaftMatl_SS_AISI-416</t>
        </is>
      </c>
      <c r="O61" s="1" t="inlineStr">
        <is>
          <t>RTF</t>
        </is>
      </c>
      <c r="P61" t="inlineStr">
        <is>
          <t>Included</t>
        </is>
      </c>
      <c r="Q61" t="inlineStr">
        <is>
          <t>A100510</t>
        </is>
      </c>
      <c r="R61" s="10" t="n">
        <v>10430</v>
      </c>
      <c r="S61" s="4" t="inlineStr">
        <is>
          <t>LT076</t>
        </is>
      </c>
      <c r="T61" s="10" t="n">
        <v>56</v>
      </c>
      <c r="U61" s="62" t="n">
        <v>216</v>
      </c>
    </row>
    <row r="62" ht="12.75" customHeight="1">
      <c r="B62" s="113" t="n">
        <v>56.1</v>
      </c>
      <c r="C62" s="4">
        <f>IF(L62 &lt;&gt;"Special/Other","Y","N")</f>
        <v/>
      </c>
      <c r="D62" s="4" t="inlineStr">
        <is>
          <t>Price_BOM_L_Pedestal_70</t>
        </is>
      </c>
      <c r="E62" s="4">
        <f>IF(C62="Y", D62,"")</f>
        <v/>
      </c>
      <c r="F62" s="4" t="inlineStr">
        <is>
          <t>:60157-LF:80155-LF:</t>
        </is>
      </c>
      <c r="G62" s="1" t="inlineStr">
        <is>
          <t>X6</t>
        </is>
      </c>
      <c r="H62" t="inlineStr">
        <is>
          <t>BearingFrame9Q</t>
        </is>
      </c>
      <c r="I62" s="1" t="n">
        <v>3.79</v>
      </c>
      <c r="J62" s="1" t="n">
        <v>10.32</v>
      </c>
      <c r="K62" t="n">
        <v>2.375</v>
      </c>
      <c r="L62" t="inlineStr">
        <is>
          <t>Regreasable</t>
        </is>
      </c>
      <c r="M62" s="14" t="inlineStr">
        <is>
          <t>9Q</t>
        </is>
      </c>
      <c r="N62" s="1" t="inlineStr">
        <is>
          <t>ShaftMatl_17-4PH</t>
        </is>
      </c>
      <c r="O62" s="1" t="inlineStr">
        <is>
          <t>RTF</t>
        </is>
      </c>
      <c r="P62" t="inlineStr">
        <is>
          <t>Included</t>
        </is>
      </c>
      <c r="Q62" t="inlineStr">
        <is>
          <t>A100511</t>
        </is>
      </c>
      <c r="R62" s="10" t="n">
        <v>10530</v>
      </c>
      <c r="S62" s="4" t="inlineStr">
        <is>
          <t>LT077</t>
        </is>
      </c>
      <c r="T62" s="10" t="n">
        <v>84</v>
      </c>
      <c r="U62" s="62" t="n">
        <v>216</v>
      </c>
    </row>
    <row r="63" ht="12.75" customHeight="1">
      <c r="B63" s="113" t="n">
        <v>57</v>
      </c>
      <c r="C63" s="4">
        <f>IF(L63 &lt;&gt;"Special/Other","Y","N")</f>
        <v/>
      </c>
      <c r="D63" s="4" t="inlineStr">
        <is>
          <t>Price_BOM_L_Pedestal_71</t>
        </is>
      </c>
      <c r="E63" s="4">
        <f>IF(C63="Y", D63,"")</f>
        <v/>
      </c>
      <c r="F63" s="4" t="inlineStr">
        <is>
          <t>:10153-LF:</t>
        </is>
      </c>
      <c r="G63" s="1" t="inlineStr">
        <is>
          <t>X8</t>
        </is>
      </c>
      <c r="H63" t="inlineStr">
        <is>
          <t>BearingFrame93</t>
        </is>
      </c>
      <c r="I63" s="1" t="n">
        <v>10.32</v>
      </c>
      <c r="J63" s="1" t="n">
        <v>15.06</v>
      </c>
      <c r="K63" t="n">
        <v>2.375</v>
      </c>
      <c r="L63" t="inlineStr">
        <is>
          <t>Regreasable</t>
        </is>
      </c>
      <c r="M63" s="1" t="n">
        <v>93</v>
      </c>
      <c r="N63" s="1" t="inlineStr">
        <is>
          <t>ShaftMatl_StressproofSteel_AISI-1144</t>
        </is>
      </c>
      <c r="O63" s="1" t="inlineStr">
        <is>
          <t>91869773</t>
        </is>
      </c>
      <c r="P63" t="inlineStr">
        <is>
          <t>Included</t>
        </is>
      </c>
      <c r="Q63" t="inlineStr">
        <is>
          <t>A100512</t>
        </is>
      </c>
      <c r="R63" s="10" t="n">
        <v>9120</v>
      </c>
      <c r="S63" t="inlineStr">
        <is>
          <t>LT027</t>
        </is>
      </c>
      <c r="T63" s="10" t="n">
        <v>0</v>
      </c>
      <c r="U63" s="62" t="n">
        <v>243</v>
      </c>
    </row>
    <row r="64" ht="12.75" customHeight="1">
      <c r="B64" s="113" t="n">
        <v>58</v>
      </c>
      <c r="C64" s="4">
        <f>IF(L64 &lt;&gt;"Special/Other","Y","N")</f>
        <v/>
      </c>
      <c r="D64" s="4" t="inlineStr">
        <is>
          <t>Price_BOM_L_Pedestal_72</t>
        </is>
      </c>
      <c r="E64" s="4">
        <f>IF(C64="Y", D64,"")</f>
        <v/>
      </c>
      <c r="F64" s="4" t="inlineStr">
        <is>
          <t>:10153-LF:</t>
        </is>
      </c>
      <c r="G64" s="1" t="inlineStr">
        <is>
          <t>X8</t>
        </is>
      </c>
      <c r="H64" t="inlineStr">
        <is>
          <t>BearingFrame93</t>
        </is>
      </c>
      <c r="I64" s="1" t="n">
        <v>10.32</v>
      </c>
      <c r="J64" s="1" t="n">
        <v>15.06</v>
      </c>
      <c r="K64" t="n">
        <v>2.375</v>
      </c>
      <c r="L64" t="inlineStr">
        <is>
          <t>Regreasable</t>
        </is>
      </c>
      <c r="M64" s="1" t="n">
        <v>93</v>
      </c>
      <c r="N64" s="1" t="inlineStr">
        <is>
          <t>ShaftMatl_SS_AISI-303</t>
        </is>
      </c>
      <c r="O64" s="1" t="inlineStr">
        <is>
          <t>91869796</t>
        </is>
      </c>
      <c r="P64" t="inlineStr">
        <is>
          <t>Included</t>
        </is>
      </c>
      <c r="Q64" t="inlineStr">
        <is>
          <t>A100513</t>
        </is>
      </c>
      <c r="R64" s="10" t="n">
        <v>8540</v>
      </c>
      <c r="S64" s="4" t="inlineStr">
        <is>
          <t>LT076</t>
        </is>
      </c>
      <c r="T64" s="10" t="n">
        <v>56</v>
      </c>
      <c r="U64" s="62" t="n">
        <v>243</v>
      </c>
    </row>
    <row r="65" ht="12.75" customHeight="1">
      <c r="B65" s="113" t="n">
        <v>60</v>
      </c>
      <c r="C65" s="4">
        <f>IF(L65 &lt;&gt;"Special/Other","Y","N")</f>
        <v/>
      </c>
      <c r="D65" s="4" t="inlineStr">
        <is>
          <t>Price_BOM_L_Pedestal_74</t>
        </is>
      </c>
      <c r="E65" s="4">
        <f>IF(C65="Y", D65,"")</f>
        <v/>
      </c>
      <c r="F65" s="4" t="inlineStr">
        <is>
          <t>:10153-LF:</t>
        </is>
      </c>
      <c r="G65" s="1" t="inlineStr">
        <is>
          <t>X8</t>
        </is>
      </c>
      <c r="H65" t="inlineStr">
        <is>
          <t>BearingFrame93</t>
        </is>
      </c>
      <c r="I65" s="1" t="n">
        <v>10.32</v>
      </c>
      <c r="J65" s="1" t="n">
        <v>15.06</v>
      </c>
      <c r="K65" t="n">
        <v>2.375</v>
      </c>
      <c r="L65" t="inlineStr">
        <is>
          <t>Regreasable</t>
        </is>
      </c>
      <c r="M65" s="1" t="n">
        <v>93</v>
      </c>
      <c r="N65" s="1" t="inlineStr">
        <is>
          <t>ShaftMatl_SS_AISI-416</t>
        </is>
      </c>
      <c r="O65" s="1" t="inlineStr">
        <is>
          <t>RTF</t>
        </is>
      </c>
      <c r="P65" t="inlineStr">
        <is>
          <t>Included</t>
        </is>
      </c>
      <c r="Q65" t="inlineStr">
        <is>
          <t>A100515</t>
        </is>
      </c>
      <c r="R65" s="10" t="n">
        <v>9120</v>
      </c>
      <c r="S65" s="4" t="inlineStr">
        <is>
          <t>LT076</t>
        </is>
      </c>
      <c r="T65" s="10" t="n">
        <v>56</v>
      </c>
      <c r="U65" s="62" t="n">
        <v>243</v>
      </c>
    </row>
    <row r="66" ht="12.75" customHeight="1">
      <c r="B66" s="113" t="n">
        <v>60.1</v>
      </c>
      <c r="C66" s="4">
        <f>IF(L66 &lt;&gt;"Special/Other","Y","N")</f>
        <v/>
      </c>
      <c r="D66" s="4" t="inlineStr">
        <is>
          <t>Price_BOM_L_Pedestal_75</t>
        </is>
      </c>
      <c r="E66" s="4">
        <f>IF(C66="Y", D66,"")</f>
        <v/>
      </c>
      <c r="F66" s="4" t="inlineStr">
        <is>
          <t>:10153-LF:</t>
        </is>
      </c>
      <c r="G66" s="1" t="inlineStr">
        <is>
          <t>X8</t>
        </is>
      </c>
      <c r="H66" t="inlineStr">
        <is>
          <t>BearingFrame93</t>
        </is>
      </c>
      <c r="I66" s="1" t="n">
        <v>10.32</v>
      </c>
      <c r="J66" s="1" t="n">
        <v>15.06</v>
      </c>
      <c r="K66" t="n">
        <v>2.375</v>
      </c>
      <c r="L66" t="inlineStr">
        <is>
          <t>Regreasable</t>
        </is>
      </c>
      <c r="M66" s="1" t="n">
        <v>93</v>
      </c>
      <c r="N66" s="1" t="inlineStr">
        <is>
          <t>ShaftMatl_17-4PH</t>
        </is>
      </c>
      <c r="O66" s="1" t="inlineStr">
        <is>
          <t>RTF</t>
        </is>
      </c>
      <c r="P66" t="inlineStr">
        <is>
          <t>Included</t>
        </is>
      </c>
      <c r="Q66" t="inlineStr">
        <is>
          <t>A100516</t>
        </is>
      </c>
      <c r="R66" s="10" t="n">
        <v>9290</v>
      </c>
      <c r="S66" s="4" t="inlineStr">
        <is>
          <t>LT077</t>
        </is>
      </c>
      <c r="T66" s="10" t="n">
        <v>84</v>
      </c>
      <c r="U66" s="62" t="n">
        <v>243</v>
      </c>
    </row>
    <row r="67">
      <c r="B67" s="113" t="n">
        <v>61</v>
      </c>
      <c r="C67" s="4">
        <f>IF(L67 &lt;&gt;"Special/Other","Y","N")</f>
        <v/>
      </c>
      <c r="D67" s="4" t="inlineStr">
        <is>
          <t>Price_BOM_L_Pedestal_76</t>
        </is>
      </c>
      <c r="E67" s="4">
        <f>IF(C67="Y", D67,"")</f>
        <v/>
      </c>
      <c r="F67" s="4" t="n"/>
      <c r="G67" s="1" t="inlineStr">
        <is>
          <t>all</t>
        </is>
      </c>
      <c r="I67" s="1" t="n"/>
      <c r="J67" s="1" t="n"/>
      <c r="K67" t="inlineStr">
        <is>
          <t>RTF</t>
        </is>
      </c>
      <c r="L67" t="inlineStr">
        <is>
          <t>Special/Other</t>
        </is>
      </c>
      <c r="M67" s="1" t="inlineStr">
        <is>
          <t>Special/Other</t>
        </is>
      </c>
      <c r="N67" s="1" t="inlineStr">
        <is>
          <t>ShaftMatl_Special</t>
        </is>
      </c>
      <c r="O67" s="1" t="inlineStr">
        <is>
          <t>RTF</t>
        </is>
      </c>
      <c r="P67" t="inlineStr">
        <is>
          <t>RTF</t>
        </is>
      </c>
      <c r="Q67" t="inlineStr">
        <is>
          <t>A100517</t>
        </is>
      </c>
      <c r="R67" s="10" t="n">
        <v>0</v>
      </c>
      <c r="S67" t="inlineStr">
        <is>
          <t>LT029</t>
        </is>
      </c>
      <c r="T67" s="10" t="n">
        <v>999</v>
      </c>
    </row>
    <row r="68">
      <c r="A68" s="78" t="inlineStr">
        <is>
          <t>[END]</t>
        </is>
      </c>
      <c r="B68" s="4" t="n"/>
      <c r="C68" s="4" t="n"/>
      <c r="D68" s="4" t="n"/>
      <c r="E68" s="4" t="n"/>
      <c r="F68" s="4" t="n"/>
    </row>
    <row r="75">
      <c r="B75" s="4" t="n"/>
      <c r="C75" s="4" t="n"/>
      <c r="D75" s="4" t="n"/>
      <c r="E75" s="4" t="n"/>
      <c r="F75" s="4" t="n"/>
    </row>
    <row r="76">
      <c r="B76" s="4" t="n"/>
      <c r="C76" s="4" t="n"/>
      <c r="D76" s="4" t="n"/>
      <c r="E76" s="4" t="n"/>
      <c r="F76" s="4" t="n"/>
    </row>
    <row r="77">
      <c r="B77" s="4" t="n"/>
      <c r="C77" s="4" t="n"/>
      <c r="D77" s="4" t="n"/>
      <c r="E77" s="4" t="n"/>
      <c r="F77" s="4" t="n"/>
    </row>
    <row r="78">
      <c r="B78" s="4" t="n"/>
      <c r="C78" s="4" t="n"/>
      <c r="D78" s="4" t="n"/>
      <c r="E78" s="4" t="n"/>
      <c r="F78" s="4" t="n"/>
      <c r="M78" s="8" t="n"/>
      <c r="N78" s="8" t="n"/>
      <c r="O78" s="114" t="n"/>
      <c r="P78" s="114" t="n"/>
      <c r="Q78" s="114" t="n"/>
      <c r="R78" s="114" t="n"/>
    </row>
    <row r="79">
      <c r="B79" s="4" t="n"/>
      <c r="C79" s="4" t="n"/>
      <c r="D79" s="4" t="n"/>
      <c r="E79" s="4" t="n"/>
      <c r="F79" s="4" t="n"/>
      <c r="O79" s="38" t="n"/>
      <c r="P79" s="38" t="n"/>
      <c r="Q79" s="38" t="n"/>
      <c r="R79" s="38" t="n"/>
    </row>
    <row r="80">
      <c r="B80" s="4" t="n"/>
      <c r="C80" s="4" t="n"/>
      <c r="D80" s="4" t="n"/>
      <c r="E80" s="4" t="n"/>
      <c r="F80" s="4" t="n"/>
      <c r="O80" s="38" t="n"/>
      <c r="P80" s="38" t="n"/>
      <c r="Q80" s="38" t="n"/>
      <c r="R80" s="38" t="n"/>
    </row>
    <row r="81">
      <c r="O81" s="134" t="n"/>
      <c r="P81" s="134" t="n"/>
      <c r="Q81" s="134" t="n"/>
      <c r="R81" s="134" t="n"/>
    </row>
    <row r="82">
      <c r="O82" s="134" t="n"/>
      <c r="P82" s="134" t="n"/>
      <c r="Q82" s="134" t="n"/>
      <c r="R82" s="134" t="n"/>
    </row>
    <row r="83">
      <c r="M83" s="37" t="n"/>
      <c r="N83" s="37" t="n"/>
      <c r="O83" s="134" t="n"/>
      <c r="P83" s="134" t="n"/>
      <c r="Q83" s="134" t="n"/>
      <c r="R83" s="134" t="n"/>
    </row>
    <row r="84">
      <c r="O84" s="134" t="n"/>
      <c r="P84" s="134" t="n"/>
      <c r="Q84" s="134" t="n"/>
      <c r="R84" s="134" t="n"/>
    </row>
    <row r="85">
      <c r="M85" s="37" t="n"/>
      <c r="N85" s="37" t="n"/>
      <c r="O85" s="134" t="n"/>
      <c r="P85" s="134" t="n"/>
      <c r="Q85" s="134" t="n"/>
      <c r="R85" s="134" t="n"/>
    </row>
  </sheetData>
  <autoFilter ref="B6:U68"/>
  <dataValidations count="5">
    <dataValidation sqref="B4:C4 T4:U4 G4:L4 M4:R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F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 Quick Price"</formula1>
    </dataValidation>
    <dataValidation sqref="D4:E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5" right="0.5" top="1" bottom="1" header="0.5" footer="0.5"/>
  <pageSetup orientation="landscape" scale="2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07"/>
  <sheetViews>
    <sheetView workbookViewId="0">
      <selection activeCell="E25" sqref="E25"/>
    </sheetView>
  </sheetViews>
  <sheetFormatPr baseColWidth="8" defaultRowHeight="13.15" outlineLevelRow="1"/>
  <cols>
    <col width="20.7109375" customWidth="1" style="22" min="1" max="1"/>
    <col width="29.28515625" bestFit="1" customWidth="1" min="2" max="2"/>
    <col width="12" bestFit="1" customWidth="1" min="3" max="3"/>
    <col width="6.5703125" bestFit="1" customWidth="1" min="4" max="4"/>
    <col width="10.7109375" bestFit="1" customWidth="1" min="5" max="5"/>
    <col width="10.140625" bestFit="1" customWidth="1" min="6" max="6"/>
    <col width="20" bestFit="1" customWidth="1" min="7" max="8"/>
    <col width="16" bestFit="1" customWidth="1" min="10" max="10"/>
  </cols>
  <sheetData>
    <row r="1" ht="13.9" customFormat="1" customHeight="1" s="30" thickBot="1">
      <c r="A1" s="72" t="inlineStr">
        <is>
          <t>Export Set-up</t>
        </is>
      </c>
      <c r="B1" s="86" t="n"/>
      <c r="C1" s="73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S1" s="30" t="inlineStr">
        <is>
          <t>PSD v1.1</t>
        </is>
      </c>
    </row>
    <row r="2" outlineLevel="1" ht="13.9" customHeight="1" thickTop="1">
      <c r="A2" s="74" t="inlineStr">
        <is>
          <t>Price_BOM_L_PackingGland</t>
        </is>
      </c>
      <c r="B2" s="43" t="inlineStr">
        <is>
          <t>ID</t>
        </is>
      </c>
      <c r="C2" s="20" t="inlineStr">
        <is>
          <t>ProductLine</t>
        </is>
      </c>
      <c r="D2" s="20" t="n"/>
      <c r="E2" s="43" t="inlineStr">
        <is>
          <t>ConstructionCode</t>
        </is>
      </c>
      <c r="F2" s="20" t="n"/>
      <c r="G2" s="43" t="n"/>
      <c r="H2" s="20" t="inlineStr">
        <is>
          <t>GlandMaterial</t>
        </is>
      </c>
      <c r="I2" s="43" t="inlineStr">
        <is>
          <t>BOM</t>
        </is>
      </c>
      <c r="J2" s="20" t="n"/>
      <c r="K2" s="43" t="inlineStr">
        <is>
          <t>PriceID</t>
        </is>
      </c>
      <c r="L2" s="20" t="inlineStr">
        <is>
          <t>LeadtimeID</t>
        </is>
      </c>
      <c r="M2" s="20" t="n"/>
    </row>
    <row r="3" outlineLevel="1">
      <c r="A3" s="74" t="inlineStr">
        <is>
          <t>MechSealOptions</t>
        </is>
      </c>
      <c r="B3" s="20" t="inlineStr">
        <is>
          <t>PriceList</t>
        </is>
      </c>
      <c r="C3" s="20" t="n"/>
      <c r="D3" s="20" t="n"/>
      <c r="E3" s="43" t="n"/>
      <c r="F3" s="20" t="n"/>
      <c r="G3" s="20" t="inlineStr">
        <is>
          <t>ID</t>
        </is>
      </c>
      <c r="H3" s="20" t="n"/>
      <c r="I3" s="43" t="n"/>
      <c r="J3" s="20" t="n"/>
      <c r="K3" s="43" t="n"/>
      <c r="L3" s="20" t="n"/>
      <c r="M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50" t="inlineStr">
        <is>
          <t>text</t>
        </is>
      </c>
      <c r="D4" s="76" t="n"/>
      <c r="E4" s="50" t="inlineStr">
        <is>
          <t>text</t>
        </is>
      </c>
      <c r="F4" s="76" t="n"/>
      <c r="G4" s="76" t="inlineStr">
        <is>
          <t>pointer-merge</t>
        </is>
      </c>
      <c r="H4" s="50" t="inlineStr">
        <is>
          <t>text</t>
        </is>
      </c>
      <c r="I4" s="50" t="inlineStr">
        <is>
          <t>text</t>
        </is>
      </c>
      <c r="J4" s="76" t="n"/>
      <c r="K4" s="76" t="inlineStr">
        <is>
          <t>pointer-merge</t>
        </is>
      </c>
      <c r="L4" s="76" t="inlineStr">
        <is>
          <t>pointer-merge</t>
        </is>
      </c>
      <c r="M4" s="76" t="n"/>
      <c r="N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</row>
    <row r="6" ht="13.9" customHeight="1" thickTop="1">
      <c r="B6" s="7" t="inlineStr">
        <is>
          <t>ID</t>
        </is>
      </c>
      <c r="C6" s="7" t="inlineStr">
        <is>
          <t>ProductLine</t>
        </is>
      </c>
      <c r="D6" s="56" t="inlineStr">
        <is>
          <t>Model</t>
        </is>
      </c>
      <c r="E6" s="56" t="inlineStr">
        <is>
          <t>ConstCode</t>
        </is>
      </c>
      <c r="F6" s="57" t="inlineStr">
        <is>
          <t>Seal Type</t>
        </is>
      </c>
      <c r="G6" s="7" t="inlineStr">
        <is>
          <t>OptionID</t>
        </is>
      </c>
      <c r="H6" s="7" t="inlineStr">
        <is>
          <t>GlandMaterial</t>
        </is>
      </c>
      <c r="I6" s="7" t="inlineStr">
        <is>
          <t>BOM</t>
        </is>
      </c>
      <c r="J6" s="35" t="inlineStr">
        <is>
          <t>BOM description</t>
        </is>
      </c>
      <c r="K6" s="7" t="inlineStr">
        <is>
          <t>Price ID</t>
        </is>
      </c>
      <c r="L6" s="23" t="inlineStr">
        <is>
          <t>LeadtimeID</t>
        </is>
      </c>
      <c r="M6" s="10" t="inlineStr">
        <is>
          <t>Days</t>
        </is>
      </c>
    </row>
    <row r="7">
      <c r="A7" s="78" t="inlineStr">
        <is>
          <t>[START]</t>
        </is>
      </c>
      <c r="B7" t="inlineStr">
        <is>
          <t>Price_BOM_L_PackingGland_1</t>
        </is>
      </c>
      <c r="C7" t="inlineStr">
        <is>
          <t>:LC:LF:LFE:</t>
        </is>
      </c>
      <c r="D7" t="inlineStr">
        <is>
          <t>All</t>
        </is>
      </c>
      <c r="E7" s="2" t="inlineStr">
        <is>
          <t>:X3:</t>
        </is>
      </c>
      <c r="F7" t="inlineStr">
        <is>
          <t>Packing</t>
        </is>
      </c>
      <c r="G7" s="1" t="inlineStr">
        <is>
          <t>PackingGland_SS</t>
        </is>
      </c>
      <c r="H7" s="1" t="inlineStr">
        <is>
          <t>PackingGland_SS</t>
        </is>
      </c>
      <c r="I7" t="inlineStr">
        <is>
          <t>Included</t>
        </is>
      </c>
      <c r="K7" t="inlineStr">
        <is>
          <t>A102058</t>
        </is>
      </c>
      <c r="L7" t="inlineStr">
        <is>
          <t>LT027</t>
        </is>
      </c>
      <c r="M7" s="28" t="n">
        <v>0</v>
      </c>
    </row>
    <row r="8">
      <c r="B8" t="inlineStr">
        <is>
          <t>Price_BOM_L_PackingGland_2</t>
        </is>
      </c>
      <c r="C8" t="inlineStr">
        <is>
          <t>:LC:LF:LFE:</t>
        </is>
      </c>
      <c r="D8" t="inlineStr">
        <is>
          <t>All</t>
        </is>
      </c>
      <c r="E8" s="2" t="inlineStr">
        <is>
          <t>:X4:XA:</t>
        </is>
      </c>
      <c r="F8" t="inlineStr">
        <is>
          <t>Packing</t>
        </is>
      </c>
      <c r="G8" s="1" t="inlineStr">
        <is>
          <t>PackingGland_SS</t>
        </is>
      </c>
      <c r="H8" s="1" t="inlineStr">
        <is>
          <t>PackingGland_SS</t>
        </is>
      </c>
      <c r="I8" t="inlineStr">
        <is>
          <t>Included</t>
        </is>
      </c>
      <c r="K8" t="inlineStr">
        <is>
          <t>A102059</t>
        </is>
      </c>
      <c r="L8" t="inlineStr">
        <is>
          <t>LT027</t>
        </is>
      </c>
      <c r="M8" s="28" t="n">
        <v>0</v>
      </c>
    </row>
    <row r="9">
      <c r="B9" t="inlineStr">
        <is>
          <t>Price_BOM_L_PackingGland_3</t>
        </is>
      </c>
      <c r="C9" t="inlineStr">
        <is>
          <t>:LC:LF:LFE:</t>
        </is>
      </c>
      <c r="D9" t="inlineStr">
        <is>
          <t>All</t>
        </is>
      </c>
      <c r="E9" s="2" t="inlineStr">
        <is>
          <t>:X5:</t>
        </is>
      </c>
      <c r="F9" t="inlineStr">
        <is>
          <t>Packing</t>
        </is>
      </c>
      <c r="G9" s="1" t="inlineStr">
        <is>
          <t>PackingGland_SS</t>
        </is>
      </c>
      <c r="H9" s="1" t="inlineStr">
        <is>
          <t>PackingGland_SS</t>
        </is>
      </c>
      <c r="I9" t="inlineStr">
        <is>
          <t>Included</t>
        </is>
      </c>
      <c r="K9" t="inlineStr">
        <is>
          <t>A102060</t>
        </is>
      </c>
      <c r="L9" s="4" t="inlineStr">
        <is>
          <t>LT049</t>
        </is>
      </c>
      <c r="M9" s="28" t="n">
        <v>98</v>
      </c>
    </row>
    <row r="10">
      <c r="B10" t="inlineStr">
        <is>
          <t>Price_BOM_L_PackingGland_4</t>
        </is>
      </c>
      <c r="C10" t="inlineStr">
        <is>
          <t>:LC:LF:LFE:</t>
        </is>
      </c>
      <c r="D10" t="inlineStr">
        <is>
          <t>All</t>
        </is>
      </c>
      <c r="E10" s="2" t="inlineStr">
        <is>
          <t>:X6:</t>
        </is>
      </c>
      <c r="F10" t="inlineStr">
        <is>
          <t>Packing</t>
        </is>
      </c>
      <c r="G10" s="1" t="inlineStr">
        <is>
          <t>PackingGland_SS</t>
        </is>
      </c>
      <c r="H10" s="1" t="inlineStr">
        <is>
          <t>PackingGland_SS</t>
        </is>
      </c>
      <c r="I10" t="inlineStr">
        <is>
          <t>Included</t>
        </is>
      </c>
      <c r="K10" t="inlineStr">
        <is>
          <t>A102061</t>
        </is>
      </c>
      <c r="L10" s="4" t="inlineStr">
        <is>
          <t>LT049</t>
        </is>
      </c>
      <c r="M10" s="28" t="n">
        <v>98</v>
      </c>
    </row>
    <row r="11">
      <c r="B11" t="inlineStr">
        <is>
          <t>Price_BOM_L_PackingGland_5</t>
        </is>
      </c>
      <c r="C11" t="inlineStr">
        <is>
          <t>:LC:LF:LFE:</t>
        </is>
      </c>
      <c r="D11" t="inlineStr">
        <is>
          <t>All</t>
        </is>
      </c>
      <c r="E11" s="2" t="inlineStr">
        <is>
          <t>:X8:</t>
        </is>
      </c>
      <c r="F11" t="inlineStr">
        <is>
          <t>Packing</t>
        </is>
      </c>
      <c r="G11" s="1" t="inlineStr">
        <is>
          <t>PackingGland_SS</t>
        </is>
      </c>
      <c r="H11" s="1" t="inlineStr">
        <is>
          <t>PackingGland_SS</t>
        </is>
      </c>
      <c r="I11" t="inlineStr">
        <is>
          <t>Included</t>
        </is>
      </c>
      <c r="K11" t="inlineStr">
        <is>
          <t>A102062</t>
        </is>
      </c>
      <c r="L11" s="4" t="inlineStr">
        <is>
          <t>LT049</t>
        </is>
      </c>
      <c r="M11" s="28" t="n">
        <v>98</v>
      </c>
    </row>
    <row r="12">
      <c r="B12" t="inlineStr">
        <is>
          <t>Price_BOM_L_PackingGland_6</t>
        </is>
      </c>
      <c r="C12" t="inlineStr">
        <is>
          <t>:LC:LF:LFE:</t>
        </is>
      </c>
      <c r="D12" t="inlineStr">
        <is>
          <t>All</t>
        </is>
      </c>
      <c r="E12" t="inlineStr">
        <is>
          <t>All</t>
        </is>
      </c>
      <c r="F12" t="inlineStr">
        <is>
          <t>Packing</t>
        </is>
      </c>
      <c r="G12" s="1" t="inlineStr">
        <is>
          <t>PackingGland_Special</t>
        </is>
      </c>
      <c r="H12" s="1" t="inlineStr">
        <is>
          <t>PackingGland_Special</t>
        </is>
      </c>
      <c r="I12" t="inlineStr">
        <is>
          <t>RTF</t>
        </is>
      </c>
      <c r="K12" t="inlineStr">
        <is>
          <t>A102063</t>
        </is>
      </c>
      <c r="L12" t="inlineStr">
        <is>
          <t>LT029</t>
        </is>
      </c>
      <c r="M12" s="28" t="n">
        <v>999</v>
      </c>
    </row>
    <row r="13">
      <c r="A13" s="78" t="inlineStr">
        <is>
          <t>[END]</t>
        </is>
      </c>
      <c r="E13" s="2" t="n"/>
      <c r="G13" s="1" t="n"/>
      <c r="H13" s="1" t="n"/>
    </row>
    <row r="14">
      <c r="E14" s="2" t="n"/>
      <c r="G14" s="1" t="n"/>
      <c r="H14" s="1" t="n"/>
    </row>
    <row r="15">
      <c r="E15" s="2" t="n"/>
      <c r="G15" s="1" t="n"/>
      <c r="H15" s="1" t="n"/>
    </row>
    <row r="16">
      <c r="E16" s="2" t="n"/>
      <c r="G16" s="1" t="n"/>
      <c r="H16" s="1" t="n"/>
    </row>
    <row r="17">
      <c r="E17" s="2" t="n"/>
      <c r="G17" s="1" t="n"/>
      <c r="H17" s="1" t="n"/>
    </row>
    <row r="18">
      <c r="E18" s="2" t="n"/>
      <c r="G18" s="1" t="n"/>
      <c r="H18" s="1" t="n"/>
    </row>
    <row r="19">
      <c r="E19" s="2" t="n"/>
      <c r="G19" s="1" t="n"/>
      <c r="H19" s="1" t="n"/>
    </row>
    <row r="20">
      <c r="E20" s="2" t="n"/>
      <c r="G20" s="1" t="n"/>
      <c r="H20" s="1" t="n"/>
    </row>
    <row r="21">
      <c r="E21" s="2" t="n"/>
      <c r="G21" s="1" t="n"/>
      <c r="H21" s="1" t="n"/>
    </row>
    <row r="22">
      <c r="E22" s="2" t="n"/>
      <c r="G22" s="1" t="n"/>
      <c r="H22" s="1" t="n"/>
    </row>
    <row r="23">
      <c r="E23" s="2" t="n"/>
      <c r="G23" s="1" t="n"/>
      <c r="H23" s="1" t="n"/>
    </row>
    <row r="30">
      <c r="E30" s="2" t="n"/>
      <c r="G30" s="1" t="n"/>
      <c r="H30" s="1" t="n"/>
    </row>
    <row r="31">
      <c r="E31" s="2" t="n"/>
      <c r="G31" s="1" t="n"/>
      <c r="H31" s="1" t="n"/>
    </row>
    <row r="32">
      <c r="E32" s="2" t="n"/>
      <c r="G32" s="1" t="n"/>
      <c r="H32" s="1" t="n"/>
    </row>
    <row r="33">
      <c r="E33" s="2" t="n"/>
      <c r="G33" s="1" t="n"/>
      <c r="H33" s="1" t="n"/>
    </row>
    <row r="34">
      <c r="E34" s="2" t="n"/>
      <c r="G34" s="1" t="n"/>
      <c r="H34" s="1" t="n"/>
    </row>
    <row r="35">
      <c r="E35" s="2" t="n"/>
      <c r="G35" s="1" t="n"/>
      <c r="H35" s="1" t="n"/>
    </row>
    <row r="36">
      <c r="E36" s="2" t="n"/>
      <c r="G36" s="1" t="n"/>
      <c r="H36" s="1" t="n"/>
    </row>
    <row r="37">
      <c r="E37" s="2" t="n"/>
      <c r="G37" s="1" t="n"/>
      <c r="H37" s="1" t="n"/>
    </row>
    <row r="38">
      <c r="E38" s="2" t="n"/>
      <c r="G38" s="1" t="n"/>
      <c r="H38" s="1" t="n"/>
    </row>
    <row r="39">
      <c r="E39" s="2" t="n"/>
      <c r="G39" s="1" t="n"/>
      <c r="H39" s="1" t="n"/>
    </row>
    <row r="40">
      <c r="E40" s="2" t="n"/>
      <c r="G40" s="1" t="n"/>
      <c r="H40" s="1" t="n"/>
    </row>
    <row r="41">
      <c r="E41" s="2" t="n"/>
      <c r="G41" s="1" t="n"/>
      <c r="H41" s="1" t="n"/>
    </row>
    <row r="42">
      <c r="E42" s="2" t="n"/>
      <c r="G42" s="1" t="n"/>
      <c r="H42" s="1" t="n"/>
    </row>
    <row r="76">
      <c r="E76" s="2" t="n"/>
      <c r="G76" s="1" t="n"/>
      <c r="H76" s="1" t="n"/>
    </row>
    <row r="81">
      <c r="E81" s="2" t="n"/>
      <c r="G81" s="1" t="n"/>
      <c r="H81" s="1" t="n"/>
    </row>
    <row r="82">
      <c r="E82" s="2" t="n"/>
      <c r="G82" s="1" t="n"/>
      <c r="H82" s="1" t="n"/>
    </row>
    <row r="83">
      <c r="E83" s="2" t="n"/>
      <c r="G83" s="1" t="n"/>
      <c r="H83" s="1" t="n"/>
    </row>
    <row r="84">
      <c r="E84" s="2" t="n"/>
      <c r="G84" s="1" t="n"/>
      <c r="H84" s="1" t="n"/>
    </row>
    <row r="89">
      <c r="E89" s="2" t="n"/>
      <c r="G89" s="1" t="n"/>
      <c r="H89" s="1" t="n"/>
    </row>
    <row r="90">
      <c r="E90" s="2" t="n"/>
      <c r="G90" s="1" t="n"/>
      <c r="H90" s="1" t="n"/>
    </row>
    <row r="91">
      <c r="E91" s="2" t="n"/>
      <c r="G91" s="1" t="n"/>
      <c r="H91" s="1" t="n"/>
    </row>
    <row r="92">
      <c r="E92" s="2" t="n"/>
      <c r="G92" s="1" t="n"/>
      <c r="H92" s="1" t="n"/>
    </row>
    <row r="96">
      <c r="E96" s="2" t="n"/>
      <c r="G96" s="1" t="n"/>
      <c r="H96" s="1" t="n"/>
    </row>
    <row r="97">
      <c r="E97" s="2" t="n"/>
      <c r="G97" s="1" t="n"/>
      <c r="H97" s="1" t="n"/>
    </row>
    <row r="98">
      <c r="E98" s="2" t="n"/>
      <c r="G98" s="1" t="n"/>
      <c r="H98" s="1" t="n"/>
    </row>
    <row r="99">
      <c r="E99" s="2" t="n"/>
      <c r="G99" s="1" t="n"/>
      <c r="H99" s="1" t="n"/>
    </row>
    <row r="100">
      <c r="E100" s="2" t="n"/>
      <c r="G100" s="1" t="n"/>
      <c r="H100" s="1" t="n"/>
    </row>
    <row r="101">
      <c r="E101" s="2" t="n"/>
      <c r="G101" s="1" t="n"/>
      <c r="H101" s="1" t="n"/>
    </row>
    <row r="102">
      <c r="E102" s="2" t="n"/>
      <c r="G102" s="1" t="n"/>
      <c r="H102" s="1" t="n"/>
    </row>
    <row r="103">
      <c r="E103" s="2" t="n"/>
      <c r="G103" s="1" t="n"/>
      <c r="H103" s="1" t="n"/>
    </row>
    <row r="104">
      <c r="E104" s="2" t="n"/>
      <c r="G104" s="1" t="n"/>
      <c r="H104" s="1" t="n"/>
    </row>
    <row r="105">
      <c r="E105" s="2" t="n"/>
      <c r="G105" s="1" t="n"/>
      <c r="H105" s="1" t="n"/>
    </row>
    <row r="106">
      <c r="E106" s="2" t="n"/>
      <c r="G106" s="1" t="n"/>
      <c r="H106" s="1" t="n"/>
    </row>
    <row r="107">
      <c r="E107" s="2" t="n"/>
      <c r="G107" s="1" t="n"/>
      <c r="H107" s="1" t="n"/>
    </row>
    <row r="108">
      <c r="E108" s="2" t="n"/>
      <c r="G108" s="1" t="n"/>
      <c r="H108" s="1" t="n"/>
    </row>
    <row r="109">
      <c r="E109" s="2" t="n"/>
      <c r="G109" s="1" t="n"/>
      <c r="H109" s="1" t="n"/>
    </row>
    <row r="110">
      <c r="E110" s="2" t="n"/>
      <c r="G110" s="1" t="n"/>
      <c r="H110" s="1" t="n"/>
    </row>
    <row r="111">
      <c r="E111" s="2" t="n"/>
      <c r="G111" s="1" t="n"/>
      <c r="H111" s="1" t="n"/>
    </row>
    <row r="112">
      <c r="E112" s="2" t="n"/>
      <c r="G112" s="1" t="n"/>
      <c r="H112" s="1" t="n"/>
    </row>
    <row r="113">
      <c r="E113" s="2" t="n"/>
      <c r="G113" s="1" t="n"/>
      <c r="H113" s="1" t="n"/>
    </row>
    <row r="114">
      <c r="E114" s="2" t="n"/>
      <c r="G114" s="1" t="n"/>
      <c r="H114" s="1" t="n"/>
    </row>
    <row r="115">
      <c r="E115" s="2" t="n"/>
      <c r="G115" s="1" t="n"/>
      <c r="H115" s="1" t="n"/>
    </row>
    <row r="116">
      <c r="E116" s="2" t="n"/>
      <c r="G116" s="1" t="n"/>
      <c r="H116" s="1" t="n"/>
    </row>
    <row r="117">
      <c r="E117" s="2" t="n"/>
      <c r="G117" s="1" t="n"/>
      <c r="H117" s="1" t="n"/>
    </row>
    <row r="118">
      <c r="E118" s="2" t="n"/>
      <c r="G118" s="1" t="n"/>
      <c r="H118" s="1" t="n"/>
    </row>
    <row r="119">
      <c r="E119" s="2" t="n"/>
      <c r="G119" s="1" t="n"/>
      <c r="H119" s="1" t="n"/>
    </row>
    <row r="120">
      <c r="E120" s="2" t="n"/>
      <c r="G120" s="1" t="n"/>
      <c r="H120" s="1" t="n"/>
    </row>
    <row r="121">
      <c r="E121" s="2" t="n"/>
      <c r="G121" s="1" t="n"/>
      <c r="H121" s="1" t="n"/>
    </row>
    <row r="122">
      <c r="E122" s="2" t="n"/>
      <c r="G122" s="1" t="n"/>
      <c r="H122" s="1" t="n"/>
    </row>
    <row r="123">
      <c r="E123" s="2" t="n"/>
      <c r="G123" s="1" t="n"/>
      <c r="H123" s="1" t="n"/>
    </row>
    <row r="124">
      <c r="E124" s="2" t="n"/>
      <c r="G124" s="1" t="n"/>
      <c r="H124" s="1" t="n"/>
    </row>
    <row r="125">
      <c r="E125" s="2" t="n"/>
      <c r="G125" s="1" t="n"/>
      <c r="H125" s="1" t="n"/>
    </row>
    <row r="126">
      <c r="E126" s="2" t="n"/>
      <c r="G126" s="1" t="n"/>
      <c r="H126" s="1" t="n"/>
    </row>
    <row r="127">
      <c r="E127" s="2" t="n"/>
      <c r="G127" s="1" t="n"/>
      <c r="H127" s="1" t="n"/>
    </row>
    <row r="128">
      <c r="E128" s="2" t="n"/>
      <c r="G128" s="1" t="n"/>
      <c r="H128" s="1" t="n"/>
    </row>
    <row r="129">
      <c r="E129" s="2" t="n"/>
      <c r="G129" s="1" t="n"/>
      <c r="H129" s="1" t="n"/>
    </row>
    <row r="130">
      <c r="E130" s="2" t="n"/>
      <c r="G130" s="1" t="n"/>
      <c r="H130" s="1" t="n"/>
    </row>
    <row r="131">
      <c r="E131" s="2" t="n"/>
      <c r="G131" s="1" t="n"/>
      <c r="H131" s="1" t="n"/>
    </row>
    <row r="132">
      <c r="E132" s="2" t="n"/>
      <c r="G132" s="1" t="n"/>
      <c r="H132" s="1" t="n"/>
    </row>
    <row r="133">
      <c r="E133" s="2" t="n"/>
      <c r="G133" s="1" t="n"/>
      <c r="H133" s="1" t="n"/>
    </row>
    <row r="134">
      <c r="E134" s="2" t="n"/>
      <c r="G134" s="1" t="n"/>
      <c r="H134" s="1" t="n"/>
    </row>
    <row r="135">
      <c r="E135" s="2" t="n"/>
      <c r="G135" s="1" t="n"/>
      <c r="H135" s="1" t="n"/>
    </row>
    <row r="136">
      <c r="E136" s="2" t="n"/>
      <c r="G136" s="1" t="n"/>
      <c r="H136" s="1" t="n"/>
    </row>
    <row r="137">
      <c r="E137" s="2" t="n"/>
      <c r="G137" s="1" t="n"/>
      <c r="H137" s="1" t="n"/>
    </row>
    <row r="138">
      <c r="E138" s="2" t="n"/>
      <c r="G138" s="1" t="n"/>
      <c r="H138" s="1" t="n"/>
    </row>
    <row r="139">
      <c r="E139" s="2" t="n"/>
      <c r="G139" s="1" t="n"/>
      <c r="H139" s="1" t="n"/>
    </row>
    <row r="140">
      <c r="E140" s="2" t="n"/>
      <c r="G140" s="1" t="n"/>
      <c r="H140" s="1" t="n"/>
    </row>
    <row r="141">
      <c r="E141" s="2" t="n"/>
      <c r="G141" s="1" t="n"/>
      <c r="H141" s="1" t="n"/>
    </row>
    <row r="142">
      <c r="E142" s="2" t="n"/>
      <c r="G142" s="1" t="n"/>
      <c r="H142" s="1" t="n"/>
    </row>
    <row r="143">
      <c r="E143" s="2" t="n"/>
      <c r="G143" s="1" t="n"/>
      <c r="H143" s="1" t="n"/>
    </row>
    <row r="144">
      <c r="E144" s="2" t="n"/>
      <c r="G144" s="1" t="n"/>
      <c r="H144" s="1" t="n"/>
    </row>
    <row r="145">
      <c r="E145" s="2" t="n"/>
      <c r="G145" s="1" t="n"/>
      <c r="H145" s="1" t="n"/>
    </row>
    <row r="146">
      <c r="E146" s="2" t="n"/>
      <c r="G146" s="1" t="n"/>
      <c r="H146" s="1" t="n"/>
    </row>
    <row r="147">
      <c r="E147" s="2" t="n"/>
      <c r="G147" s="1" t="n"/>
      <c r="H147" s="1" t="n"/>
    </row>
    <row r="148">
      <c r="E148" s="2" t="n"/>
      <c r="G148" s="1" t="n"/>
      <c r="H148" s="1" t="n"/>
    </row>
    <row r="149">
      <c r="E149" s="2" t="n"/>
      <c r="G149" s="1" t="n"/>
      <c r="H149" s="1" t="n"/>
    </row>
    <row r="150">
      <c r="E150" s="2" t="n"/>
      <c r="G150" s="1" t="n"/>
      <c r="H150" s="1" t="n"/>
    </row>
    <row r="151">
      <c r="E151" s="2" t="n"/>
      <c r="G151" s="1" t="n"/>
      <c r="H151" s="1" t="n"/>
    </row>
    <row r="152">
      <c r="E152" s="2" t="n"/>
      <c r="G152" s="1" t="n"/>
      <c r="H152" s="1" t="n"/>
    </row>
    <row r="153">
      <c r="E153" s="2" t="n"/>
      <c r="G153" s="1" t="n"/>
      <c r="H153" s="1" t="n"/>
    </row>
    <row r="154">
      <c r="E154" s="2" t="n"/>
      <c r="G154" s="1" t="n"/>
      <c r="H154" s="1" t="n"/>
    </row>
    <row r="155">
      <c r="E155" s="2" t="n"/>
      <c r="G155" s="1" t="n"/>
      <c r="H155" s="1" t="n"/>
    </row>
    <row r="156">
      <c r="E156" s="2" t="n"/>
      <c r="G156" s="1" t="n"/>
      <c r="H156" s="1" t="n"/>
    </row>
    <row r="157">
      <c r="E157" s="2" t="n"/>
      <c r="G157" s="1" t="n"/>
      <c r="H157" s="1" t="n"/>
    </row>
    <row r="158">
      <c r="E158" s="2" t="n"/>
      <c r="G158" s="1" t="n"/>
      <c r="H158" s="1" t="n"/>
    </row>
    <row r="159">
      <c r="E159" s="2" t="n"/>
      <c r="G159" s="1" t="n"/>
      <c r="H159" s="1" t="n"/>
    </row>
    <row r="160">
      <c r="E160" s="2" t="n"/>
      <c r="G160" s="1" t="n"/>
      <c r="H160" s="1" t="n"/>
    </row>
    <row r="161">
      <c r="E161" s="2" t="n"/>
      <c r="G161" s="1" t="n"/>
      <c r="H161" s="1" t="n"/>
    </row>
    <row r="162">
      <c r="E162" s="2" t="n"/>
      <c r="G162" s="1" t="n"/>
      <c r="H162" s="1" t="n"/>
    </row>
    <row r="163">
      <c r="E163" s="2" t="n"/>
      <c r="G163" s="1" t="n"/>
      <c r="H163" s="1" t="n"/>
    </row>
    <row r="164">
      <c r="E164" s="2" t="n"/>
      <c r="G164" s="1" t="n"/>
      <c r="H164" s="1" t="n"/>
    </row>
    <row r="165">
      <c r="E165" s="2" t="n"/>
      <c r="G165" s="1" t="n"/>
      <c r="H165" s="1" t="n"/>
    </row>
    <row r="166">
      <c r="E166" s="2" t="n"/>
      <c r="G166" s="1" t="n"/>
      <c r="H166" s="1" t="n"/>
    </row>
    <row r="167">
      <c r="E167" s="2" t="n"/>
      <c r="G167" s="1" t="n"/>
      <c r="H167" s="1" t="n"/>
    </row>
    <row r="168">
      <c r="E168" s="2" t="n"/>
      <c r="G168" s="1" t="n"/>
      <c r="H168" s="1" t="n"/>
    </row>
    <row r="169">
      <c r="E169" s="2" t="n"/>
      <c r="G169" s="1" t="n"/>
      <c r="H169" s="1" t="n"/>
    </row>
    <row r="170">
      <c r="E170" s="2" t="n"/>
      <c r="G170" s="1" t="n"/>
      <c r="H170" s="1" t="n"/>
    </row>
    <row r="171">
      <c r="E171" s="2" t="n"/>
      <c r="G171" s="1" t="n"/>
      <c r="H171" s="1" t="n"/>
    </row>
    <row r="172">
      <c r="E172" s="2" t="n"/>
      <c r="G172" s="1" t="n"/>
      <c r="H172" s="1" t="n"/>
    </row>
    <row r="173">
      <c r="E173" s="2" t="n"/>
      <c r="G173" s="1" t="n"/>
      <c r="H173" s="1" t="n"/>
    </row>
    <row r="174">
      <c r="E174" s="2" t="n"/>
      <c r="G174" s="1" t="n"/>
      <c r="H174" s="1" t="n"/>
    </row>
    <row r="175">
      <c r="E175" s="2" t="n"/>
      <c r="G175" s="1" t="n"/>
      <c r="H175" s="1" t="n"/>
    </row>
    <row r="176">
      <c r="E176" s="2" t="n"/>
      <c r="G176" s="1" t="n"/>
      <c r="H176" s="1" t="n"/>
    </row>
    <row r="177">
      <c r="E177" s="2" t="n"/>
      <c r="G177" s="1" t="n"/>
      <c r="H177" s="1" t="n"/>
    </row>
    <row r="178">
      <c r="E178" s="2" t="n"/>
      <c r="G178" s="1" t="n"/>
      <c r="H178" s="1" t="n"/>
    </row>
    <row r="179">
      <c r="E179" s="2" t="n"/>
      <c r="G179" s="1" t="n"/>
      <c r="H179" s="1" t="n"/>
    </row>
    <row r="180">
      <c r="E180" s="2" t="n"/>
      <c r="G180" s="1" t="n"/>
      <c r="H180" s="1" t="n"/>
    </row>
    <row r="181">
      <c r="E181" s="2" t="n"/>
      <c r="G181" s="1" t="n"/>
      <c r="H181" s="1" t="n"/>
    </row>
    <row r="182">
      <c r="E182" s="2" t="n"/>
      <c r="G182" s="1" t="n"/>
      <c r="H182" s="1" t="n"/>
    </row>
    <row r="183">
      <c r="E183" s="2" t="n"/>
      <c r="G183" s="1" t="n"/>
      <c r="H183" s="1" t="n"/>
    </row>
    <row r="184">
      <c r="E184" s="2" t="n"/>
      <c r="G184" s="1" t="n"/>
      <c r="H184" s="1" t="n"/>
    </row>
    <row r="185">
      <c r="E185" s="2" t="n"/>
      <c r="G185" s="1" t="n"/>
      <c r="H185" s="1" t="n"/>
    </row>
    <row r="186">
      <c r="E186" s="2" t="n"/>
      <c r="G186" s="1" t="n"/>
      <c r="H186" s="1" t="n"/>
    </row>
    <row r="187">
      <c r="E187" s="2" t="n"/>
      <c r="G187" s="1" t="n"/>
      <c r="H187" s="1" t="n"/>
    </row>
    <row r="188">
      <c r="E188" s="2" t="n"/>
      <c r="G188" s="1" t="n"/>
      <c r="H188" s="1" t="n"/>
    </row>
    <row r="189">
      <c r="E189" s="2" t="n"/>
      <c r="G189" s="1" t="n"/>
      <c r="H189" s="1" t="n"/>
    </row>
    <row r="190">
      <c r="E190" s="2" t="n"/>
      <c r="G190" s="1" t="n"/>
      <c r="H190" s="1" t="n"/>
    </row>
    <row r="191">
      <c r="E191" s="2" t="n"/>
      <c r="G191" s="1" t="n"/>
      <c r="H191" s="1" t="n"/>
    </row>
    <row r="192">
      <c r="E192" s="2" t="n"/>
      <c r="G192" s="1" t="n"/>
      <c r="H192" s="1" t="n"/>
    </row>
    <row r="193">
      <c r="E193" s="2" t="n"/>
      <c r="G193" s="1" t="n"/>
      <c r="H193" s="1" t="n"/>
    </row>
    <row r="194">
      <c r="E194" s="2" t="n"/>
      <c r="G194" s="1" t="n"/>
      <c r="H194" s="1" t="n"/>
    </row>
    <row r="195">
      <c r="E195" s="2" t="n"/>
      <c r="G195" s="1" t="n"/>
      <c r="H195" s="1" t="n"/>
    </row>
    <row r="196">
      <c r="E196" s="2" t="n"/>
      <c r="G196" s="1" t="n"/>
      <c r="H196" s="1" t="n"/>
    </row>
    <row r="197">
      <c r="E197" s="2" t="n"/>
      <c r="G197" s="1" t="n"/>
      <c r="H197" s="1" t="n"/>
    </row>
    <row r="198">
      <c r="E198" s="2" t="n"/>
      <c r="G198" s="1" t="n"/>
      <c r="H198" s="1" t="n"/>
    </row>
    <row r="199">
      <c r="E199" s="2" t="n"/>
      <c r="G199" s="1" t="n"/>
      <c r="H199" s="1" t="n"/>
    </row>
    <row r="200">
      <c r="E200" s="2" t="n"/>
      <c r="G200" s="1" t="n"/>
      <c r="H200" s="1" t="n"/>
    </row>
    <row r="201">
      <c r="E201" s="2" t="n"/>
      <c r="G201" s="1" t="n"/>
      <c r="H201" s="1" t="n"/>
    </row>
    <row r="202">
      <c r="E202" s="2" t="n"/>
      <c r="G202" s="1" t="n"/>
      <c r="H202" s="1" t="n"/>
    </row>
    <row r="203">
      <c r="E203" s="2" t="n"/>
      <c r="G203" s="1" t="n"/>
      <c r="H203" s="1" t="n"/>
    </row>
    <row r="204">
      <c r="E204" s="2" t="n"/>
      <c r="G204" s="1" t="n"/>
      <c r="H204" s="1" t="n"/>
    </row>
    <row r="205">
      <c r="E205" s="2" t="n"/>
      <c r="G205" s="1" t="n"/>
      <c r="H205" s="1" t="n"/>
    </row>
    <row r="206">
      <c r="E206" s="2" t="n"/>
      <c r="G206" s="1" t="n"/>
      <c r="H206" s="1" t="n"/>
    </row>
    <row r="207">
      <c r="E207" s="2" t="n"/>
      <c r="G207" s="1" t="n"/>
      <c r="H207" s="1" t="n"/>
    </row>
    <row r="208">
      <c r="E208" s="2" t="n"/>
      <c r="G208" s="1" t="n"/>
      <c r="H208" s="1" t="n"/>
    </row>
    <row r="209">
      <c r="E209" s="2" t="n"/>
      <c r="G209" s="1" t="n"/>
      <c r="H209" s="1" t="n"/>
    </row>
    <row r="210">
      <c r="E210" s="2" t="n"/>
      <c r="G210" s="1" t="n"/>
      <c r="H210" s="1" t="n"/>
    </row>
    <row r="211">
      <c r="E211" s="2" t="n"/>
      <c r="G211" s="1" t="n"/>
      <c r="H211" s="1" t="n"/>
    </row>
    <row r="212">
      <c r="E212" s="2" t="n"/>
      <c r="G212" s="1" t="n"/>
      <c r="H212" s="1" t="n"/>
    </row>
    <row r="213">
      <c r="E213" s="2" t="n"/>
      <c r="G213" s="1" t="n"/>
      <c r="H213" s="1" t="n"/>
    </row>
    <row r="214">
      <c r="E214" s="2" t="n"/>
      <c r="G214" s="1" t="n"/>
      <c r="H214" s="1" t="n"/>
    </row>
    <row r="215">
      <c r="E215" s="2" t="n"/>
      <c r="G215" s="1" t="n"/>
      <c r="H215" s="1" t="n"/>
    </row>
    <row r="216">
      <c r="E216" s="2" t="n"/>
      <c r="G216" s="1" t="n"/>
      <c r="H216" s="1" t="n"/>
    </row>
    <row r="217">
      <c r="E217" s="2" t="n"/>
      <c r="G217" s="1" t="n"/>
      <c r="H217" s="1" t="n"/>
    </row>
    <row r="218">
      <c r="E218" s="2" t="n"/>
      <c r="G218" s="1" t="n"/>
      <c r="H218" s="1" t="n"/>
    </row>
    <row r="219">
      <c r="E219" s="2" t="n"/>
      <c r="G219" s="1" t="n"/>
      <c r="H219" s="1" t="n"/>
    </row>
    <row r="220">
      <c r="E220" s="2" t="n"/>
      <c r="G220" s="1" t="n"/>
      <c r="H220" s="1" t="n"/>
    </row>
    <row r="221">
      <c r="E221" s="2" t="n"/>
      <c r="G221" s="1" t="n"/>
      <c r="H221" s="1" t="n"/>
    </row>
    <row r="222">
      <c r="E222" s="2" t="n"/>
      <c r="G222" s="1" t="n"/>
      <c r="H222" s="1" t="n"/>
    </row>
    <row r="223">
      <c r="E223" s="2" t="n"/>
      <c r="G223" s="1" t="n"/>
      <c r="H223" s="1" t="n"/>
    </row>
    <row r="224">
      <c r="E224" s="2" t="n"/>
      <c r="G224" s="1" t="n"/>
      <c r="H224" s="1" t="n"/>
    </row>
    <row r="225">
      <c r="E225" s="2" t="n"/>
      <c r="G225" s="1" t="n"/>
      <c r="H225" s="1" t="n"/>
    </row>
    <row r="226">
      <c r="E226" s="2" t="n"/>
      <c r="G226" s="1" t="n"/>
      <c r="H226" s="1" t="n"/>
    </row>
    <row r="227">
      <c r="E227" s="2" t="n"/>
      <c r="G227" s="1" t="n"/>
      <c r="H227" s="1" t="n"/>
    </row>
    <row r="228">
      <c r="E228" s="2" t="n"/>
      <c r="G228" s="1" t="n"/>
      <c r="H228" s="1" t="n"/>
    </row>
    <row r="229">
      <c r="E229" s="2" t="n"/>
      <c r="G229" s="1" t="n"/>
      <c r="H229" s="1" t="n"/>
    </row>
    <row r="230">
      <c r="E230" s="2" t="n"/>
      <c r="G230" s="1" t="n"/>
      <c r="H230" s="1" t="n"/>
    </row>
    <row r="231">
      <c r="E231" s="2" t="n"/>
      <c r="G231" s="1" t="n"/>
      <c r="H231" s="1" t="n"/>
    </row>
    <row r="232">
      <c r="E232" s="2" t="n"/>
      <c r="G232" s="1" t="n"/>
      <c r="H232" s="1" t="n"/>
    </row>
    <row r="233">
      <c r="E233" s="2" t="n"/>
      <c r="G233" s="1" t="n"/>
      <c r="H233" s="1" t="n"/>
    </row>
    <row r="234">
      <c r="E234" s="2" t="n"/>
      <c r="G234" s="1" t="n"/>
      <c r="H234" s="1" t="n"/>
    </row>
    <row r="235">
      <c r="E235" s="2" t="n"/>
      <c r="G235" s="1" t="n"/>
      <c r="H235" s="1" t="n"/>
    </row>
    <row r="236">
      <c r="E236" s="2" t="n"/>
      <c r="G236" s="1" t="n"/>
      <c r="H236" s="1" t="n"/>
    </row>
    <row r="237">
      <c r="E237" s="2" t="n"/>
      <c r="G237" s="1" t="n"/>
      <c r="H237" s="1" t="n"/>
    </row>
    <row r="238">
      <c r="E238" s="2" t="n"/>
      <c r="G238" s="1" t="n"/>
      <c r="H238" s="1" t="n"/>
    </row>
    <row r="239">
      <c r="E239" s="2" t="n"/>
      <c r="G239" s="1" t="n"/>
      <c r="H239" s="1" t="n"/>
    </row>
    <row r="240">
      <c r="E240" s="2" t="n"/>
      <c r="G240" s="1" t="n"/>
      <c r="H240" s="1" t="n"/>
    </row>
    <row r="241">
      <c r="E241" s="2" t="n"/>
      <c r="G241" s="1" t="n"/>
      <c r="H241" s="1" t="n"/>
    </row>
    <row r="242">
      <c r="E242" s="2" t="n"/>
      <c r="G242" s="1" t="n"/>
      <c r="H242" s="1" t="n"/>
    </row>
    <row r="243">
      <c r="E243" s="2" t="n"/>
      <c r="G243" s="1" t="n"/>
      <c r="H243" s="1" t="n"/>
    </row>
    <row r="244">
      <c r="E244" s="2" t="n"/>
      <c r="G244" s="1" t="n"/>
      <c r="H244" s="1" t="n"/>
    </row>
    <row r="245">
      <c r="E245" s="2" t="n"/>
      <c r="G245" s="1" t="n"/>
      <c r="H245" s="1" t="n"/>
    </row>
    <row r="246">
      <c r="E246" s="2" t="n"/>
      <c r="G246" s="1" t="n"/>
      <c r="H246" s="1" t="n"/>
    </row>
    <row r="247">
      <c r="E247" s="2" t="n"/>
      <c r="G247" s="1" t="n"/>
      <c r="H247" s="1" t="n"/>
    </row>
    <row r="248">
      <c r="E248" s="2" t="n"/>
      <c r="G248" s="1" t="n"/>
      <c r="H248" s="1" t="n"/>
    </row>
    <row r="249">
      <c r="E249" s="2" t="n"/>
      <c r="G249" s="1" t="n"/>
      <c r="H249" s="1" t="n"/>
    </row>
    <row r="250">
      <c r="E250" s="2" t="n"/>
      <c r="G250" s="1" t="n"/>
      <c r="H250" s="1" t="n"/>
    </row>
    <row r="251">
      <c r="E251" s="2" t="n"/>
      <c r="G251" s="1" t="n"/>
      <c r="H251" s="1" t="n"/>
    </row>
    <row r="252">
      <c r="E252" s="2" t="n"/>
      <c r="G252" s="1" t="n"/>
      <c r="H252" s="1" t="n"/>
    </row>
    <row r="253">
      <c r="E253" s="2" t="n"/>
      <c r="G253" s="1" t="n"/>
      <c r="H253" s="1" t="n"/>
    </row>
    <row r="254">
      <c r="E254" s="2" t="n"/>
      <c r="G254" s="1" t="n"/>
      <c r="H254" s="1" t="n"/>
    </row>
    <row r="255">
      <c r="E255" s="2" t="n"/>
      <c r="G255" s="1" t="n"/>
      <c r="H255" s="1" t="n"/>
    </row>
    <row r="256">
      <c r="E256" s="2" t="n"/>
      <c r="G256" s="1" t="n"/>
      <c r="H256" s="1" t="n"/>
    </row>
    <row r="257">
      <c r="E257" s="2" t="n"/>
      <c r="G257" s="1" t="n"/>
      <c r="H257" s="1" t="n"/>
    </row>
    <row r="258">
      <c r="E258" s="2" t="n"/>
      <c r="G258" s="1" t="n"/>
      <c r="H258" s="1" t="n"/>
    </row>
    <row r="259">
      <c r="E259" s="2" t="n"/>
      <c r="G259" s="1" t="n"/>
      <c r="H259" s="1" t="n"/>
    </row>
    <row r="260">
      <c r="E260" s="2" t="n"/>
      <c r="G260" s="1" t="n"/>
      <c r="H260" s="1" t="n"/>
    </row>
    <row r="261">
      <c r="E261" s="2" t="n"/>
      <c r="G261" s="1" t="n"/>
      <c r="H261" s="1" t="n"/>
    </row>
    <row r="262">
      <c r="E262" s="2" t="n"/>
      <c r="G262" s="1" t="n"/>
      <c r="H262" s="1" t="n"/>
    </row>
    <row r="263">
      <c r="E263" s="2" t="n"/>
      <c r="G263" s="1" t="n"/>
      <c r="H263" s="1" t="n"/>
    </row>
    <row r="264">
      <c r="E264" s="2" t="n"/>
      <c r="G264" s="1" t="n"/>
      <c r="H264" s="1" t="n"/>
    </row>
    <row r="265">
      <c r="E265" s="2" t="n"/>
      <c r="G265" s="1" t="n"/>
      <c r="H265" s="1" t="n"/>
    </row>
    <row r="266">
      <c r="E266" s="2" t="n"/>
      <c r="G266" s="1" t="n"/>
      <c r="H266" s="1" t="n"/>
    </row>
    <row r="267">
      <c r="E267" s="2" t="n"/>
      <c r="G267" s="1" t="n"/>
      <c r="H267" s="1" t="n"/>
    </row>
    <row r="268">
      <c r="E268" s="2" t="n"/>
      <c r="G268" s="1" t="n"/>
      <c r="H268" s="1" t="n"/>
    </row>
    <row r="269">
      <c r="E269" s="2" t="n"/>
      <c r="G269" s="1" t="n"/>
      <c r="H269" s="1" t="n"/>
    </row>
    <row r="270">
      <c r="E270" s="2" t="n"/>
      <c r="G270" s="1" t="n"/>
      <c r="H270" s="1" t="n"/>
    </row>
    <row r="271">
      <c r="E271" s="2" t="n"/>
      <c r="G271" s="1" t="n"/>
      <c r="H271" s="1" t="n"/>
    </row>
    <row r="272">
      <c r="E272" s="2" t="n"/>
      <c r="G272" s="1" t="n"/>
      <c r="H272" s="1" t="n"/>
    </row>
    <row r="273">
      <c r="E273" s="2" t="n"/>
      <c r="G273" s="1" t="n"/>
      <c r="H273" s="1" t="n"/>
    </row>
    <row r="274">
      <c r="E274" s="2" t="n"/>
      <c r="G274" s="1" t="n"/>
      <c r="H274" s="1" t="n"/>
    </row>
    <row r="275">
      <c r="E275" s="2" t="n"/>
      <c r="G275" s="1" t="n"/>
      <c r="H275" s="1" t="n"/>
    </row>
    <row r="276">
      <c r="E276" s="2" t="n"/>
      <c r="G276" s="1" t="n"/>
      <c r="H276" s="1" t="n"/>
    </row>
    <row r="277">
      <c r="E277" s="2" t="n"/>
      <c r="G277" s="1" t="n"/>
      <c r="H277" s="1" t="n"/>
    </row>
    <row r="278">
      <c r="E278" s="2" t="n"/>
      <c r="G278" s="1" t="n"/>
      <c r="H278" s="1" t="n"/>
    </row>
    <row r="279">
      <c r="E279" s="2" t="n"/>
      <c r="G279" s="1" t="n"/>
      <c r="H279" s="1" t="n"/>
    </row>
    <row r="280">
      <c r="E280" s="2" t="n"/>
      <c r="G280" s="1" t="n"/>
      <c r="H280" s="1" t="n"/>
    </row>
    <row r="281">
      <c r="E281" s="2" t="n"/>
      <c r="G281" s="1" t="n"/>
      <c r="H281" s="1" t="n"/>
    </row>
    <row r="282">
      <c r="E282" s="2" t="n"/>
      <c r="G282" s="1" t="n"/>
      <c r="H282" s="1" t="n"/>
    </row>
    <row r="283">
      <c r="E283" s="2" t="n"/>
      <c r="G283" s="1" t="n"/>
      <c r="H283" s="1" t="n"/>
    </row>
    <row r="284">
      <c r="E284" s="2" t="n"/>
      <c r="G284" s="1" t="n"/>
      <c r="H284" s="1" t="n"/>
    </row>
    <row r="285">
      <c r="E285" s="2" t="n"/>
      <c r="G285" s="1" t="n"/>
      <c r="H285" s="1" t="n"/>
    </row>
    <row r="286">
      <c r="E286" s="2" t="n"/>
      <c r="G286" s="1" t="n"/>
      <c r="H286" s="1" t="n"/>
    </row>
    <row r="287">
      <c r="E287" s="2" t="n"/>
      <c r="G287" s="1" t="n"/>
      <c r="H287" s="1" t="n"/>
    </row>
    <row r="288">
      <c r="E288" s="2" t="n"/>
      <c r="G288" s="1" t="n"/>
      <c r="H288" s="1" t="n"/>
    </row>
    <row r="289">
      <c r="E289" s="2" t="n"/>
      <c r="G289" s="1" t="n"/>
      <c r="H289" s="1" t="n"/>
    </row>
    <row r="290">
      <c r="E290" s="2" t="n"/>
      <c r="G290" s="1" t="n"/>
      <c r="H290" s="1" t="n"/>
    </row>
    <row r="291">
      <c r="E291" s="2" t="n"/>
      <c r="G291" s="1" t="n"/>
      <c r="H291" s="1" t="n"/>
    </row>
    <row r="292">
      <c r="E292" s="2" t="n"/>
      <c r="G292" s="1" t="n"/>
      <c r="H292" s="1" t="n"/>
    </row>
    <row r="293">
      <c r="E293" s="2" t="n"/>
      <c r="G293" s="1" t="n"/>
      <c r="H293" s="1" t="n"/>
    </row>
    <row r="294">
      <c r="E294" s="2" t="n"/>
      <c r="G294" s="1" t="n"/>
      <c r="H294" s="1" t="n"/>
    </row>
    <row r="295">
      <c r="E295" s="2" t="n"/>
      <c r="G295" s="1" t="n"/>
      <c r="H295" s="1" t="n"/>
    </row>
    <row r="296">
      <c r="E296" s="2" t="n"/>
      <c r="G296" s="1" t="n"/>
      <c r="H296" s="1" t="n"/>
    </row>
    <row r="297">
      <c r="E297" s="2" t="n"/>
      <c r="G297" s="1" t="n"/>
      <c r="H297" s="1" t="n"/>
    </row>
    <row r="298">
      <c r="E298" s="2" t="n"/>
      <c r="G298" s="1" t="n"/>
      <c r="H298" s="1" t="n"/>
    </row>
    <row r="299">
      <c r="E299" s="2" t="n"/>
      <c r="G299" s="1" t="n"/>
      <c r="H299" s="1" t="n"/>
    </row>
    <row r="300">
      <c r="E300" s="2" t="n"/>
      <c r="G300" s="1" t="n"/>
      <c r="H300" s="1" t="n"/>
    </row>
    <row r="301">
      <c r="E301" s="2" t="n"/>
      <c r="G301" s="1" t="n"/>
      <c r="H301" s="1" t="n"/>
    </row>
    <row r="302">
      <c r="E302" s="2" t="n"/>
      <c r="G302" s="1" t="n"/>
      <c r="H302" s="1" t="n"/>
    </row>
    <row r="303">
      <c r="E303" s="2" t="n"/>
      <c r="G303" s="1" t="n"/>
      <c r="H303" s="1" t="n"/>
    </row>
    <row r="304">
      <c r="E304" s="2" t="n"/>
      <c r="G304" s="1" t="n"/>
      <c r="H304" s="1" t="n"/>
    </row>
    <row r="305">
      <c r="E305" s="2" t="n"/>
      <c r="G305" s="1" t="n"/>
      <c r="H305" s="1" t="n"/>
    </row>
    <row r="306">
      <c r="E306" s="2" t="n"/>
      <c r="G306" s="1" t="n"/>
      <c r="H306" s="1" t="n"/>
    </row>
    <row r="307">
      <c r="E307" s="2" t="n"/>
      <c r="G307" s="1" t="n"/>
      <c r="H307" s="1" t="n"/>
    </row>
  </sheetData>
  <dataValidations count="2">
    <dataValidation sqref="D4 B4 F4:G4 J4:M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I4 E4 C4 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 codeName="Sheet8">
    <outlinePr summaryBelow="1" summaryRight="1"/>
    <pageSetUpPr/>
  </sheetPr>
  <dimension ref="A1:T800"/>
  <sheetViews>
    <sheetView zoomScaleNormal="108" workbookViewId="0">
      <pane ySplit="6" topLeftCell="A650" activePane="bottomLeft" state="frozen"/>
      <selection pane="bottomLeft" activeCell="F658" sqref="F658"/>
      <selection activeCell="A7" sqref="A7"/>
    </sheetView>
  </sheetViews>
  <sheetFormatPr baseColWidth="8" defaultRowHeight="13.15" outlineLevelRow="1"/>
  <cols>
    <col width="20.7109375" customWidth="1" style="22" min="1" max="1"/>
    <col width="23.28515625" bestFit="1" customWidth="1" min="2" max="2"/>
    <col width="46.140625" customWidth="1" min="3" max="3"/>
    <col width="7" bestFit="1" customWidth="1" min="4" max="4"/>
    <col width="16.7109375" bestFit="1" customWidth="1" min="5" max="5"/>
    <col width="25" bestFit="1" customWidth="1" min="6" max="6"/>
    <col width="17.28515625" bestFit="1" customWidth="1" min="7" max="7"/>
    <col width="27.42578125" customWidth="1" min="8" max="8"/>
    <col width="8.5703125" customWidth="1" min="9" max="9"/>
    <col width="42.85546875" bestFit="1" customWidth="1" min="10" max="10"/>
    <col width="22.5703125" customWidth="1" min="11" max="11"/>
    <col width="13.42578125" bestFit="1" customWidth="1" min="12" max="12"/>
    <col width="55.140625" bestFit="1" customWidth="1" min="13" max="13"/>
    <col hidden="1" width="42.5703125" customWidth="1" min="14" max="14"/>
    <col width="8.85546875" customWidth="1" min="15" max="15"/>
    <col width="35.42578125" bestFit="1" customWidth="1" style="3" min="16" max="16"/>
    <col width="14.7109375" customWidth="1" min="17" max="17"/>
  </cols>
  <sheetData>
    <row r="1" ht="13.9" customFormat="1" customHeight="1" s="30" thickBot="1">
      <c r="A1" s="72" t="inlineStr">
        <is>
          <t>Export Set-up</t>
        </is>
      </c>
      <c r="B1" s="66" t="inlineStr">
        <is>
          <t>C:\PSDexports\047_Lbom-ES_Insert_DOE.xml</t>
        </is>
      </c>
      <c r="C1" s="73" t="n"/>
      <c r="D1" s="54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47" t="n"/>
      <c r="Q1" s="54" t="n"/>
      <c r="R1" s="54" t="n"/>
      <c r="S1" s="54" t="n"/>
      <c r="T1" s="54" t="inlineStr">
        <is>
          <t>PSD v1.1</t>
        </is>
      </c>
    </row>
    <row r="2" outlineLevel="1" ht="13.9" customHeight="1" thickTop="1">
      <c r="A2" s="74" t="inlineStr">
        <is>
          <t>Price_BOM_L_Insert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CodeX</t>
        </is>
      </c>
      <c r="E2" s="43" t="n"/>
      <c r="F2" s="20" t="inlineStr">
        <is>
          <t>CaseMaterial</t>
        </is>
      </c>
      <c r="G2" s="20" t="inlineStr">
        <is>
          <t>PACOMatlCode</t>
        </is>
      </c>
      <c r="H2" s="20" t="inlineStr">
        <is>
          <t>Coating</t>
        </is>
      </c>
      <c r="I2" s="20" t="n"/>
      <c r="J2" s="20" t="inlineStr">
        <is>
          <t>SealType</t>
        </is>
      </c>
      <c r="K2" s="20" t="inlineStr">
        <is>
          <t>Orientation</t>
        </is>
      </c>
      <c r="L2" s="20" t="inlineStr">
        <is>
          <t>MotorType</t>
        </is>
      </c>
      <c r="M2" s="20" t="inlineStr">
        <is>
          <t>MotorFrame</t>
        </is>
      </c>
      <c r="N2" s="20" t="n"/>
      <c r="O2" s="20" t="inlineStr">
        <is>
          <t>BOM</t>
        </is>
      </c>
      <c r="P2" s="43" t="n"/>
      <c r="Q2" s="20" t="inlineStr">
        <is>
          <t>PriceID</t>
        </is>
      </c>
      <c r="R2" s="20" t="inlineStr">
        <is>
          <t>LeadtimeID</t>
        </is>
      </c>
      <c r="S2" s="20" t="n"/>
      <c r="T2" s="20" t="n"/>
    </row>
    <row r="3" outlineLevel="1">
      <c r="A3" s="74" t="inlineStr">
        <is>
          <t>PumpOptions</t>
        </is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43" t="n"/>
      <c r="Q3" s="20" t="n"/>
      <c r="R3" s="20" t="n"/>
      <c r="S3" s="20" t="n"/>
      <c r="T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inlineStr">
        <is>
          <t>pointer-merge</t>
        </is>
      </c>
      <c r="F4" s="76" t="inlineStr">
        <is>
          <t>text</t>
        </is>
      </c>
      <c r="G4" s="76" t="inlineStr">
        <is>
          <t>text</t>
        </is>
      </c>
      <c r="H4" s="76" t="inlineStr">
        <is>
          <t>text</t>
        </is>
      </c>
      <c r="I4" s="76" t="n"/>
      <c r="J4" s="76" t="inlineStr">
        <is>
          <t>text</t>
        </is>
      </c>
      <c r="K4" s="76" t="inlineStr">
        <is>
          <t>text</t>
        </is>
      </c>
      <c r="L4" s="76" t="inlineStr">
        <is>
          <t>text</t>
        </is>
      </c>
      <c r="M4" s="76" t="inlineStr">
        <is>
          <t>text</t>
        </is>
      </c>
      <c r="N4" s="76" t="n"/>
      <c r="O4" s="76" t="inlineStr">
        <is>
          <t>text</t>
        </is>
      </c>
      <c r="P4" s="50" t="n"/>
      <c r="Q4" s="76" t="inlineStr">
        <is>
          <t>pointer-merge</t>
        </is>
      </c>
      <c r="R4" s="76" t="inlineStr">
        <is>
          <t>pointer-merge</t>
        </is>
      </c>
      <c r="S4" s="76" t="n"/>
      <c r="T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3" t="n"/>
      <c r="Q5" s="21" t="n"/>
      <c r="R5" s="21" t="n"/>
      <c r="S5" s="21" t="n"/>
      <c r="T5" s="21" t="n"/>
    </row>
    <row r="6" ht="13.9" customHeight="1" thickTop="1">
      <c r="B6" s="7" t="inlineStr">
        <is>
          <t>ID</t>
        </is>
      </c>
      <c r="C6" s="7" t="inlineStr">
        <is>
          <t>Model</t>
        </is>
      </c>
      <c r="D6" s="7" t="inlineStr">
        <is>
          <t>CodeX</t>
        </is>
      </c>
      <c r="E6" s="8" t="inlineStr">
        <is>
          <t>Option ID</t>
        </is>
      </c>
      <c r="F6" s="7" t="inlineStr">
        <is>
          <t>Case Material</t>
        </is>
      </c>
      <c r="G6" s="7" t="inlineStr">
        <is>
          <t>PACOMatlCode</t>
        </is>
      </c>
      <c r="H6" s="7" t="inlineStr">
        <is>
          <t>Coating</t>
        </is>
      </c>
      <c r="I6" s="7" t="inlineStr">
        <is>
          <t>Max WP</t>
        </is>
      </c>
      <c r="J6" s="7" t="inlineStr">
        <is>
          <t>Sealing</t>
        </is>
      </c>
      <c r="K6" s="7" t="inlineStr">
        <is>
          <t>Orientation</t>
        </is>
      </c>
      <c r="L6" s="7" t="inlineStr">
        <is>
          <t>Motor Type</t>
        </is>
      </c>
      <c r="M6" s="7" t="inlineStr">
        <is>
          <t>Mtr Fr</t>
        </is>
      </c>
      <c r="N6" s="7" t="inlineStr">
        <is>
          <t>Seal Type</t>
        </is>
      </c>
      <c r="O6" s="7" t="inlineStr">
        <is>
          <t>Part Number</t>
        </is>
      </c>
      <c r="P6" s="35" t="inlineStr">
        <is>
          <t>Description</t>
        </is>
      </c>
      <c r="Q6" s="23" t="inlineStr">
        <is>
          <t>Price ID</t>
        </is>
      </c>
      <c r="R6" s="23" t="inlineStr">
        <is>
          <t>LeadtimeID</t>
        </is>
      </c>
      <c r="S6" s="10" t="inlineStr">
        <is>
          <t>Days</t>
        </is>
      </c>
    </row>
    <row r="7">
      <c r="A7" s="78" t="inlineStr">
        <is>
          <t>[START]</t>
        </is>
      </c>
      <c r="B7" s="4" t="inlineStr">
        <is>
          <t>Price_BOM_L_Insert_1</t>
        </is>
      </c>
      <c r="C7" t="inlineStr">
        <is>
          <t>:12501-LC:12507-LC:15507-LC:15509-LC:20501-LC:30501-LC:30507-LC:</t>
        </is>
      </c>
      <c r="D7" s="2" t="inlineStr">
        <is>
          <t>X0</t>
        </is>
      </c>
      <c r="E7" s="2" t="inlineStr">
        <is>
          <t>Opt_InsertProvided</t>
        </is>
      </c>
      <c r="F7" s="2" t="inlineStr">
        <is>
          <t>Cast Iron, ASTM-A48, CL 30</t>
        </is>
      </c>
      <c r="G7" s="2" t="inlineStr">
        <is>
          <t>C30</t>
        </is>
      </c>
      <c r="H7" s="2" t="inlineStr">
        <is>
          <t>Coating_Standard</t>
        </is>
      </c>
      <c r="I7" t="inlineStr">
        <is>
          <t>175psig</t>
        </is>
      </c>
      <c r="J7" t="inlineStr">
        <is>
          <t>:MechSealType21:</t>
        </is>
      </c>
      <c r="K7" t="inlineStr">
        <is>
          <t>:Horizontal:</t>
        </is>
      </c>
      <c r="L7" t="inlineStr">
        <is>
          <t>:D:</t>
        </is>
      </c>
      <c r="M7" t="inlineStr">
        <is>
          <t>:56J:</t>
        </is>
      </c>
      <c r="N7" t="inlineStr">
        <is>
          <t>Single Seal, Type 21S</t>
        </is>
      </c>
      <c r="O7" s="1" t="n">
        <v>96769346</v>
      </c>
      <c r="P7" s="4" t="inlineStr">
        <is>
          <t>INSERT,5"PUMP,X0,HRZ,CI</t>
        </is>
      </c>
      <c r="Q7" t="inlineStr">
        <is>
          <t>A100518</t>
        </is>
      </c>
      <c r="R7" t="inlineStr">
        <is>
          <t>LT027</t>
        </is>
      </c>
      <c r="S7" t="n">
        <v>0</v>
      </c>
    </row>
    <row r="8">
      <c r="B8" s="4" t="inlineStr">
        <is>
          <t>Price_BOM_L_Insert_2</t>
        </is>
      </c>
      <c r="C8" t="inlineStr">
        <is>
          <t>:12501-LC:12507-LC:15507-LC:15509-LC:20501-LC:30501-LC:30507-LC:</t>
        </is>
      </c>
      <c r="D8" s="2" t="inlineStr">
        <is>
          <t>X0</t>
        </is>
      </c>
      <c r="E8" s="2" t="inlineStr">
        <is>
          <t>Opt_InsertProvided</t>
        </is>
      </c>
      <c r="F8" s="2" t="inlineStr">
        <is>
          <t>Ductile Iron, ASTM-A536-65</t>
        </is>
      </c>
      <c r="G8" s="2" t="inlineStr">
        <is>
          <t>J</t>
        </is>
      </c>
      <c r="H8" s="2" t="inlineStr">
        <is>
          <t>Coating_Standard</t>
        </is>
      </c>
      <c r="I8" t="inlineStr">
        <is>
          <t>175psig</t>
        </is>
      </c>
      <c r="J8" t="inlineStr">
        <is>
          <t>:MechSealType21:</t>
        </is>
      </c>
      <c r="K8" t="inlineStr">
        <is>
          <t>:Horizontal:</t>
        </is>
      </c>
      <c r="L8" t="inlineStr">
        <is>
          <t>:D:</t>
        </is>
      </c>
      <c r="M8" t="inlineStr">
        <is>
          <t>:56J:</t>
        </is>
      </c>
      <c r="N8" t="inlineStr">
        <is>
          <t>Single Seal, Type 21S</t>
        </is>
      </c>
      <c r="O8" s="1" t="inlineStr">
        <is>
          <t>RTF</t>
        </is>
      </c>
      <c r="P8" s="4" t="inlineStr">
        <is>
          <t>INSERT,5"PUMP,X0,HRZ,DI</t>
        </is>
      </c>
      <c r="Q8" t="inlineStr">
        <is>
          <t>A100519</t>
        </is>
      </c>
      <c r="R8" t="inlineStr">
        <is>
          <t>LT051</t>
        </is>
      </c>
      <c r="S8" t="n">
        <v>98</v>
      </c>
    </row>
    <row r="9">
      <c r="B9" s="4" t="inlineStr">
        <is>
          <t>Price_BOM_L_Insert_3</t>
        </is>
      </c>
      <c r="C9" t="inlineStr">
        <is>
          <t>:12501-LCV:12507-LCV:15507-LCV:15509-LCV:20501-LCV:12501-LC:12507-LC:15507-LC:15509-LC:20501-LC:30501-LC:30507-LC:</t>
        </is>
      </c>
      <c r="D9" s="2" t="inlineStr">
        <is>
          <t>X0</t>
        </is>
      </c>
      <c r="E9" s="2" t="inlineStr">
        <is>
          <t>Opt_InsertProvided</t>
        </is>
      </c>
      <c r="F9" s="2" t="inlineStr">
        <is>
          <t>Cast Iron, ASTM-A48, CL 30</t>
        </is>
      </c>
      <c r="G9" s="2" t="inlineStr">
        <is>
          <t>C30</t>
        </is>
      </c>
      <c r="H9" s="2" t="inlineStr">
        <is>
          <t>Coating_Standard</t>
        </is>
      </c>
      <c r="I9" t="inlineStr">
        <is>
          <t>175psig</t>
        </is>
      </c>
      <c r="J9" t="inlineStr">
        <is>
          <t>:MechSealType21:</t>
        </is>
      </c>
      <c r="K9" t="inlineStr">
        <is>
          <t>:Vertical:</t>
        </is>
      </c>
      <c r="L9" t="inlineStr">
        <is>
          <t>:D:</t>
        </is>
      </c>
      <c r="M9" t="inlineStr">
        <is>
          <t>:56J:</t>
        </is>
      </c>
      <c r="O9" s="1" t="n">
        <v>96769347</v>
      </c>
      <c r="P9" s="4" t="inlineStr">
        <is>
          <t>INSERT,5"PUMP,X0,VRT,CI</t>
        </is>
      </c>
      <c r="Q9" t="inlineStr">
        <is>
          <t>A100518</t>
        </is>
      </c>
      <c r="R9" t="inlineStr">
        <is>
          <t>LT027</t>
        </is>
      </c>
      <c r="S9" t="n">
        <v>0</v>
      </c>
    </row>
    <row r="10">
      <c r="B10" s="4" t="inlineStr">
        <is>
          <t>Price_BOM_L_Insert_4</t>
        </is>
      </c>
      <c r="C10" t="inlineStr">
        <is>
          <t>:12501-LCV:12507-LCV:15507-LCV:15509-LCV:20501-LCV:12501-LC:12507-LC:15507-LC:15509-LC:20501-LC:30501-LC:30507-LC:</t>
        </is>
      </c>
      <c r="D10" s="2" t="inlineStr">
        <is>
          <t>X0</t>
        </is>
      </c>
      <c r="E10" s="2" t="inlineStr">
        <is>
          <t>Opt_InsertProvided</t>
        </is>
      </c>
      <c r="F10" s="2" t="inlineStr">
        <is>
          <t>Ductile Iron, ASTM-A536-65</t>
        </is>
      </c>
      <c r="G10" s="2" t="inlineStr">
        <is>
          <t>J</t>
        </is>
      </c>
      <c r="H10" s="2" t="inlineStr">
        <is>
          <t>Coating_Standard</t>
        </is>
      </c>
      <c r="I10" t="inlineStr">
        <is>
          <t>175psig</t>
        </is>
      </c>
      <c r="J10" s="4" t="inlineStr">
        <is>
          <t>:MechSealType21:</t>
        </is>
      </c>
      <c r="K10" t="inlineStr">
        <is>
          <t>:Vertical:</t>
        </is>
      </c>
      <c r="L10" t="inlineStr">
        <is>
          <t>:D:</t>
        </is>
      </c>
      <c r="M10" t="inlineStr">
        <is>
          <t>:56J:</t>
        </is>
      </c>
      <c r="O10" s="1" t="inlineStr">
        <is>
          <t>RTF</t>
        </is>
      </c>
      <c r="P10" s="4" t="inlineStr">
        <is>
          <t>INSERT,5"PUMP,X0,VRT,DI</t>
        </is>
      </c>
      <c r="Q10" t="inlineStr">
        <is>
          <t>A100519</t>
        </is>
      </c>
      <c r="R10" t="inlineStr">
        <is>
          <t>LT051</t>
        </is>
      </c>
      <c r="S10" t="n">
        <v>98</v>
      </c>
    </row>
    <row r="11">
      <c r="B11" s="4" t="inlineStr">
        <is>
          <t>Price_BOM_L_Insert_5</t>
        </is>
      </c>
      <c r="C11" t="inlineStr">
        <is>
          <t>:10707-LC:12709-LC:15705-LC:</t>
        </is>
      </c>
      <c r="D11" s="2" t="inlineStr">
        <is>
          <t>X0</t>
        </is>
      </c>
      <c r="E11" s="2" t="inlineStr">
        <is>
          <t>Opt_InsertProvided</t>
        </is>
      </c>
      <c r="F11" s="2" t="inlineStr">
        <is>
          <t>Cast Iron, ASTM-A48, CL 30</t>
        </is>
      </c>
      <c r="G11" s="2" t="inlineStr">
        <is>
          <t>C30</t>
        </is>
      </c>
      <c r="H11" s="2" t="inlineStr">
        <is>
          <t>Coating_Standard</t>
        </is>
      </c>
      <c r="I11" t="inlineStr">
        <is>
          <t>175psig</t>
        </is>
      </c>
      <c r="J11" t="inlineStr">
        <is>
          <t>:MechSealType21:</t>
        </is>
      </c>
      <c r="K11" t="inlineStr">
        <is>
          <t>:Horizontal:</t>
        </is>
      </c>
      <c r="L11" t="inlineStr">
        <is>
          <t>:D:</t>
        </is>
      </c>
      <c r="M11" t="inlineStr">
        <is>
          <t>:56J:</t>
        </is>
      </c>
      <c r="N11" t="inlineStr">
        <is>
          <t>Single Seal, Type 21S</t>
        </is>
      </c>
      <c r="O11" s="1" t="n">
        <v>96769348</v>
      </c>
      <c r="P11" s="4" t="inlineStr">
        <is>
          <t>INSERT,7"PUMP,X0,HRZ,CI</t>
        </is>
      </c>
      <c r="Q11" t="inlineStr">
        <is>
          <t>A100518</t>
        </is>
      </c>
      <c r="R11" t="inlineStr">
        <is>
          <t>LT027</t>
        </is>
      </c>
      <c r="S11" t="n">
        <v>0</v>
      </c>
    </row>
    <row r="12">
      <c r="B12" s="4" t="inlineStr">
        <is>
          <t>Price_BOM_L_Insert_6</t>
        </is>
      </c>
      <c r="C12" t="inlineStr">
        <is>
          <t>:10707-LC:12709-LC:15705-LC:</t>
        </is>
      </c>
      <c r="D12" s="2" t="inlineStr">
        <is>
          <t>X0</t>
        </is>
      </c>
      <c r="E12" s="2" t="inlineStr">
        <is>
          <t>Opt_InsertProvided</t>
        </is>
      </c>
      <c r="F12" s="2" t="inlineStr">
        <is>
          <t>Ductile Iron, ASTM-A536-65</t>
        </is>
      </c>
      <c r="G12" s="2" t="inlineStr">
        <is>
          <t>J</t>
        </is>
      </c>
      <c r="H12" s="2" t="inlineStr">
        <is>
          <t>Coating_Standard</t>
        </is>
      </c>
      <c r="I12" t="inlineStr">
        <is>
          <t>175psig</t>
        </is>
      </c>
      <c r="J12" t="inlineStr">
        <is>
          <t>:MechSealType21:</t>
        </is>
      </c>
      <c r="K12" t="inlineStr">
        <is>
          <t>:Horizontal:</t>
        </is>
      </c>
      <c r="L12" t="inlineStr">
        <is>
          <t>:D:</t>
        </is>
      </c>
      <c r="M12" t="inlineStr">
        <is>
          <t>:56J:</t>
        </is>
      </c>
      <c r="N12" t="inlineStr">
        <is>
          <t>Single Seal, Type 21S</t>
        </is>
      </c>
      <c r="O12" s="1" t="inlineStr">
        <is>
          <t>RTF</t>
        </is>
      </c>
      <c r="P12" s="4" t="inlineStr">
        <is>
          <t>INSERT,7"PUMP,X0,HRZ,DI</t>
        </is>
      </c>
      <c r="Q12" t="inlineStr">
        <is>
          <t>A100519</t>
        </is>
      </c>
      <c r="R12" t="inlineStr">
        <is>
          <t>LT051</t>
        </is>
      </c>
      <c r="S12" t="n">
        <v>98</v>
      </c>
    </row>
    <row r="13">
      <c r="B13" s="4" t="inlineStr">
        <is>
          <t>Price_BOM_L_Insert_7</t>
        </is>
      </c>
      <c r="C13" t="inlineStr">
        <is>
          <t>:10707-LCV:10707-LC:12709-LCV:12709-LC:15705-LCV:15705-LC:</t>
        </is>
      </c>
      <c r="D13" s="2" t="inlineStr">
        <is>
          <t>X0</t>
        </is>
      </c>
      <c r="E13" s="2" t="inlineStr">
        <is>
          <t>Opt_InsertProvided</t>
        </is>
      </c>
      <c r="F13" s="2" t="inlineStr">
        <is>
          <t>Cast Iron, ASTM-A48, CL 30</t>
        </is>
      </c>
      <c r="G13" s="2" t="inlineStr">
        <is>
          <t>C30</t>
        </is>
      </c>
      <c r="H13" s="2" t="inlineStr">
        <is>
          <t>Coating_Standard</t>
        </is>
      </c>
      <c r="I13" t="inlineStr">
        <is>
          <t>175psig</t>
        </is>
      </c>
      <c r="J13" t="inlineStr">
        <is>
          <t>:MechSealType21:</t>
        </is>
      </c>
      <c r="K13" t="inlineStr">
        <is>
          <t>:Vertical:</t>
        </is>
      </c>
      <c r="L13" t="inlineStr">
        <is>
          <t>:D:</t>
        </is>
      </c>
      <c r="M13" t="inlineStr">
        <is>
          <t>:56J:</t>
        </is>
      </c>
      <c r="O13" s="1" t="n">
        <v>96769349</v>
      </c>
      <c r="P13" s="4" t="inlineStr">
        <is>
          <t>INSERT,7"PUMP,X0,VRT,CI</t>
        </is>
      </c>
      <c r="Q13" t="inlineStr">
        <is>
          <t>A100518</t>
        </is>
      </c>
      <c r="R13" t="inlineStr">
        <is>
          <t>LT027</t>
        </is>
      </c>
      <c r="S13" t="n">
        <v>0</v>
      </c>
    </row>
    <row r="14">
      <c r="B14" s="4" t="inlineStr">
        <is>
          <t>Price_BOM_L_Insert_8</t>
        </is>
      </c>
      <c r="C14" t="inlineStr">
        <is>
          <t>:10707-LCV:10707-LC:12709-LCV:12709-LC:15705-LCV:15705-LC:</t>
        </is>
      </c>
      <c r="D14" s="2" t="inlineStr">
        <is>
          <t>X0</t>
        </is>
      </c>
      <c r="E14" s="2" t="inlineStr">
        <is>
          <t>Opt_InsertProvided</t>
        </is>
      </c>
      <c r="F14" s="2" t="inlineStr">
        <is>
          <t>Ductile Iron, ASTM-A536-65</t>
        </is>
      </c>
      <c r="G14" s="2" t="inlineStr">
        <is>
          <t>J</t>
        </is>
      </c>
      <c r="H14" s="2" t="inlineStr">
        <is>
          <t>Coating_Standard</t>
        </is>
      </c>
      <c r="I14" t="inlineStr">
        <is>
          <t>175psig</t>
        </is>
      </c>
      <c r="J14" t="inlineStr">
        <is>
          <t>:MechSealType21:</t>
        </is>
      </c>
      <c r="K14" t="inlineStr">
        <is>
          <t>:Vertical:</t>
        </is>
      </c>
      <c r="L14" t="inlineStr">
        <is>
          <t>:D:</t>
        </is>
      </c>
      <c r="M14" t="inlineStr">
        <is>
          <t>:56J:</t>
        </is>
      </c>
      <c r="O14" s="1" t="inlineStr">
        <is>
          <t>RTF</t>
        </is>
      </c>
      <c r="P14" s="4" t="inlineStr">
        <is>
          <t>INSERT,7"PUMP,X0,VRT,DI</t>
        </is>
      </c>
      <c r="Q14" t="inlineStr">
        <is>
          <t>A100519</t>
        </is>
      </c>
      <c r="R14" t="inlineStr">
        <is>
          <t>LT051</t>
        </is>
      </c>
      <c r="S14" t="n">
        <v>98</v>
      </c>
    </row>
    <row r="15">
      <c r="B15" s="4" t="inlineStr">
        <is>
          <t>Price_BOM_L_Insert_9</t>
        </is>
      </c>
      <c r="C15" t="inlineStr">
        <is>
          <t>:10707-LC:12709-LC:15705-LC:15951-LC:15955-LC:15959-LC:20709-LC:20953-LC:25707-LC:25957-LC:30707-LC:30957-LC:40707-LC:40957-LC:</t>
        </is>
      </c>
      <c r="D15" s="2" t="inlineStr">
        <is>
          <t>X3</t>
        </is>
      </c>
      <c r="E15" s="2" t="inlineStr">
        <is>
          <t>Opt_InsertProvided</t>
        </is>
      </c>
      <c r="F15" s="2" t="inlineStr">
        <is>
          <t>Cast Iron, ASTM-A48, CL 30</t>
        </is>
      </c>
      <c r="G15" s="2" t="inlineStr">
        <is>
          <t>C30</t>
        </is>
      </c>
      <c r="H15" s="2" t="inlineStr">
        <is>
          <t>Coating_Standard</t>
        </is>
      </c>
      <c r="I15" t="inlineStr">
        <is>
          <t>175psig</t>
        </is>
      </c>
      <c r="J15" t="inlineStr">
        <is>
          <t>:MechSealType21S:MechSealType1Unbal:</t>
        </is>
      </c>
      <c r="K15" t="inlineStr">
        <is>
          <t>:Horizontal:</t>
        </is>
      </c>
      <c r="L15" t="inlineStr">
        <is>
          <t>:V:</t>
        </is>
      </c>
      <c r="M15" t="inlineStr">
        <is>
          <t>:143JM:145JM:182JM:184JM:</t>
        </is>
      </c>
      <c r="N15" t="inlineStr">
        <is>
          <t>Single Seal, Type 21S:Single Seal, Type 1</t>
        </is>
      </c>
      <c r="O15" s="1" t="n">
        <v>96769350</v>
      </c>
      <c r="P15" s="4" t="inlineStr">
        <is>
          <t>INSERT,LC,X3,JM,SGL, 4.5"AK,CI</t>
        </is>
      </c>
      <c r="Q15" t="inlineStr">
        <is>
          <t>A100522</t>
        </is>
      </c>
      <c r="R15" t="inlineStr">
        <is>
          <t>LT027</t>
        </is>
      </c>
      <c r="S15" t="n">
        <v>0</v>
      </c>
    </row>
    <row r="16">
      <c r="B16" s="4" t="inlineStr">
        <is>
          <t>Price_BOM_L_Insert_10</t>
        </is>
      </c>
      <c r="C16" t="inlineStr">
        <is>
          <t>:10707-LC:12709-LC:15705-LC:15951-LC:15955-LC:15959-LC:20709-LC:20953-LC:25707-LC:25957-LC:30707-LC:30957-LC:40707-LC:40957-LC:</t>
        </is>
      </c>
      <c r="D16" s="2" t="inlineStr">
        <is>
          <t>X3</t>
        </is>
      </c>
      <c r="E16" s="2" t="inlineStr">
        <is>
          <t>Opt_InsertProvided</t>
        </is>
      </c>
      <c r="F16" s="2" t="inlineStr">
        <is>
          <t>Cast Iron, ASTM-A48, CL 30</t>
        </is>
      </c>
      <c r="G16" s="2" t="inlineStr">
        <is>
          <t>C30</t>
        </is>
      </c>
      <c r="H16" s="2" t="inlineStr">
        <is>
          <t>Coating_Standard</t>
        </is>
      </c>
      <c r="I16" t="inlineStr">
        <is>
          <t>175psig</t>
        </is>
      </c>
      <c r="J16" t="inlineStr">
        <is>
          <t>:MechSealType21S:MechSealType1Unbal:</t>
        </is>
      </c>
      <c r="K16" t="inlineStr">
        <is>
          <t>:Horizontal:</t>
        </is>
      </c>
      <c r="L16" t="inlineStr">
        <is>
          <t>:V:</t>
        </is>
      </c>
      <c r="M16" t="inlineStr">
        <is>
          <t>:213JM:215JM:254JMZ:256JMZ:</t>
        </is>
      </c>
      <c r="N16" t="inlineStr">
        <is>
          <t>Single Seal, Type 21S:Single Seal, Type 1</t>
        </is>
      </c>
      <c r="O16" s="1" t="n">
        <v>96769351</v>
      </c>
      <c r="P16" s="4" t="inlineStr">
        <is>
          <t>INSERT,LC,X3,JM,SGL, 8.5"AK,CI</t>
        </is>
      </c>
      <c r="Q16" t="inlineStr">
        <is>
          <t>A100522</t>
        </is>
      </c>
      <c r="R16" t="inlineStr">
        <is>
          <t>LT027</t>
        </is>
      </c>
      <c r="S16" t="n">
        <v>0</v>
      </c>
    </row>
    <row r="17">
      <c r="B17" s="4" t="inlineStr">
        <is>
          <t>Price_BOM_L_Insert_11</t>
        </is>
      </c>
      <c r="C17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7" s="2" t="inlineStr">
        <is>
          <t>X3</t>
        </is>
      </c>
      <c r="E17" s="2" t="inlineStr">
        <is>
          <t>Opt_InsertProvided</t>
        </is>
      </c>
      <c r="F17" s="2" t="inlineStr">
        <is>
          <t>Cast Iron, ASTM-A48, CL 30</t>
        </is>
      </c>
      <c r="G17" s="2" t="inlineStr">
        <is>
          <t>C30</t>
        </is>
      </c>
      <c r="H17" s="2" t="inlineStr">
        <is>
          <t>Coating_Standard</t>
        </is>
      </c>
      <c r="I17" t="inlineStr">
        <is>
          <t>175psig</t>
        </is>
      </c>
      <c r="J17" t="inlineStr">
        <is>
          <t>:MechSealType21S:MechSealType1Unbal:</t>
        </is>
      </c>
      <c r="K17" t="inlineStr">
        <is>
          <t>:Vertical:</t>
        </is>
      </c>
      <c r="L17" t="inlineStr">
        <is>
          <t>:V:</t>
        </is>
      </c>
      <c r="M17" t="inlineStr">
        <is>
          <t>:143JM:145JM:182JM:184JM:</t>
        </is>
      </c>
      <c r="O17" s="1" t="n">
        <v>96769352</v>
      </c>
      <c r="P17" s="4" t="inlineStr">
        <is>
          <t>INSERT,LCV,X3,JM,SGL, 4.5"AK,CI</t>
        </is>
      </c>
      <c r="Q17" t="inlineStr">
        <is>
          <t>A100522</t>
        </is>
      </c>
      <c r="R17" t="inlineStr">
        <is>
          <t>LT027</t>
        </is>
      </c>
      <c r="S17" t="n">
        <v>0</v>
      </c>
    </row>
    <row r="18">
      <c r="B18" s="4" t="inlineStr">
        <is>
          <t>Price_BOM_L_Insert_12</t>
        </is>
      </c>
      <c r="C18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8" s="2" t="inlineStr">
        <is>
          <t>X3</t>
        </is>
      </c>
      <c r="E18" s="2" t="inlineStr">
        <is>
          <t>Opt_InsertProvided</t>
        </is>
      </c>
      <c r="F18" s="2" t="inlineStr">
        <is>
          <t>Cast Iron, ASTM-A48, CL 30</t>
        </is>
      </c>
      <c r="G18" s="2" t="inlineStr">
        <is>
          <t>C30</t>
        </is>
      </c>
      <c r="H18" s="2" t="inlineStr">
        <is>
          <t>Coating_Standard</t>
        </is>
      </c>
      <c r="I18" t="inlineStr">
        <is>
          <t>175psig</t>
        </is>
      </c>
      <c r="J18" t="inlineStr">
        <is>
          <t>:MechSealType21S:MechSealType1Unbal:</t>
        </is>
      </c>
      <c r="K18" t="inlineStr">
        <is>
          <t>:Vertical:</t>
        </is>
      </c>
      <c r="L18" t="inlineStr">
        <is>
          <t>:V:</t>
        </is>
      </c>
      <c r="M18" t="inlineStr">
        <is>
          <t>:213JM:215JM:254JMZ:256JMZ:</t>
        </is>
      </c>
      <c r="O18" s="1" t="n">
        <v>96769353</v>
      </c>
      <c r="P18" s="4" t="inlineStr">
        <is>
          <t>INSERT,LCV,X3,JM,SGL, 8.5"AK,CI</t>
        </is>
      </c>
      <c r="Q18" t="inlineStr">
        <is>
          <t>A100522</t>
        </is>
      </c>
      <c r="R18" t="inlineStr">
        <is>
          <t>LT027</t>
        </is>
      </c>
      <c r="S18" t="n">
        <v>0</v>
      </c>
    </row>
    <row r="19">
      <c r="B19" s="4" t="inlineStr">
        <is>
          <t>Price_BOM_L_Insert_13</t>
        </is>
      </c>
      <c r="C19" t="inlineStr">
        <is>
          <t>:10707-LC:12709-LC:15705-LC:15951-LC:15955-LC:15959-LC:20709-LC:20953-LC:20121-LC:25707-LC:25957-LC:25123-LC:30707-LC:30957-LC:40707-LC:40957-LC:</t>
        </is>
      </c>
      <c r="D19" s="2" t="inlineStr">
        <is>
          <t>X3</t>
        </is>
      </c>
      <c r="E19" s="2" t="inlineStr">
        <is>
          <t>Opt_InsertProvided</t>
        </is>
      </c>
      <c r="F19" s="2" t="inlineStr">
        <is>
          <t>Cast Iron, ASTM-A48, CL 30</t>
        </is>
      </c>
      <c r="G19" s="2" t="inlineStr">
        <is>
          <t>C30</t>
        </is>
      </c>
      <c r="H19" s="2" t="inlineStr">
        <is>
          <t>Coating_Standard</t>
        </is>
      </c>
      <c r="I19" t="inlineStr">
        <is>
          <t>150psig</t>
        </is>
      </c>
      <c r="J19" t="inlineStr">
        <is>
          <t>:Opt_Packing:</t>
        </is>
      </c>
      <c r="K19" t="inlineStr">
        <is>
          <t>:Horizontal:</t>
        </is>
      </c>
      <c r="L19" t="inlineStr">
        <is>
          <t>:I:Z:</t>
        </is>
      </c>
      <c r="M19" t="inlineStr">
        <is>
          <t>:143JP:145JP:182JP:184JP:</t>
        </is>
      </c>
      <c r="N19" t="inlineStr">
        <is>
          <t>Packing</t>
        </is>
      </c>
      <c r="O19" s="1" t="n">
        <v>96769354</v>
      </c>
      <c r="P19" s="4" t="inlineStr">
        <is>
          <t>INSERT,LC,X3,JP,PKG, 4.5"AK,CI</t>
        </is>
      </c>
      <c r="Q19" t="inlineStr">
        <is>
          <t>A100521</t>
        </is>
      </c>
      <c r="R19" t="inlineStr">
        <is>
          <t>LT051</t>
        </is>
      </c>
      <c r="S19" t="n">
        <v>98</v>
      </c>
    </row>
    <row r="20">
      <c r="B20" s="4" t="inlineStr">
        <is>
          <t>Price_BOM_L_Insert_14</t>
        </is>
      </c>
      <c r="C20" t="inlineStr">
        <is>
          <t>:10707-LC:12709-LC:15705-LC:15951-LC:15955-LC:15959-LC:20709-LC:20953-LC:20121-LC:25707-LC:25957-LC:25123-LC:30707-LC:30957-LC:40707-LC:40957-LC:</t>
        </is>
      </c>
      <c r="D20" s="2" t="inlineStr">
        <is>
          <t>X3</t>
        </is>
      </c>
      <c r="E20" s="2" t="inlineStr">
        <is>
          <t>Opt_InsertProvided</t>
        </is>
      </c>
      <c r="F20" s="2" t="inlineStr">
        <is>
          <t>Cast Iron, ASTM-A48, CL 30</t>
        </is>
      </c>
      <c r="G20" s="2" t="inlineStr">
        <is>
          <t>C30</t>
        </is>
      </c>
      <c r="H20" s="2" t="inlineStr">
        <is>
          <t>Coating_Standard</t>
        </is>
      </c>
      <c r="I20" t="inlineStr">
        <is>
          <t>150psig</t>
        </is>
      </c>
      <c r="J20" t="inlineStr">
        <is>
          <t>:Opt_Packing:</t>
        </is>
      </c>
      <c r="K20" t="inlineStr">
        <is>
          <t>:Horizontal:</t>
        </is>
      </c>
      <c r="L20" t="inlineStr">
        <is>
          <t>:I:</t>
        </is>
      </c>
      <c r="M20" t="inlineStr">
        <is>
          <t>:213JPZ:215JPZ:254JPZ:256JPZ:</t>
        </is>
      </c>
      <c r="N20" t="inlineStr">
        <is>
          <t>Packing</t>
        </is>
      </c>
      <c r="O20" s="1" t="n">
        <v>96769355</v>
      </c>
      <c r="P20" s="4" t="inlineStr">
        <is>
          <t>INSERT,LC,X3,JP,PKG, 8.5"AK,CI</t>
        </is>
      </c>
      <c r="Q20" t="inlineStr">
        <is>
          <t>A100521</t>
        </is>
      </c>
      <c r="R20" t="inlineStr">
        <is>
          <t>LT051</t>
        </is>
      </c>
      <c r="S20" t="n">
        <v>98</v>
      </c>
    </row>
    <row r="21">
      <c r="B21" s="4" t="inlineStr">
        <is>
          <t>Price_BOM_L_Insert_15</t>
        </is>
      </c>
      <c r="C21" t="inlineStr">
        <is>
          <t>:10707-LC:12709-LC:15705-LC:15951-LC:15955-LC:15959-LC:20709-LC:20953-LC:20121-LC:25707-LC:25957-LC:25123-LC:30707-LC:30957-LC:40707-LC:40957-LC:</t>
        </is>
      </c>
      <c r="D21" s="2" t="inlineStr">
        <is>
          <t>X3</t>
        </is>
      </c>
      <c r="E21" s="2" t="inlineStr">
        <is>
          <t>Opt_InsertProvided</t>
        </is>
      </c>
      <c r="F21" s="2" t="inlineStr">
        <is>
          <t>Cast Iron, ASTM-A48, CL 30</t>
        </is>
      </c>
      <c r="G21" s="2" t="inlineStr">
        <is>
          <t>C30</t>
        </is>
      </c>
      <c r="H21" s="2" t="inlineStr">
        <is>
          <t>Coating_Standard</t>
        </is>
      </c>
      <c r="I21" t="inlineStr">
        <is>
          <t>250psig</t>
        </is>
      </c>
      <c r="J21" t="inlineStr">
        <is>
          <t>:MechSealType21S:MechSealType1Unbal:</t>
        </is>
      </c>
      <c r="K21" t="inlineStr">
        <is>
          <t>:Horizontal:</t>
        </is>
      </c>
      <c r="L21" t="inlineStr">
        <is>
          <t>:I:Z:</t>
        </is>
      </c>
      <c r="M21" t="inlineStr">
        <is>
          <t>:143JP:145JP:182JP:184JP:</t>
        </is>
      </c>
      <c r="O21" s="1" t="n">
        <v>96769356</v>
      </c>
      <c r="P21" s="4" t="inlineStr">
        <is>
          <t>INSERT,LC,X3,JP,SGL, 4.5"AK,CI</t>
        </is>
      </c>
      <c r="Q21" t="inlineStr">
        <is>
          <t>A100521</t>
        </is>
      </c>
      <c r="R21" t="inlineStr">
        <is>
          <t>LT027</t>
        </is>
      </c>
      <c r="S21" t="n">
        <v>0</v>
      </c>
    </row>
    <row r="22">
      <c r="B22" s="4" t="inlineStr">
        <is>
          <t>Price_BOM_L_Insert_16</t>
        </is>
      </c>
      <c r="C22" t="inlineStr">
        <is>
          <t>:10707-LC:12709-LC:15705-LC:15951-LC:15955-LC:15959-LC:20709-LC:20953-LC:20121-LC:25707-LC:25957-LC:25123-LC:30707-LC:30957-LC:40707-LC:40957-LC:</t>
        </is>
      </c>
      <c r="D22" s="2" t="inlineStr">
        <is>
          <t>X3</t>
        </is>
      </c>
      <c r="E22" s="2" t="inlineStr">
        <is>
          <t>Opt_InsertProvided</t>
        </is>
      </c>
      <c r="F22" s="2" t="inlineStr">
        <is>
          <t>Cast Iron, ASTM-A48, CL 30</t>
        </is>
      </c>
      <c r="G22" s="2" t="inlineStr">
        <is>
          <t>C30</t>
        </is>
      </c>
      <c r="H22" s="2" t="inlineStr">
        <is>
          <t>Coating_Standard</t>
        </is>
      </c>
      <c r="I22" t="inlineStr">
        <is>
          <t>250psig</t>
        </is>
      </c>
      <c r="J22" t="inlineStr">
        <is>
          <t>:MechSealType21S:MechSealType1Unbal:</t>
        </is>
      </c>
      <c r="K22" t="inlineStr">
        <is>
          <t>:Horizontal:</t>
        </is>
      </c>
      <c r="L22" t="inlineStr">
        <is>
          <t>:I:</t>
        </is>
      </c>
      <c r="M22" t="inlineStr">
        <is>
          <t>:213JPZ:215JPZ:254JPZ:256JPZ:</t>
        </is>
      </c>
      <c r="O22" s="1" t="n">
        <v>96769357</v>
      </c>
      <c r="P22" s="4" t="inlineStr">
        <is>
          <t>INSERT,LC,X3,JP,SGL, 8.5"AK,CI</t>
        </is>
      </c>
      <c r="Q22" t="inlineStr">
        <is>
          <t>A100521</t>
        </is>
      </c>
      <c r="R22" t="inlineStr">
        <is>
          <t>LT027</t>
        </is>
      </c>
      <c r="S22" t="n">
        <v>0</v>
      </c>
    </row>
    <row r="23">
      <c r="B23" s="4" t="inlineStr">
        <is>
          <t>Price_BOM_L_Insert_17</t>
        </is>
      </c>
      <c r="C23" t="inlineStr">
        <is>
          <t>:10707-LC:12709-LC:15705-LC:15951-LC:15955-LC:15959-LC:20709-LC:20953-LC:20121-LC:25707-LC:25957-LC:25123-LC:30707-LC:30957-LC:40707-LC:40957-LC:</t>
        </is>
      </c>
      <c r="D23" s="2" t="inlineStr">
        <is>
          <t>X3</t>
        </is>
      </c>
      <c r="E23" s="2" t="inlineStr">
        <is>
          <t>Opt_InsertProvided</t>
        </is>
      </c>
      <c r="F23" s="2" t="inlineStr">
        <is>
          <t>Ductile Iron, ASTM-A536-65</t>
        </is>
      </c>
      <c r="G23" s="2" t="inlineStr">
        <is>
          <t>J</t>
        </is>
      </c>
      <c r="H23" s="2" t="inlineStr">
        <is>
          <t>Coating_Standard</t>
        </is>
      </c>
      <c r="I23" t="inlineStr">
        <is>
          <t>250psig</t>
        </is>
      </c>
      <c r="J23" t="inlineStr">
        <is>
          <t>:MechSealType21S:MechSealType1Unbal:</t>
        </is>
      </c>
      <c r="K23" t="inlineStr">
        <is>
          <t>:Horizontal:</t>
        </is>
      </c>
      <c r="L23" t="inlineStr">
        <is>
          <t>:I:Z:</t>
        </is>
      </c>
      <c r="M23" t="inlineStr">
        <is>
          <t>:143JP:145JP:182JP:184JP:</t>
        </is>
      </c>
      <c r="O23" s="1" t="inlineStr">
        <is>
          <t>RTF</t>
        </is>
      </c>
      <c r="P23" s="4" t="inlineStr">
        <is>
          <t>INSERT,LC,X3,JP,SGL, 4.5"AK,DI</t>
        </is>
      </c>
      <c r="Q23" t="inlineStr">
        <is>
          <t>A100523</t>
        </is>
      </c>
      <c r="R23" t="inlineStr">
        <is>
          <t>LT051</t>
        </is>
      </c>
      <c r="S23" t="n">
        <v>98</v>
      </c>
    </row>
    <row r="24">
      <c r="B24" s="4" t="inlineStr">
        <is>
          <t>Price_BOM_L_Insert_18</t>
        </is>
      </c>
      <c r="C24" t="inlineStr">
        <is>
          <t>:10707-LC:12709-LC:15705-LC:15951-LC:15955-LC:15959-LC:20709-LC:20953-LC:20121-LC:25707-LC:25957-LC:25123-LC:30707-LC:30957-LC:40707-LC:40957-LC:</t>
        </is>
      </c>
      <c r="D24" s="2" t="inlineStr">
        <is>
          <t>X3</t>
        </is>
      </c>
      <c r="E24" s="2" t="inlineStr">
        <is>
          <t>Opt_InsertProvided</t>
        </is>
      </c>
      <c r="F24" s="2" t="inlineStr">
        <is>
          <t>Ductile Iron, ASTM-A536-65</t>
        </is>
      </c>
      <c r="G24" s="2" t="inlineStr">
        <is>
          <t>J</t>
        </is>
      </c>
      <c r="H24" s="2" t="inlineStr">
        <is>
          <t>Coating_Standard</t>
        </is>
      </c>
      <c r="I24" t="inlineStr">
        <is>
          <t>250psig</t>
        </is>
      </c>
      <c r="J24" t="inlineStr">
        <is>
          <t>:MechSealType21S:MechSealType1Unbal:</t>
        </is>
      </c>
      <c r="K24" t="inlineStr">
        <is>
          <t>:Horizontal:</t>
        </is>
      </c>
      <c r="L24" t="inlineStr">
        <is>
          <t>:I:</t>
        </is>
      </c>
      <c r="M24" t="inlineStr">
        <is>
          <t>:213JPZ:215JPZ:254JPZ:256JPZ:</t>
        </is>
      </c>
      <c r="O24" s="1" t="inlineStr">
        <is>
          <t>RTF</t>
        </is>
      </c>
      <c r="P24" s="4" t="inlineStr">
        <is>
          <t>INSERT,LC,X3,JP,SGL, 8.5"AK,DI</t>
        </is>
      </c>
      <c r="Q24" t="inlineStr">
        <is>
          <t>A100523</t>
        </is>
      </c>
      <c r="R24" t="inlineStr">
        <is>
          <t>LT051</t>
        </is>
      </c>
      <c r="S24" t="n">
        <v>98</v>
      </c>
    </row>
    <row r="25">
      <c r="B25" s="4" t="inlineStr">
        <is>
          <t>Price_BOM_L_Insert_19</t>
        </is>
      </c>
      <c r="C25" t="inlineStr">
        <is>
          <t>:10707-LC:12709-LC:15705-LC:15951-LC:15955-LC:15959-LC:20709-LC:20953-LC:20121-LC:25707-LC:25957-LC:25123-LC:30707-LC:30957-LC:40707-LC:40957-LC:</t>
        </is>
      </c>
      <c r="D25" s="2" t="inlineStr">
        <is>
          <t>X3</t>
        </is>
      </c>
      <c r="E25" s="2" t="inlineStr">
        <is>
          <t>Opt_InsertProvided</t>
        </is>
      </c>
      <c r="F25" s="2" t="inlineStr">
        <is>
          <t>Cast Iron, ASTM-A48, CL 30</t>
        </is>
      </c>
      <c r="G25" s="2" t="inlineStr">
        <is>
          <t>C30</t>
        </is>
      </c>
      <c r="H25" s="2" t="inlineStr">
        <is>
          <t>Coating_Standard</t>
        </is>
      </c>
      <c r="I25" t="inlineStr">
        <is>
          <t>175psig</t>
        </is>
      </c>
      <c r="J25" t="inlineStr">
        <is>
          <t>:MechSealDoubleType21:MechSealDoubleType2:</t>
        </is>
      </c>
      <c r="K25" t="inlineStr">
        <is>
          <t>:Horizontal:</t>
        </is>
      </c>
      <c r="L25" t="inlineStr">
        <is>
          <t>:I:Z:</t>
        </is>
      </c>
      <c r="M25" t="inlineStr">
        <is>
          <t>:143JP:145JP:182JP:184JP:</t>
        </is>
      </c>
      <c r="O25" t="n">
        <v>98903023</v>
      </c>
      <c r="P25" s="4" t="inlineStr">
        <is>
          <t>INSERT,LC,X3,JP,DBL, 4.5"AK,CI</t>
        </is>
      </c>
      <c r="Q25" t="inlineStr">
        <is>
          <t>A100521</t>
        </is>
      </c>
      <c r="R25" t="inlineStr">
        <is>
          <t>LT051</t>
        </is>
      </c>
      <c r="S25" t="n">
        <v>98</v>
      </c>
    </row>
    <row r="26">
      <c r="B26" s="4" t="inlineStr">
        <is>
          <t>Price_BOM_L_Insert_20</t>
        </is>
      </c>
      <c r="C26" t="inlineStr">
        <is>
          <t>:10707-LC:12709-LC:15705-LC:15951-LC:15955-LC:15959-LC:20709-LC:20953-LC:20121-LC:25707-LC:25957-LC:25123-LC:30707-LC:30957-LC:40707-LC:40957-LC:</t>
        </is>
      </c>
      <c r="D26" s="2" t="inlineStr">
        <is>
          <t>X3</t>
        </is>
      </c>
      <c r="E26" s="2" t="inlineStr">
        <is>
          <t>Opt_InsertProvided</t>
        </is>
      </c>
      <c r="F26" s="2" t="inlineStr">
        <is>
          <t>Cast Iron, ASTM-A48, CL 30</t>
        </is>
      </c>
      <c r="G26" s="2" t="inlineStr">
        <is>
          <t>C30</t>
        </is>
      </c>
      <c r="H26" s="2" t="inlineStr">
        <is>
          <t>Coating_Standard</t>
        </is>
      </c>
      <c r="I26" t="inlineStr">
        <is>
          <t>175psig</t>
        </is>
      </c>
      <c r="J26" t="inlineStr">
        <is>
          <t>:MechSealDoubleType21:MechSealDoubleType2:</t>
        </is>
      </c>
      <c r="K26" t="inlineStr">
        <is>
          <t>:Horizontal:</t>
        </is>
      </c>
      <c r="L26" t="inlineStr">
        <is>
          <t>:I:</t>
        </is>
      </c>
      <c r="M26" t="inlineStr">
        <is>
          <t>:213JPZ:215JPZ:254JPZ:256JPZ:</t>
        </is>
      </c>
      <c r="O26" s="1" t="inlineStr">
        <is>
          <t>RTF</t>
        </is>
      </c>
      <c r="P26" s="4" t="inlineStr">
        <is>
          <t>INSERT,LC,X3,JP,DBL, 8.5"AK,CI</t>
        </is>
      </c>
      <c r="Q26" t="inlineStr">
        <is>
          <t>A100521</t>
        </is>
      </c>
      <c r="R26" t="inlineStr">
        <is>
          <t>LT051</t>
        </is>
      </c>
      <c r="S26" t="n">
        <v>98</v>
      </c>
    </row>
    <row r="27">
      <c r="B27" s="4" t="inlineStr">
        <is>
          <t>Price_BOM_L_Insert_21</t>
        </is>
      </c>
      <c r="C27" t="inlineStr">
        <is>
          <t>:10707-LC:12709-LC:15705-LC:15951-LC:15955-LC:15959-LC:20709-LC:20953-LC:20121-LC:25707-LC:25957-LC:25123-LC:30707-LC:30957-LC:40707-LC:40957-LC:</t>
        </is>
      </c>
      <c r="D27" s="2" t="inlineStr">
        <is>
          <t>X3</t>
        </is>
      </c>
      <c r="E27" s="2" t="inlineStr">
        <is>
          <t>Opt_InsertProvided</t>
        </is>
      </c>
      <c r="F27" s="2" t="inlineStr">
        <is>
          <t>Cast Iron, ASTM-A48, CL 30</t>
        </is>
      </c>
      <c r="G27" s="2" t="inlineStr">
        <is>
          <t>C30</t>
        </is>
      </c>
      <c r="H27" s="2" t="inlineStr">
        <is>
          <t>Coating_Standard</t>
        </is>
      </c>
      <c r="I27" t="inlineStr">
        <is>
          <t>250psig</t>
        </is>
      </c>
      <c r="J27" t="inlineStr">
        <is>
          <t>:MechSealType2B:</t>
        </is>
      </c>
      <c r="K27" t="inlineStr">
        <is>
          <t>:Horizontal:</t>
        </is>
      </c>
      <c r="L27" t="inlineStr">
        <is>
          <t>:I:Z:</t>
        </is>
      </c>
      <c r="M27" t="inlineStr">
        <is>
          <t>:143JP:145JP:182JP:184JP:</t>
        </is>
      </c>
      <c r="O27" s="1" t="n">
        <v>96769358</v>
      </c>
      <c r="P27" s="4" t="inlineStr">
        <is>
          <t>INSERT,LC,X3,JP,BAL, 4.5"AK,CI</t>
        </is>
      </c>
      <c r="Q27" t="inlineStr">
        <is>
          <t>A100521</t>
        </is>
      </c>
      <c r="R27" t="inlineStr">
        <is>
          <t>LT027</t>
        </is>
      </c>
      <c r="S27" t="n">
        <v>0</v>
      </c>
    </row>
    <row r="28">
      <c r="B28" s="4" t="inlineStr">
        <is>
          <t>Price_BOM_L_Insert_22</t>
        </is>
      </c>
      <c r="C28" t="inlineStr">
        <is>
          <t>:10707-LC:12709-LC:15705-LC:15951-LC:15955-LC:15959-LC:20709-LC:20953-LC:20121-LC:25707-LC:25957-LC:25123-LC:30707-LC:30957-LC:40707-LC:40957-LC:</t>
        </is>
      </c>
      <c r="D28" s="2" t="inlineStr">
        <is>
          <t>X3</t>
        </is>
      </c>
      <c r="E28" s="2" t="inlineStr">
        <is>
          <t>Opt_InsertProvided</t>
        </is>
      </c>
      <c r="F28" s="2" t="inlineStr">
        <is>
          <t>Cast Iron, ASTM-A48, CL 30</t>
        </is>
      </c>
      <c r="G28" s="2" t="inlineStr">
        <is>
          <t>C30</t>
        </is>
      </c>
      <c r="H28" s="2" t="inlineStr">
        <is>
          <t>Coating_Standard</t>
        </is>
      </c>
      <c r="I28" t="inlineStr">
        <is>
          <t>250psig</t>
        </is>
      </c>
      <c r="J28" t="inlineStr">
        <is>
          <t>:MechSealType2B:</t>
        </is>
      </c>
      <c r="K28" t="inlineStr">
        <is>
          <t>:Horizontal:</t>
        </is>
      </c>
      <c r="L28" t="inlineStr">
        <is>
          <t>:I:</t>
        </is>
      </c>
      <c r="M28" t="inlineStr">
        <is>
          <t>:213JPZ:215JPZ:254JPZ:256JPZ:</t>
        </is>
      </c>
      <c r="O28" s="1" t="n">
        <v>96769359</v>
      </c>
      <c r="P28" s="4" t="inlineStr">
        <is>
          <t>INSERT,LC,X3,JP,BAL, 8.5"AK,CI</t>
        </is>
      </c>
      <c r="Q28" t="inlineStr">
        <is>
          <t>A100521</t>
        </is>
      </c>
      <c r="R28" t="inlineStr">
        <is>
          <t>LT027</t>
        </is>
      </c>
      <c r="S28" t="n">
        <v>0</v>
      </c>
    </row>
    <row r="29">
      <c r="B29" s="4" t="inlineStr">
        <is>
          <t>Price_BOM_L_Insert_23</t>
        </is>
      </c>
      <c r="C29" t="inlineStr">
        <is>
          <t>:10707-LC:12709-LC:15705-LC:15951-LC:15955-LC:15959-LC:20709-LC:20953-LC:20121-LC:25707-LC:25957-LC:25123-LC:30707-LC:30957-LC:40707-LC:40957-LC:</t>
        </is>
      </c>
      <c r="D29" s="2" t="inlineStr">
        <is>
          <t>X3</t>
        </is>
      </c>
      <c r="E29" s="2" t="inlineStr">
        <is>
          <t>Opt_InsertProvided</t>
        </is>
      </c>
      <c r="F29" s="2" t="inlineStr">
        <is>
          <t>Ductile Iron, ASTM-A536-65</t>
        </is>
      </c>
      <c r="G29" s="2" t="inlineStr">
        <is>
          <t>J</t>
        </is>
      </c>
      <c r="H29" s="2" t="inlineStr">
        <is>
          <t>Coating_Standard</t>
        </is>
      </c>
      <c r="I29" t="inlineStr">
        <is>
          <t>250psig</t>
        </is>
      </c>
      <c r="J29" t="inlineStr">
        <is>
          <t>:MechSealType2B:</t>
        </is>
      </c>
      <c r="K29" t="inlineStr">
        <is>
          <t>:Horizontal:</t>
        </is>
      </c>
      <c r="L29" t="inlineStr">
        <is>
          <t>:I:Z:</t>
        </is>
      </c>
      <c r="M29" t="inlineStr">
        <is>
          <t>:143JP:145JP:182JP:184JP:</t>
        </is>
      </c>
      <c r="O29" s="1" t="n">
        <v>98189804</v>
      </c>
      <c r="P29" s="4" t="inlineStr">
        <is>
          <t>INSERT,LC,X3,JP,BAL, 4.5"AK,DI</t>
        </is>
      </c>
      <c r="Q29" t="inlineStr">
        <is>
          <t>A100523</t>
        </is>
      </c>
      <c r="R29" t="inlineStr">
        <is>
          <t>LT051</t>
        </is>
      </c>
      <c r="S29" t="n">
        <v>98</v>
      </c>
    </row>
    <row r="30">
      <c r="B30" s="4" t="inlineStr">
        <is>
          <t>Price_BOM_L_Insert_24</t>
        </is>
      </c>
      <c r="C30" t="inlineStr">
        <is>
          <t>:10707-LC:12709-LC:15705-LC:15951-LC:15955-LC:15959-LC:20709-LC:20953-LC:20121-LC:25707-LC:25957-LC:25123-LC:30707-LC:30957-LC:40707-LC:40957-LC:</t>
        </is>
      </c>
      <c r="D30" s="2" t="inlineStr">
        <is>
          <t>X3</t>
        </is>
      </c>
      <c r="E30" s="2" t="inlineStr">
        <is>
          <t>Opt_InsertProvided</t>
        </is>
      </c>
      <c r="F30" s="2" t="inlineStr">
        <is>
          <t>Ductile Iron, ASTM-A536-65</t>
        </is>
      </c>
      <c r="G30" s="2" t="inlineStr">
        <is>
          <t>J</t>
        </is>
      </c>
      <c r="H30" s="2" t="inlineStr">
        <is>
          <t>Coating_Standard</t>
        </is>
      </c>
      <c r="I30" t="inlineStr">
        <is>
          <t>250psig</t>
        </is>
      </c>
      <c r="J30" t="inlineStr">
        <is>
          <t>:MechSealType2B:</t>
        </is>
      </c>
      <c r="K30" t="inlineStr">
        <is>
          <t>:Horizontal:</t>
        </is>
      </c>
      <c r="L30" t="inlineStr">
        <is>
          <t>:I:</t>
        </is>
      </c>
      <c r="M30" t="inlineStr">
        <is>
          <t>:213JPZ:215JPZ:254JPZ:256JPZ:</t>
        </is>
      </c>
      <c r="O30" s="1" t="n">
        <v>96769359</v>
      </c>
      <c r="P30" s="4" t="inlineStr">
        <is>
          <t>INSERT,LC,X3,JP,BAL, 8.5"AK,DI</t>
        </is>
      </c>
      <c r="Q30" t="inlineStr">
        <is>
          <t>A100523</t>
        </is>
      </c>
      <c r="R30" t="inlineStr">
        <is>
          <t>LT051</t>
        </is>
      </c>
      <c r="S30" t="n">
        <v>98</v>
      </c>
    </row>
    <row r="31">
      <c r="B31" s="4" t="inlineStr">
        <is>
          <t>Price_BOM_L_Insert_25</t>
        </is>
      </c>
      <c r="C31" t="inlineStr">
        <is>
          <t>:10707-LF:12709-LF:15705-LF:15951-LF:15955-LF:15959-LF:20709-LF:20953-LF:20121-LF:25707-LF:25957-LF:25123-LF:30707-LF:30957-LF:40707-LF:40957-LF:</t>
        </is>
      </c>
      <c r="D31" s="2" t="inlineStr">
        <is>
          <t>X3</t>
        </is>
      </c>
      <c r="E31" s="2" t="inlineStr">
        <is>
          <t>Opt_InsertProvided</t>
        </is>
      </c>
      <c r="F31" s="2" t="inlineStr">
        <is>
          <t>Cast Iron, ASTM-A48, CL 30</t>
        </is>
      </c>
      <c r="G31" s="2" t="inlineStr">
        <is>
          <t>C30</t>
        </is>
      </c>
      <c r="H31" s="2" t="inlineStr">
        <is>
          <t>Coating_Standard</t>
        </is>
      </c>
      <c r="I31" t="inlineStr">
        <is>
          <t>150psig</t>
        </is>
      </c>
      <c r="J31" t="inlineStr">
        <is>
          <t>:Opt_Packing:</t>
        </is>
      </c>
      <c r="K31" t="inlineStr">
        <is>
          <t>:Horizontal:</t>
        </is>
      </c>
      <c r="L31" t="inlineStr">
        <is>
          <t>:A:B:</t>
        </is>
      </c>
      <c r="O31" s="1" t="n">
        <v>96769362</v>
      </c>
      <c r="P31" s="4" t="inlineStr">
        <is>
          <t>INSERT,LF,X3,PKG,CI</t>
        </is>
      </c>
      <c r="Q31" t="inlineStr">
        <is>
          <t>A100532</t>
        </is>
      </c>
      <c r="R31" t="inlineStr">
        <is>
          <t>LT051</t>
        </is>
      </c>
      <c r="S31" t="n">
        <v>98</v>
      </c>
    </row>
    <row r="32">
      <c r="B32" s="4" t="inlineStr">
        <is>
          <t>Price_BOM_L_Insert_26</t>
        </is>
      </c>
      <c r="C32" t="inlineStr">
        <is>
          <t>:10707-LF:12709-LF:15705-LF:15951-LF:15955-LF:15959-LF:20709-LF:20953-LF:20121-LF:25707-LF:25957-LF:25123-LF:30707-LF:30957-LF:40707-LF:40957-LF:</t>
        </is>
      </c>
      <c r="D32" s="2" t="inlineStr">
        <is>
          <t>X3</t>
        </is>
      </c>
      <c r="E32" s="2" t="inlineStr">
        <is>
          <t>Opt_InsertProvided</t>
        </is>
      </c>
      <c r="F32" s="2" t="inlineStr">
        <is>
          <t>Cast Iron, ASTM-A48, CL 30</t>
        </is>
      </c>
      <c r="G32" s="2" t="inlineStr">
        <is>
          <t>C30</t>
        </is>
      </c>
      <c r="H32" s="2" t="inlineStr">
        <is>
          <t>Coating_Standard</t>
        </is>
      </c>
      <c r="I32" t="inlineStr">
        <is>
          <t>250psig</t>
        </is>
      </c>
      <c r="J32" t="inlineStr">
        <is>
          <t>:MechSealType21S:MechSealType1Unbal:</t>
        </is>
      </c>
      <c r="K32" t="inlineStr">
        <is>
          <t>:Horizontal:</t>
        </is>
      </c>
      <c r="L32" t="inlineStr">
        <is>
          <t>:A:B:</t>
        </is>
      </c>
      <c r="O32" s="1" t="n">
        <v>96769363</v>
      </c>
      <c r="P32" s="4" t="inlineStr">
        <is>
          <t>INSERT,LF,X3,SGL,CI</t>
        </is>
      </c>
      <c r="Q32" t="inlineStr">
        <is>
          <t>A100532</t>
        </is>
      </c>
      <c r="R32" t="inlineStr">
        <is>
          <t>LT027</t>
        </is>
      </c>
      <c r="S32" t="n">
        <v>0</v>
      </c>
    </row>
    <row r="33">
      <c r="B33" s="4" t="inlineStr">
        <is>
          <t>Price_BOM_L_Insert_27</t>
        </is>
      </c>
      <c r="C33" t="inlineStr">
        <is>
          <t>:10707-LF:12709-LF:15705-LF:15951-LF:15955-LF:15959-LF:20709-LF:20953-LF:20121-LF:25707-LF:25957-LF:25123-LF:30707-LF:30957-LF:40707-LF:40957-LF:</t>
        </is>
      </c>
      <c r="D33" s="2" t="inlineStr">
        <is>
          <t>X3</t>
        </is>
      </c>
      <c r="E33" s="2" t="inlineStr">
        <is>
          <t>Opt_InsertProvided</t>
        </is>
      </c>
      <c r="F33" s="2" t="inlineStr">
        <is>
          <t>Ductile Iron, ASTM-A536-65</t>
        </is>
      </c>
      <c r="G33" s="2" t="inlineStr">
        <is>
          <t>J</t>
        </is>
      </c>
      <c r="H33" s="2" t="inlineStr">
        <is>
          <t>Coating_Standard</t>
        </is>
      </c>
      <c r="I33" t="inlineStr">
        <is>
          <t>250psig</t>
        </is>
      </c>
      <c r="J33" t="inlineStr">
        <is>
          <t>:MechSealType21S:MechSealType1Unbal:</t>
        </is>
      </c>
      <c r="K33" t="inlineStr">
        <is>
          <t>:Horizontal:</t>
        </is>
      </c>
      <c r="L33" t="inlineStr">
        <is>
          <t>:A:B:</t>
        </is>
      </c>
      <c r="O33" s="1" t="n">
        <v>96769364</v>
      </c>
      <c r="P33" s="4" t="inlineStr">
        <is>
          <t>INSERT,LF,X3,SGL,DI</t>
        </is>
      </c>
      <c r="Q33" t="inlineStr">
        <is>
          <t>A100533</t>
        </is>
      </c>
      <c r="R33" t="inlineStr">
        <is>
          <t>LT051</t>
        </is>
      </c>
      <c r="S33" t="n">
        <v>98</v>
      </c>
    </row>
    <row r="34">
      <c r="B34" s="4" t="inlineStr">
        <is>
          <t>Price_BOM_L_Insert_28</t>
        </is>
      </c>
      <c r="C34" t="inlineStr">
        <is>
          <t>:10707-LF:12709-LF:15705-LF:15951-LF:15955-LF:15959-LF:20709-LF:20953-LF:20121-LF:25707-LF:25957-LF:25123-LF:30707-LF:30957-LF:40707-LF:40957-LF:</t>
        </is>
      </c>
      <c r="D34" s="2" t="inlineStr">
        <is>
          <t>X3</t>
        </is>
      </c>
      <c r="E34" s="2" t="inlineStr">
        <is>
          <t>Opt_InsertProvided</t>
        </is>
      </c>
      <c r="F34" s="2" t="inlineStr">
        <is>
          <t>Cast Iron, ASTM-A48, CL 30</t>
        </is>
      </c>
      <c r="G34" s="2" t="inlineStr">
        <is>
          <t>C30</t>
        </is>
      </c>
      <c r="H34" s="2" t="inlineStr">
        <is>
          <t>Coating_Standard</t>
        </is>
      </c>
      <c r="I34" t="inlineStr">
        <is>
          <t>175psig</t>
        </is>
      </c>
      <c r="J34" t="inlineStr">
        <is>
          <t>:MechSealDoubleType21:MechSealDoubleType2:</t>
        </is>
      </c>
      <c r="K34" t="inlineStr">
        <is>
          <t>:Horizontal:</t>
        </is>
      </c>
      <c r="L34" t="inlineStr">
        <is>
          <t>:A:B:</t>
        </is>
      </c>
      <c r="O34" s="1" t="n">
        <v>96769365</v>
      </c>
      <c r="P34" s="4" t="inlineStr">
        <is>
          <t>INSERT,LF,X3,DBL,CI</t>
        </is>
      </c>
      <c r="Q34" t="inlineStr">
        <is>
          <t>A100532</t>
        </is>
      </c>
      <c r="R34" t="inlineStr">
        <is>
          <t>LT051</t>
        </is>
      </c>
      <c r="S34" t="n">
        <v>98</v>
      </c>
    </row>
    <row r="35">
      <c r="B35" s="4" t="inlineStr">
        <is>
          <t>Price_BOM_L_Insert_29</t>
        </is>
      </c>
      <c r="C35" t="inlineStr">
        <is>
          <t>:10707-LF:12709-LF:15705-LF:15951-LF:15955-LF:15959-LF:20709-LF:20953-LF:20121-LF:25707-LF:25957-LF:25123-LF:30707-LF:30957-LF:40707-LF:40957-LF:</t>
        </is>
      </c>
      <c r="D35" s="2" t="inlineStr">
        <is>
          <t>X3</t>
        </is>
      </c>
      <c r="E35" s="2" t="inlineStr">
        <is>
          <t>Opt_InsertProvided</t>
        </is>
      </c>
      <c r="F35" s="2" t="inlineStr">
        <is>
          <t>Cast Iron, ASTM-A48, CL 30</t>
        </is>
      </c>
      <c r="G35" s="2" t="inlineStr">
        <is>
          <t>C30</t>
        </is>
      </c>
      <c r="H35" s="2" t="inlineStr">
        <is>
          <t>Coating_Standard</t>
        </is>
      </c>
      <c r="I35" t="inlineStr">
        <is>
          <t>250psig</t>
        </is>
      </c>
      <c r="J35" t="inlineStr">
        <is>
          <t>:MechSealType2B:</t>
        </is>
      </c>
      <c r="K35" t="inlineStr">
        <is>
          <t>:Horizontal:</t>
        </is>
      </c>
      <c r="L35" t="inlineStr">
        <is>
          <t>:A:B:</t>
        </is>
      </c>
      <c r="O35" s="1" t="n">
        <v>96769366</v>
      </c>
      <c r="P35" s="4" t="inlineStr">
        <is>
          <t>INSERT,LF,X3,BAL,CI</t>
        </is>
      </c>
      <c r="Q35" t="inlineStr">
        <is>
          <t>A100532</t>
        </is>
      </c>
      <c r="R35" t="inlineStr">
        <is>
          <t>LT027</t>
        </is>
      </c>
      <c r="S35" t="n">
        <v>0</v>
      </c>
    </row>
    <row r="36">
      <c r="B36" s="4" t="inlineStr">
        <is>
          <t>Price_BOM_L_Insert_30</t>
        </is>
      </c>
      <c r="C36" t="inlineStr">
        <is>
          <t>:10707-LF:12709-LF:15705-LF:15951-LF:15955-LF:15959-LF:20709-LF:20953-LF:20121-LF:25707-LF:25957-LF:25123-LF:30707-LF:30957-LF:40707-LF:40957-LF:</t>
        </is>
      </c>
      <c r="D36" s="2" t="inlineStr">
        <is>
          <t>X3</t>
        </is>
      </c>
      <c r="E36" s="2" t="inlineStr">
        <is>
          <t>Opt_InsertProvided</t>
        </is>
      </c>
      <c r="F36" s="2" t="inlineStr">
        <is>
          <t>Ductile Iron, ASTM-A536-65</t>
        </is>
      </c>
      <c r="G36" s="2" t="inlineStr">
        <is>
          <t>J</t>
        </is>
      </c>
      <c r="H36" s="2" t="inlineStr">
        <is>
          <t>Coating_Standard</t>
        </is>
      </c>
      <c r="I36" t="inlineStr">
        <is>
          <t>250psig</t>
        </is>
      </c>
      <c r="J36" t="inlineStr">
        <is>
          <t>:MechSealType2B:</t>
        </is>
      </c>
      <c r="K36" t="inlineStr">
        <is>
          <t>:Horizontal:</t>
        </is>
      </c>
      <c r="L36" t="inlineStr">
        <is>
          <t>:A:B:</t>
        </is>
      </c>
      <c r="O36" s="1" t="n">
        <v>96769367</v>
      </c>
      <c r="P36" s="4" t="inlineStr">
        <is>
          <t>INSERT,LF,X3,BAL,DI</t>
        </is>
      </c>
      <c r="Q36" t="inlineStr">
        <is>
          <t>A100532</t>
        </is>
      </c>
      <c r="R36" t="inlineStr">
        <is>
          <t>LT051</t>
        </is>
      </c>
      <c r="S36" t="n">
        <v>98</v>
      </c>
    </row>
    <row r="37">
      <c r="B37" s="4" t="inlineStr">
        <is>
          <t>Price_BOM_L_Insert_31</t>
        </is>
      </c>
      <c r="C37" t="inlineStr">
        <is>
          <t>:15507-LC:15509-LC:20501-LC:30501-LC:30507-LC:</t>
        </is>
      </c>
      <c r="D37" s="2" t="inlineStr">
        <is>
          <t>X3</t>
        </is>
      </c>
      <c r="E37" s="2" t="inlineStr">
        <is>
          <t>Opt_InsertProvided</t>
        </is>
      </c>
      <c r="F37" s="2" t="inlineStr">
        <is>
          <t>Cast Iron, ASTM-A48, CL 30</t>
        </is>
      </c>
      <c r="G37" s="2" t="inlineStr">
        <is>
          <t>C30</t>
        </is>
      </c>
      <c r="H37" s="2" t="inlineStr">
        <is>
          <t>Coating_Standard</t>
        </is>
      </c>
      <c r="I37" t="inlineStr">
        <is>
          <t>175psig</t>
        </is>
      </c>
      <c r="J37" t="inlineStr">
        <is>
          <t>:MechSealType21S:MechSealType1Unbal:</t>
        </is>
      </c>
      <c r="K37" t="inlineStr">
        <is>
          <t>:Horizontal:</t>
        </is>
      </c>
      <c r="L37" t="inlineStr">
        <is>
          <t>:X:</t>
        </is>
      </c>
      <c r="M37" t="inlineStr">
        <is>
          <t>:143JM:145JM:182JM:184JM:</t>
        </is>
      </c>
      <c r="N37" t="inlineStr">
        <is>
          <t>Single Seal, Type 21S</t>
        </is>
      </c>
      <c r="O37" s="1" t="n">
        <v>96769368</v>
      </c>
      <c r="P37" s="4" t="inlineStr">
        <is>
          <t>INSERT,LC,5"PUMP,X3,CI</t>
        </is>
      </c>
      <c r="Q37" t="inlineStr">
        <is>
          <t>A100522</t>
        </is>
      </c>
      <c r="R37" t="inlineStr">
        <is>
          <t>LT027</t>
        </is>
      </c>
      <c r="S37" t="n">
        <v>0</v>
      </c>
    </row>
    <row r="38">
      <c r="B38" s="4" t="inlineStr">
        <is>
          <t>Price_BOM_L_Insert_32</t>
        </is>
      </c>
      <c r="C38" t="inlineStr">
        <is>
          <t>:15951-LC:15951-LCV:15955-LC:15955-LCV:15959-LC:15959-LCV:20709-LC:20709-LCV:20953-LC:20953-LCV:25707-LC:25707-LCV:25957-LC:25957-LCV:30707-LC:30707-LCV:40957-LC:40957-LCV:50957-LC:50957-LCV:</t>
        </is>
      </c>
      <c r="D38" t="inlineStr">
        <is>
          <t>X4</t>
        </is>
      </c>
      <c r="E38" s="2" t="inlineStr">
        <is>
          <t>Opt_InsertProvided</t>
        </is>
      </c>
      <c r="F38" s="2" t="inlineStr">
        <is>
          <t>Cast Iron, ASTM-A48, CL 30</t>
        </is>
      </c>
      <c r="G38" s="2" t="inlineStr">
        <is>
          <t>C30</t>
        </is>
      </c>
      <c r="H38" s="2" t="inlineStr">
        <is>
          <t>Coating_Standard</t>
        </is>
      </c>
      <c r="I38" t="inlineStr">
        <is>
          <t>175psig</t>
        </is>
      </c>
      <c r="J38" t="inlineStr">
        <is>
          <t>:MechSealType21S:MechSealType1Unbal:</t>
        </is>
      </c>
      <c r="K38" t="inlineStr">
        <is>
          <t>:Horizontal:Vertical:</t>
        </is>
      </c>
      <c r="L38" t="inlineStr">
        <is>
          <t>:W:Y:</t>
        </is>
      </c>
      <c r="M38" t="inlineStr">
        <is>
          <t>:213JMZ:215JMZ:213JM:215JM:254JM:256JM:</t>
        </is>
      </c>
      <c r="O38" s="1" t="n">
        <v>96769369</v>
      </c>
      <c r="P38" s="4" t="inlineStr">
        <is>
          <t>INSERT,LC,X4,JM,SGL, 8.5"AK,CI</t>
        </is>
      </c>
      <c r="Q38" t="inlineStr">
        <is>
          <t>A100525</t>
        </is>
      </c>
      <c r="R38" t="inlineStr">
        <is>
          <t>LT027</t>
        </is>
      </c>
      <c r="S38" t="n">
        <v>0</v>
      </c>
    </row>
    <row r="39">
      <c r="B39" s="4" t="inlineStr">
        <is>
          <t>Price_BOM_L_Insert_33</t>
        </is>
      </c>
      <c r="C39" t="inlineStr">
        <is>
          <t>:15951-LC:15951-LCV:15955-LC:15955-LCV:15959-LC:15959-LCV:20709-LC:20709-LCV:20953-LC:20953-LCV:25707-LC:25707-LCV:25957-LC:25957-LCV:30707-LC:30707-LCV:40957-LC:40957-LCV:50957-LC:50957-LCV:</t>
        </is>
      </c>
      <c r="D39" t="inlineStr">
        <is>
          <t>X4</t>
        </is>
      </c>
      <c r="E39" s="2" t="inlineStr">
        <is>
          <t>Opt_InsertProvided</t>
        </is>
      </c>
      <c r="F39" s="2" t="inlineStr">
        <is>
          <t>Cast Iron, ASTM-A48, CL 30</t>
        </is>
      </c>
      <c r="G39" s="2" t="inlineStr">
        <is>
          <t>C30</t>
        </is>
      </c>
      <c r="H39" s="2" t="inlineStr">
        <is>
          <t>Coating_Standard</t>
        </is>
      </c>
      <c r="I39" t="inlineStr">
        <is>
          <t>175psig</t>
        </is>
      </c>
      <c r="J39" t="inlineStr">
        <is>
          <t>:MechSealType21S:MechSealType1Unbal:</t>
        </is>
      </c>
      <c r="K39" t="inlineStr">
        <is>
          <t>:Horizontal:Vertical:</t>
        </is>
      </c>
      <c r="L39" t="inlineStr">
        <is>
          <t>:W:Y:</t>
        </is>
      </c>
      <c r="M39" t="inlineStr">
        <is>
          <t>:284JM:286JM:324JM:326JM:364JMZ:365JMZ:404JMZ:405JMZ:</t>
        </is>
      </c>
      <c r="O39" s="1" t="n">
        <v>96769370</v>
      </c>
      <c r="P39" s="4" t="inlineStr">
        <is>
          <t>INSERT,LC,X4,JM,SGL,12.5"AK,CI</t>
        </is>
      </c>
      <c r="Q39" t="inlineStr">
        <is>
          <t>A100525</t>
        </is>
      </c>
      <c r="R39" t="inlineStr">
        <is>
          <t>LT027</t>
        </is>
      </c>
      <c r="S39" t="n">
        <v>0</v>
      </c>
    </row>
    <row r="40">
      <c r="B40" s="4" t="inlineStr">
        <is>
          <t>Price_BOM_L_Insert_34</t>
        </is>
      </c>
      <c r="C40" t="inlineStr">
        <is>
          <t>:40707-LC:40707-LCV:</t>
        </is>
      </c>
      <c r="D40" s="2" t="inlineStr">
        <is>
          <t>X4</t>
        </is>
      </c>
      <c r="E40" s="2" t="inlineStr">
        <is>
          <t>Opt_InsertProvided</t>
        </is>
      </c>
      <c r="F40" s="2" t="inlineStr">
        <is>
          <t>Cast Iron, ASTM-A48, CL 30</t>
        </is>
      </c>
      <c r="G40" s="2" t="inlineStr">
        <is>
          <t>C30</t>
        </is>
      </c>
      <c r="H40" s="2" t="inlineStr">
        <is>
          <t>Coating_Standard</t>
        </is>
      </c>
      <c r="I40" t="inlineStr">
        <is>
          <t>175psig</t>
        </is>
      </c>
      <c r="J40" t="inlineStr">
        <is>
          <t>:MechSealType21S:MechSealType1Unbal:</t>
        </is>
      </c>
      <c r="K40" t="inlineStr">
        <is>
          <t>:Horizontal:Vertical:</t>
        </is>
      </c>
      <c r="L40" t="inlineStr">
        <is>
          <t>:W:Y:</t>
        </is>
      </c>
      <c r="M40" t="inlineStr">
        <is>
          <t>:213JMZ:215JMZ:213JM:215JM:254JM:256JM:</t>
        </is>
      </c>
      <c r="O40" s="1" t="n">
        <v>96769371</v>
      </c>
      <c r="P40" s="4" t="inlineStr">
        <is>
          <t>INSERT,LC,4070,X4,JM,SGL, 8.5"AK,CI</t>
        </is>
      </c>
      <c r="Q40" t="inlineStr">
        <is>
          <t>A100525</t>
        </is>
      </c>
      <c r="R40" t="inlineStr">
        <is>
          <t>LT027</t>
        </is>
      </c>
      <c r="S40" t="n">
        <v>0</v>
      </c>
    </row>
    <row r="41">
      <c r="B41" s="4" t="inlineStr">
        <is>
          <t>Price_BOM_L_Insert_35</t>
        </is>
      </c>
      <c r="C41" t="inlineStr">
        <is>
          <t>:40707-LC:40707-LCV:</t>
        </is>
      </c>
      <c r="D41" s="2" t="inlineStr">
        <is>
          <t>X4</t>
        </is>
      </c>
      <c r="E41" s="2" t="inlineStr">
        <is>
          <t>Opt_InsertProvided</t>
        </is>
      </c>
      <c r="F41" s="2" t="inlineStr">
        <is>
          <t>Cast Iron, ASTM-A48, CL 30</t>
        </is>
      </c>
      <c r="G41" s="2" t="inlineStr">
        <is>
          <t>C30</t>
        </is>
      </c>
      <c r="H41" s="2" t="inlineStr">
        <is>
          <t>Coating_Standard</t>
        </is>
      </c>
      <c r="I41" t="inlineStr">
        <is>
          <t>175psig</t>
        </is>
      </c>
      <c r="J41" t="inlineStr">
        <is>
          <t>:MechSealType21S:MechSealType1Unbal:</t>
        </is>
      </c>
      <c r="K41" t="inlineStr">
        <is>
          <t>:Horizontal:Vertical:</t>
        </is>
      </c>
      <c r="L41" t="inlineStr">
        <is>
          <t>:W:Y:</t>
        </is>
      </c>
      <c r="M41" t="inlineStr">
        <is>
          <t>:284JM:286JM:324JM:326JM:364JMZ:365JMZ:404JMZ:405JMZ:</t>
        </is>
      </c>
      <c r="O41" s="1" t="n">
        <v>96769372</v>
      </c>
      <c r="P41" s="4" t="inlineStr">
        <is>
          <t>INSERT,LC,4070,X4,JM,SGL,12.5"AK,CI</t>
        </is>
      </c>
      <c r="Q41" t="inlineStr">
        <is>
          <t>A100525</t>
        </is>
      </c>
      <c r="R41" t="inlineStr">
        <is>
          <t>LT027</t>
        </is>
      </c>
      <c r="S41" t="n">
        <v>0</v>
      </c>
    </row>
    <row r="42">
      <c r="B42" s="4" t="inlineStr">
        <is>
          <t>Price_BOM_L_Insert_36</t>
        </is>
      </c>
      <c r="C4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" t="inlineStr">
        <is>
          <t>X4</t>
        </is>
      </c>
      <c r="E42" s="2" t="inlineStr">
        <is>
          <t>Opt_InsertProvided</t>
        </is>
      </c>
      <c r="F42" s="2" t="inlineStr">
        <is>
          <t>Cast Iron, ASTM-A48, CL 30</t>
        </is>
      </c>
      <c r="G42" s="2" t="inlineStr">
        <is>
          <t>C30</t>
        </is>
      </c>
      <c r="H42" s="2" t="inlineStr">
        <is>
          <t>Coating_Standard</t>
        </is>
      </c>
      <c r="I42" t="inlineStr">
        <is>
          <t>175psig</t>
        </is>
      </c>
      <c r="J42" t="inlineStr">
        <is>
          <t>:MechSealType21S:MechSealType1Unbal:</t>
        </is>
      </c>
      <c r="K42" t="inlineStr">
        <is>
          <t>:Horizontal:Vertical:</t>
        </is>
      </c>
      <c r="L42" t="inlineStr">
        <is>
          <t>:G:K:</t>
        </is>
      </c>
      <c r="M42" t="inlineStr">
        <is>
          <t>:213JP:215JP:254JP:256JP:</t>
        </is>
      </c>
      <c r="O42" s="1" t="n">
        <v>96769373</v>
      </c>
      <c r="P42" s="4" t="inlineStr">
        <is>
          <t>INSERT,LC,X4,JP,SGL, 8.5"AK,CI</t>
        </is>
      </c>
      <c r="Q42" t="inlineStr">
        <is>
          <t>A100524</t>
        </is>
      </c>
      <c r="R42" t="inlineStr">
        <is>
          <t>LT027</t>
        </is>
      </c>
      <c r="S42" t="n">
        <v>0</v>
      </c>
    </row>
    <row r="43">
      <c r="B43" s="4" t="inlineStr">
        <is>
          <t>Price_BOM_L_Insert_37</t>
        </is>
      </c>
      <c r="C43" t="inlineStr">
        <is>
          <t>:15951-LC:15951-LCV:15955-LC:15955-LCV:15959-LC:15959-LCV:20709-LC:20709-LCV:20953-LC:20953-LCV:25707-LC:25707-LCV:25957-LC:25957-LCV:30707-LC:30707-LCV:40957-LC:40957-LCV:50957-LC:50957-LCV:</t>
        </is>
      </c>
      <c r="D43" t="inlineStr">
        <is>
          <t>X4</t>
        </is>
      </c>
      <c r="E43" s="2" t="inlineStr">
        <is>
          <t>Opt_InsertProvided</t>
        </is>
      </c>
      <c r="F43" s="2" t="inlineStr">
        <is>
          <t>Cast Iron, ASTM-A48, CL 30</t>
        </is>
      </c>
      <c r="G43" s="2" t="inlineStr">
        <is>
          <t>C30</t>
        </is>
      </c>
      <c r="H43" s="2" t="inlineStr">
        <is>
          <t>Coating_Standard</t>
        </is>
      </c>
      <c r="I43" t="inlineStr">
        <is>
          <t>175psig</t>
        </is>
      </c>
      <c r="J43" t="inlineStr">
        <is>
          <t>:MechSealType21S:MechSealType1Unbal:</t>
        </is>
      </c>
      <c r="K43" t="inlineStr">
        <is>
          <t>:Horizontal:Vertical:</t>
        </is>
      </c>
      <c r="L43" t="inlineStr">
        <is>
          <t>:G:K:</t>
        </is>
      </c>
      <c r="M43" t="inlineStr">
        <is>
          <t>:284JP:286JP:324JP:326JP:364JP:365JP:364JPZ:365JPZ:404JPZ:405JPZ:</t>
        </is>
      </c>
      <c r="O43" s="1" t="n">
        <v>96769374</v>
      </c>
      <c r="P43" s="4" t="inlineStr">
        <is>
          <t>INSERT,LC,X4,JP,SGL,12.5"AK,CI</t>
        </is>
      </c>
      <c r="Q43" t="inlineStr">
        <is>
          <t>A100524</t>
        </is>
      </c>
      <c r="R43" t="inlineStr">
        <is>
          <t>LT027</t>
        </is>
      </c>
      <c r="S43" t="n">
        <v>0</v>
      </c>
    </row>
    <row r="44">
      <c r="B44" s="4" t="inlineStr">
        <is>
          <t>Price_BOM_L_Insert_38</t>
        </is>
      </c>
      <c r="C44" t="inlineStr">
        <is>
          <t>:15951-LC:15951-LCV:15955-LC:15955-LCV:15959-LC:15959-LCV:20709-LC:20709-LCV:20953-LC:20953-LCV:25707-LC:25707-LCV:25957-LC:25957-LCV:30707-LC:30707-LCV:40957-LC:40957-LCV:50957-LC:50957-LCV:</t>
        </is>
      </c>
      <c r="D44" t="inlineStr">
        <is>
          <t>X4</t>
        </is>
      </c>
      <c r="E44" s="2" t="inlineStr">
        <is>
          <t>Opt_InsertProvided</t>
        </is>
      </c>
      <c r="F44" s="2" t="inlineStr">
        <is>
          <t>Ductile Iron, ASTM-A536-65</t>
        </is>
      </c>
      <c r="G44" s="2" t="inlineStr">
        <is>
          <t>J</t>
        </is>
      </c>
      <c r="H44" s="2" t="inlineStr">
        <is>
          <t>Coating_Standard</t>
        </is>
      </c>
      <c r="I44" t="inlineStr">
        <is>
          <t>250psig</t>
        </is>
      </c>
      <c r="J44" t="inlineStr">
        <is>
          <t>:MechSealType21S:MechSealType1Unbal:</t>
        </is>
      </c>
      <c r="K44" t="inlineStr">
        <is>
          <t>:Horizontal:Vertical:</t>
        </is>
      </c>
      <c r="L44" t="inlineStr">
        <is>
          <t>:G:K:</t>
        </is>
      </c>
      <c r="M44" t="inlineStr">
        <is>
          <t>:213JP:215JP:254JP:256JP:</t>
        </is>
      </c>
      <c r="O44" s="1" t="n">
        <v>96769375</v>
      </c>
      <c r="P44" s="4" t="inlineStr">
        <is>
          <t>INSERT,LC,X4,JP,SGL, 8.5"AK,DI</t>
        </is>
      </c>
      <c r="Q44" t="inlineStr">
        <is>
          <t>A100526</t>
        </is>
      </c>
      <c r="R44" t="inlineStr">
        <is>
          <t>LT051</t>
        </is>
      </c>
      <c r="S44" t="n">
        <v>98</v>
      </c>
    </row>
    <row r="45">
      <c r="B45" s="4" t="inlineStr">
        <is>
          <t>Price_BOM_L_Insert_39</t>
        </is>
      </c>
      <c r="C45" t="inlineStr">
        <is>
          <t>:15951-LC:15951-LCV:15955-LC:15955-LCV:15959-LC:15959-LCV:20709-LC:20709-LCV:20953-LC:20953-LCV:25707-LC:25707-LCV:25957-LC:25957-LCV:30707-LC:30707-LCV:40957-LC:40957-LCV:50957-LC:50957-LCV:</t>
        </is>
      </c>
      <c r="D45" t="inlineStr">
        <is>
          <t>X4</t>
        </is>
      </c>
      <c r="E45" s="2" t="inlineStr">
        <is>
          <t>Opt_InsertProvided</t>
        </is>
      </c>
      <c r="F45" s="2" t="inlineStr">
        <is>
          <t>Ductile Iron, ASTM-A536-65</t>
        </is>
      </c>
      <c r="G45" s="2" t="inlineStr">
        <is>
          <t>J</t>
        </is>
      </c>
      <c r="H45" s="2" t="inlineStr">
        <is>
          <t>Coating_Standard</t>
        </is>
      </c>
      <c r="I45" t="inlineStr">
        <is>
          <t>250psig</t>
        </is>
      </c>
      <c r="J45" t="inlineStr">
        <is>
          <t>:MechSealType21S:MechSealType1Unbal:</t>
        </is>
      </c>
      <c r="K45" t="inlineStr">
        <is>
          <t>:Horizontal:Vertical:</t>
        </is>
      </c>
      <c r="L45" t="inlineStr">
        <is>
          <t>:G:K:</t>
        </is>
      </c>
      <c r="M45" t="inlineStr">
        <is>
          <t>:284JP:286JP:324JP:326JP:364JP:365JP:364JPZ:365JPZ:404JPZ:405JPZ:</t>
        </is>
      </c>
      <c r="O45" s="1" t="n">
        <v>96769376</v>
      </c>
      <c r="P45" s="4" t="inlineStr">
        <is>
          <t>INSERT,LC,X4,JP,SGL,12.5"AK,DI</t>
        </is>
      </c>
      <c r="Q45" t="inlineStr">
        <is>
          <t>A100526</t>
        </is>
      </c>
      <c r="R45" t="inlineStr">
        <is>
          <t>LT051</t>
        </is>
      </c>
      <c r="S45" t="n">
        <v>98</v>
      </c>
    </row>
    <row r="46">
      <c r="B46" s="4" t="inlineStr">
        <is>
          <t>Price_BOM_L_Insert_40</t>
        </is>
      </c>
      <c r="C46" t="inlineStr">
        <is>
          <t>:15951-LC:15955-LC:15959-LC:20709-LC:20953-LC:25707-LC:25957-LC:30707-LC:40957-LC:50957-LC:</t>
        </is>
      </c>
      <c r="D46" t="inlineStr">
        <is>
          <t>X4</t>
        </is>
      </c>
      <c r="E46" s="2" t="inlineStr">
        <is>
          <t>Opt_InsertProvided</t>
        </is>
      </c>
      <c r="F46" s="2" t="inlineStr">
        <is>
          <t>Cast Iron, ASTM-A48, CL 30</t>
        </is>
      </c>
      <c r="G46" s="2" t="inlineStr">
        <is>
          <t>C30</t>
        </is>
      </c>
      <c r="H46" s="2" t="inlineStr">
        <is>
          <t>Coating_Standard</t>
        </is>
      </c>
      <c r="I46" t="inlineStr">
        <is>
          <t>175psig</t>
        </is>
      </c>
      <c r="J46" t="inlineStr">
        <is>
          <t>:Opt_Packing:</t>
        </is>
      </c>
      <c r="K46" t="inlineStr">
        <is>
          <t>:Horizontal:</t>
        </is>
      </c>
      <c r="L46" t="inlineStr">
        <is>
          <t>:K:</t>
        </is>
      </c>
      <c r="M46" t="inlineStr">
        <is>
          <t>:213JP:215JP:254JP:256JP:</t>
        </is>
      </c>
      <c r="O46" s="1" t="n">
        <v>96769377</v>
      </c>
      <c r="P46" s="4" t="inlineStr">
        <is>
          <t>INSERT,LC,X4,JP,PKG, 8.5"AK,CI</t>
        </is>
      </c>
      <c r="Q46" t="inlineStr">
        <is>
          <t>A100524</t>
        </is>
      </c>
      <c r="R46" t="inlineStr">
        <is>
          <t>LT051</t>
        </is>
      </c>
      <c r="S46" t="n">
        <v>98</v>
      </c>
    </row>
    <row r="47">
      <c r="B47" s="4" t="inlineStr">
        <is>
          <t>Price_BOM_L_Insert_41</t>
        </is>
      </c>
      <c r="C47" t="inlineStr">
        <is>
          <t>:15951-LC:15955-LC:15959-LC:20709-LC:20953-LC:25707-LC:25957-LC:30707-LC:40957-LC:50957-LC:</t>
        </is>
      </c>
      <c r="D47" t="inlineStr">
        <is>
          <t>X4</t>
        </is>
      </c>
      <c r="E47" s="2" t="inlineStr">
        <is>
          <t>Opt_InsertProvided</t>
        </is>
      </c>
      <c r="F47" s="2" t="inlineStr">
        <is>
          <t>Cast Iron, ASTM-A48, CL 30</t>
        </is>
      </c>
      <c r="G47" s="2" t="inlineStr">
        <is>
          <t>C30</t>
        </is>
      </c>
      <c r="H47" s="2" t="inlineStr">
        <is>
          <t>Coating_Standard</t>
        </is>
      </c>
      <c r="I47" t="inlineStr">
        <is>
          <t>175psig</t>
        </is>
      </c>
      <c r="J47" t="inlineStr">
        <is>
          <t>:Opt_Packing:</t>
        </is>
      </c>
      <c r="K47" t="inlineStr">
        <is>
          <t>:Horizontal:</t>
        </is>
      </c>
      <c r="L47" t="inlineStr">
        <is>
          <t>:K:</t>
        </is>
      </c>
      <c r="M47" t="inlineStr">
        <is>
          <t>:284JP:286JP:324JP:326JP:364JP:365JP:364JPZ:365JPZ:404JPZ:405JPZ:</t>
        </is>
      </c>
      <c r="O47" s="1" t="n">
        <v>96769378</v>
      </c>
      <c r="P47" s="4" t="inlineStr">
        <is>
          <t>INSERT,LC,X4,JP,PKG,12.5"AK,CI</t>
        </is>
      </c>
      <c r="Q47" t="inlineStr">
        <is>
          <t>A100524</t>
        </is>
      </c>
      <c r="R47" t="inlineStr">
        <is>
          <t>LT051</t>
        </is>
      </c>
      <c r="S47" t="n">
        <v>98</v>
      </c>
    </row>
    <row r="48">
      <c r="B48" s="4" t="inlineStr">
        <is>
          <t>Price_BOM_L_Insert_42</t>
        </is>
      </c>
      <c r="C48" t="inlineStr">
        <is>
          <t>:15951-LC:15951-LCV:15955-LC:15955-LCV:15959-LC:15959-LCV:20709-LC:20709-LCV:20953-LC:20953-LCV:25707-LC:25707-LCV:25957-LC:25957-LCV:30707-LC:30707-LCV:40957-LC:40957-LCV:50957-LC:50957-LCV:</t>
        </is>
      </c>
      <c r="D48" t="inlineStr">
        <is>
          <t>X4</t>
        </is>
      </c>
      <c r="E48" s="2" t="inlineStr">
        <is>
          <t>Opt_InsertProvided</t>
        </is>
      </c>
      <c r="F48" s="2" t="inlineStr">
        <is>
          <t>Cast Iron, ASTM-A48, CL 30</t>
        </is>
      </c>
      <c r="G48" s="2" t="inlineStr">
        <is>
          <t>C30</t>
        </is>
      </c>
      <c r="H48" s="2" t="inlineStr">
        <is>
          <t>Coating_Standard</t>
        </is>
      </c>
      <c r="I48" t="inlineStr">
        <is>
          <t>175psig</t>
        </is>
      </c>
      <c r="J48" t="inlineStr">
        <is>
          <t>:MechSealDoubleType1:</t>
        </is>
      </c>
      <c r="K48" t="inlineStr">
        <is>
          <t>:Horizontal:Vertical:</t>
        </is>
      </c>
      <c r="L48" t="inlineStr">
        <is>
          <t>:G:K:</t>
        </is>
      </c>
      <c r="M48" t="inlineStr">
        <is>
          <t>:213JP:215JP:254JP:256JP:</t>
        </is>
      </c>
      <c r="O48" s="1" t="n">
        <v>96769379</v>
      </c>
      <c r="P48" s="4" t="inlineStr">
        <is>
          <t>INSERT,LC,X4,JP,DBL, 8.5"AK,CI</t>
        </is>
      </c>
      <c r="Q48" t="inlineStr">
        <is>
          <t>A100524</t>
        </is>
      </c>
      <c r="R48" t="inlineStr">
        <is>
          <t>LT051</t>
        </is>
      </c>
      <c r="S48" t="n">
        <v>98</v>
      </c>
    </row>
    <row r="49">
      <c r="B49" s="4" t="inlineStr">
        <is>
          <t>Price_BOM_L_Insert_43</t>
        </is>
      </c>
      <c r="C49" t="inlineStr">
        <is>
          <t>:15951-LC:15951-LCV:15955-LC:15955-LCV:15959-LC:15959-LCV:20709-LC:20709-LCV:20953-LC:20953-LCV:25707-LC:25707-LCV:25957-LC:25957-LCV:30707-LC:30707-LCV:40957-LC:40957-LCV:50957-LC:50957-LCV:</t>
        </is>
      </c>
      <c r="D49" t="inlineStr">
        <is>
          <t>X4</t>
        </is>
      </c>
      <c r="E49" s="2" t="inlineStr">
        <is>
          <t>Opt_InsertProvided</t>
        </is>
      </c>
      <c r="F49" s="2" t="inlineStr">
        <is>
          <t>Cast Iron, ASTM-A48, CL 30</t>
        </is>
      </c>
      <c r="G49" s="2" t="inlineStr">
        <is>
          <t>C30</t>
        </is>
      </c>
      <c r="H49" s="2" t="inlineStr">
        <is>
          <t>Coating_Standard</t>
        </is>
      </c>
      <c r="I49" t="inlineStr">
        <is>
          <t>175psig</t>
        </is>
      </c>
      <c r="J49" t="inlineStr">
        <is>
          <t>:MechSealDoubleType1:</t>
        </is>
      </c>
      <c r="K49" t="inlineStr">
        <is>
          <t>:Horizontal:Vertical:</t>
        </is>
      </c>
      <c r="L49" t="inlineStr">
        <is>
          <t>:G:K:</t>
        </is>
      </c>
      <c r="M49" t="inlineStr">
        <is>
          <t>:284JP:286JP:324JP:326JP:364JP:365JP:364JPZ:365JPZ:404JPZ:405JPZ:</t>
        </is>
      </c>
      <c r="O49" s="1" t="n">
        <v>96769380</v>
      </c>
      <c r="P49" s="4" t="inlineStr">
        <is>
          <t>INSERT,LC,X4,JP,DBL,12.5"AK,CI</t>
        </is>
      </c>
      <c r="Q49" t="inlineStr">
        <is>
          <t>A100524</t>
        </is>
      </c>
      <c r="R49" t="inlineStr">
        <is>
          <t>LT051</t>
        </is>
      </c>
      <c r="S49" t="n">
        <v>98</v>
      </c>
    </row>
    <row r="50">
      <c r="B50" s="4" t="inlineStr">
        <is>
          <t>Price_BOM_L_Insert_44</t>
        </is>
      </c>
      <c r="C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0" t="inlineStr">
        <is>
          <t>X4</t>
        </is>
      </c>
      <c r="E50" s="2" t="inlineStr">
        <is>
          <t>Opt_InsertProvided</t>
        </is>
      </c>
      <c r="F50" s="2" t="inlineStr">
        <is>
          <t>Cast Iron, ASTM-A48, CL 30</t>
        </is>
      </c>
      <c r="G50" s="2" t="inlineStr">
        <is>
          <t>C30</t>
        </is>
      </c>
      <c r="H50" s="2" t="inlineStr">
        <is>
          <t>Coating_Standard</t>
        </is>
      </c>
      <c r="I50" t="inlineStr">
        <is>
          <t>175psig</t>
        </is>
      </c>
      <c r="J50" t="inlineStr">
        <is>
          <t>:MechSealType1Bal:</t>
        </is>
      </c>
      <c r="K50" t="inlineStr">
        <is>
          <t>:Horizontal:Vertical:</t>
        </is>
      </c>
      <c r="L50" t="inlineStr">
        <is>
          <t>:G:K:</t>
        </is>
      </c>
      <c r="M50" t="inlineStr">
        <is>
          <t>:213JP:215JP:254JP:256JP:</t>
        </is>
      </c>
      <c r="O50" s="1" t="n">
        <v>96769381</v>
      </c>
      <c r="P50" s="4" t="inlineStr">
        <is>
          <t>INSERT,LC,X4,JP,BAL, 8.5"AK,CI</t>
        </is>
      </c>
      <c r="Q50" t="inlineStr">
        <is>
          <t>A100524</t>
        </is>
      </c>
      <c r="R50" t="inlineStr">
        <is>
          <t>LT027</t>
        </is>
      </c>
      <c r="S50" t="n">
        <v>0</v>
      </c>
    </row>
    <row r="51">
      <c r="B51" s="4" t="inlineStr">
        <is>
          <t>Price_BOM_L_Insert_45</t>
        </is>
      </c>
      <c r="C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1" t="inlineStr">
        <is>
          <t>X4</t>
        </is>
      </c>
      <c r="E51" s="2" t="inlineStr">
        <is>
          <t>Opt_InsertProvided</t>
        </is>
      </c>
      <c r="F51" s="2" t="inlineStr">
        <is>
          <t>Cast Iron, ASTM-A48, CL 30</t>
        </is>
      </c>
      <c r="G51" s="2" t="inlineStr">
        <is>
          <t>C30</t>
        </is>
      </c>
      <c r="H51" s="2" t="inlineStr">
        <is>
          <t>Coating_Standard</t>
        </is>
      </c>
      <c r="I51" t="inlineStr">
        <is>
          <t>175psig</t>
        </is>
      </c>
      <c r="J51" t="inlineStr">
        <is>
          <t>:MechSealType1Bal:</t>
        </is>
      </c>
      <c r="K51" t="inlineStr">
        <is>
          <t>:Horizontal:Vertical:</t>
        </is>
      </c>
      <c r="L51" t="inlineStr">
        <is>
          <t>:G:K:</t>
        </is>
      </c>
      <c r="M51" t="inlineStr">
        <is>
          <t>:284JP:286JP:324JP:326JP:364JP:365JP:364JPZ:365JPZ:404JPZ:405JPZ:</t>
        </is>
      </c>
      <c r="O51" s="1" t="n">
        <v>96769382</v>
      </c>
      <c r="P51" s="4" t="inlineStr">
        <is>
          <t>INSERT,LC,X4,JP,BAL,12.5"AK,CI</t>
        </is>
      </c>
      <c r="Q51" t="inlineStr">
        <is>
          <t>A100524</t>
        </is>
      </c>
      <c r="R51" t="inlineStr">
        <is>
          <t>LT027</t>
        </is>
      </c>
      <c r="S51" t="n">
        <v>0</v>
      </c>
    </row>
    <row r="52">
      <c r="B52" s="4" t="inlineStr">
        <is>
          <t>Price_BOM_L_Insert_46</t>
        </is>
      </c>
      <c r="C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2" t="inlineStr">
        <is>
          <t>X4</t>
        </is>
      </c>
      <c r="E52" s="2" t="inlineStr">
        <is>
          <t>Opt_InsertProvided</t>
        </is>
      </c>
      <c r="F52" s="2" t="inlineStr">
        <is>
          <t>Ductile Iron, ASTM-A536-65</t>
        </is>
      </c>
      <c r="G52" s="2" t="inlineStr">
        <is>
          <t>J</t>
        </is>
      </c>
      <c r="H52" s="2" t="inlineStr">
        <is>
          <t>Coating_Standard</t>
        </is>
      </c>
      <c r="I52" t="inlineStr">
        <is>
          <t>250psig</t>
        </is>
      </c>
      <c r="J52" t="inlineStr">
        <is>
          <t>:MechSealType1Bal:</t>
        </is>
      </c>
      <c r="K52" t="inlineStr">
        <is>
          <t>:Horizontal:Vertical:</t>
        </is>
      </c>
      <c r="L52" t="inlineStr">
        <is>
          <t>:G:K:</t>
        </is>
      </c>
      <c r="M52" t="inlineStr">
        <is>
          <t>:213JP:215JP:254JP:256JP:</t>
        </is>
      </c>
      <c r="O52" s="1" t="n">
        <v>96769383</v>
      </c>
      <c r="P52" s="4" t="inlineStr">
        <is>
          <t>INSERT,LC,X4,JP,BAL, 8.5"AK,DI</t>
        </is>
      </c>
      <c r="Q52" t="inlineStr">
        <is>
          <t>A100526</t>
        </is>
      </c>
      <c r="R52" t="inlineStr">
        <is>
          <t>LT051</t>
        </is>
      </c>
      <c r="S52" t="n">
        <v>98</v>
      </c>
    </row>
    <row r="53">
      <c r="B53" s="4" t="inlineStr">
        <is>
          <t>Price_BOM_L_Insert_47</t>
        </is>
      </c>
      <c r="C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3" t="inlineStr">
        <is>
          <t>X4</t>
        </is>
      </c>
      <c r="E53" s="2" t="inlineStr">
        <is>
          <t>Opt_InsertProvided</t>
        </is>
      </c>
      <c r="F53" s="2" t="inlineStr">
        <is>
          <t>Ductile Iron, ASTM-A536-65</t>
        </is>
      </c>
      <c r="G53" s="2" t="inlineStr">
        <is>
          <t>J</t>
        </is>
      </c>
      <c r="H53" s="2" t="inlineStr">
        <is>
          <t>Coating_Standard</t>
        </is>
      </c>
      <c r="I53" t="inlineStr">
        <is>
          <t>250psig</t>
        </is>
      </c>
      <c r="J53" t="inlineStr">
        <is>
          <t>:MechSealType1Bal:</t>
        </is>
      </c>
      <c r="K53" t="inlineStr">
        <is>
          <t>:Horizontal:Vertical:</t>
        </is>
      </c>
      <c r="L53" t="inlineStr">
        <is>
          <t>:G:K:</t>
        </is>
      </c>
      <c r="M53" t="inlineStr">
        <is>
          <t>:284JP:286JP:324JP:326JP:364JP:365JP:364JPZ:365JPZ:404JPZ:405JPZ:</t>
        </is>
      </c>
      <c r="O53" s="1" t="n">
        <v>96769384</v>
      </c>
      <c r="P53" s="4" t="inlineStr">
        <is>
          <t>INSERT,LC,X4,JP,BAL,12.5"AK,DI</t>
        </is>
      </c>
      <c r="Q53" t="inlineStr">
        <is>
          <t>A100526</t>
        </is>
      </c>
      <c r="R53" t="inlineStr">
        <is>
          <t>LT051</t>
        </is>
      </c>
      <c r="S53" t="n">
        <v>98</v>
      </c>
    </row>
    <row r="54">
      <c r="B54" s="4" t="inlineStr">
        <is>
          <t>Price_BOM_L_Insert_48</t>
        </is>
      </c>
      <c r="C54" t="inlineStr">
        <is>
          <t>:40707-LC:40707-LCV:</t>
        </is>
      </c>
      <c r="D54" t="inlineStr">
        <is>
          <t>X4</t>
        </is>
      </c>
      <c r="E54" s="2" t="inlineStr">
        <is>
          <t>Opt_InsertProvided</t>
        </is>
      </c>
      <c r="F54" s="2" t="inlineStr">
        <is>
          <t>Cast Iron, ASTM-A48, CL 30</t>
        </is>
      </c>
      <c r="G54" s="2" t="inlineStr">
        <is>
          <t>C30</t>
        </is>
      </c>
      <c r="H54" s="2" t="inlineStr">
        <is>
          <t>Coating_Standard</t>
        </is>
      </c>
      <c r="I54" t="inlineStr">
        <is>
          <t>175psig</t>
        </is>
      </c>
      <c r="J54" t="inlineStr">
        <is>
          <t>:MechSealType21S:MechSealType1Unbal:</t>
        </is>
      </c>
      <c r="K54" t="inlineStr">
        <is>
          <t>:Horizontal:Vertical:</t>
        </is>
      </c>
      <c r="L54" t="inlineStr">
        <is>
          <t>:G:K:</t>
        </is>
      </c>
      <c r="M54" t="inlineStr">
        <is>
          <t>:213JP:215JP:254JP:256JP:</t>
        </is>
      </c>
      <c r="O54" s="1" t="n">
        <v>96769385</v>
      </c>
      <c r="P54" s="4" t="inlineStr">
        <is>
          <t>INSERT,LC,4070,X4,JP,SGL, 8.5"AK,CI</t>
        </is>
      </c>
      <c r="Q54" t="inlineStr">
        <is>
          <t>A100524</t>
        </is>
      </c>
      <c r="R54" t="inlineStr">
        <is>
          <t>LT027</t>
        </is>
      </c>
      <c r="S54" t="n">
        <v>0</v>
      </c>
    </row>
    <row r="55">
      <c r="B55" s="4" t="inlineStr">
        <is>
          <t>Price_BOM_L_Insert_49</t>
        </is>
      </c>
      <c r="C55" t="inlineStr">
        <is>
          <t>:40707-LC:40707-LCV:</t>
        </is>
      </c>
      <c r="D55" t="inlineStr">
        <is>
          <t>X4</t>
        </is>
      </c>
      <c r="E55" s="2" t="inlineStr">
        <is>
          <t>Opt_InsertProvided</t>
        </is>
      </c>
      <c r="F55" s="2" t="inlineStr">
        <is>
          <t>Cast Iron, ASTM-A48, CL 30</t>
        </is>
      </c>
      <c r="G55" s="2" t="inlineStr">
        <is>
          <t>C30</t>
        </is>
      </c>
      <c r="H55" s="2" t="inlineStr">
        <is>
          <t>Coating_Standard</t>
        </is>
      </c>
      <c r="I55" t="inlineStr">
        <is>
          <t>175psig</t>
        </is>
      </c>
      <c r="J55" t="inlineStr">
        <is>
          <t>:MechSealType21S:MechSealType1Unbal:</t>
        </is>
      </c>
      <c r="K55" t="inlineStr">
        <is>
          <t>:Horizontal:Vertical:</t>
        </is>
      </c>
      <c r="L55" t="inlineStr">
        <is>
          <t>:G:K:</t>
        </is>
      </c>
      <c r="M55" t="inlineStr">
        <is>
          <t>:284JP:286JP:324JP:326JP:364JP:365JP:364JPZ:365JPZ:404JPZ:405JPZ:</t>
        </is>
      </c>
      <c r="O55" s="1" t="n">
        <v>96769386</v>
      </c>
      <c r="P55" s="4" t="inlineStr">
        <is>
          <t>INSERT,LC,4070,X4,JP,SGL,12.5"AK,CI</t>
        </is>
      </c>
      <c r="Q55" t="inlineStr">
        <is>
          <t>A100524</t>
        </is>
      </c>
      <c r="R55" t="inlineStr">
        <is>
          <t>LT027</t>
        </is>
      </c>
      <c r="S55" t="n">
        <v>0</v>
      </c>
    </row>
    <row r="56">
      <c r="B56" s="4" t="inlineStr">
        <is>
          <t>Price_BOM_L_Insert_50</t>
        </is>
      </c>
      <c r="C56" t="inlineStr">
        <is>
          <t>:40707-LC:40707-LCV:</t>
        </is>
      </c>
      <c r="D56" t="inlineStr">
        <is>
          <t>X4</t>
        </is>
      </c>
      <c r="E56" s="2" t="inlineStr">
        <is>
          <t>Opt_InsertProvided</t>
        </is>
      </c>
      <c r="F56" s="2" t="inlineStr">
        <is>
          <t>Ductile Iron, ASTM-A536-65</t>
        </is>
      </c>
      <c r="G56" s="2" t="inlineStr">
        <is>
          <t>J</t>
        </is>
      </c>
      <c r="H56" s="2" t="inlineStr">
        <is>
          <t>Coating_Standard</t>
        </is>
      </c>
      <c r="I56" t="inlineStr">
        <is>
          <t>250psig</t>
        </is>
      </c>
      <c r="J56" t="inlineStr">
        <is>
          <t>:MechSealType21S:MechSealType1Unbal:</t>
        </is>
      </c>
      <c r="K56" t="inlineStr">
        <is>
          <t>:Horizontal:Vertical:</t>
        </is>
      </c>
      <c r="L56" t="inlineStr">
        <is>
          <t>:G:K:</t>
        </is>
      </c>
      <c r="M56" t="inlineStr">
        <is>
          <t>:213JP:215JP:254JP:256JP:</t>
        </is>
      </c>
      <c r="O56" s="1" t="n">
        <v>96769387</v>
      </c>
      <c r="P56" s="4" t="inlineStr">
        <is>
          <t>INSERT,LC,4070,X4,JP,SGL, 8.5"AK,DI</t>
        </is>
      </c>
      <c r="Q56" t="inlineStr">
        <is>
          <t>A100526</t>
        </is>
      </c>
      <c r="R56" t="inlineStr">
        <is>
          <t>LT051</t>
        </is>
      </c>
      <c r="S56" t="n">
        <v>98</v>
      </c>
    </row>
    <row r="57">
      <c r="B57" s="4" t="inlineStr">
        <is>
          <t>Price_BOM_L_Insert_51</t>
        </is>
      </c>
      <c r="C57" t="inlineStr">
        <is>
          <t>:40707-LC:40707-LCV:</t>
        </is>
      </c>
      <c r="D57" t="inlineStr">
        <is>
          <t>X4</t>
        </is>
      </c>
      <c r="E57" s="2" t="inlineStr">
        <is>
          <t>Opt_InsertProvided</t>
        </is>
      </c>
      <c r="F57" s="2" t="inlineStr">
        <is>
          <t>Ductile Iron, ASTM-A536-65</t>
        </is>
      </c>
      <c r="G57" s="2" t="inlineStr">
        <is>
          <t>J</t>
        </is>
      </c>
      <c r="H57" s="2" t="inlineStr">
        <is>
          <t>Coating_Standard</t>
        </is>
      </c>
      <c r="I57" t="inlineStr">
        <is>
          <t>250psig</t>
        </is>
      </c>
      <c r="J57" t="inlineStr">
        <is>
          <t>:MechSealType21S:MechSealType1Unbal:</t>
        </is>
      </c>
      <c r="K57" t="inlineStr">
        <is>
          <t>:Horizontal:Vertical:</t>
        </is>
      </c>
      <c r="L57" t="inlineStr">
        <is>
          <t>:G:K:</t>
        </is>
      </c>
      <c r="M57" t="inlineStr">
        <is>
          <t>:284JP:286JP:324JP:326JP:364JP:365JP:364JPZ:365JPZ:404JPZ:405JPZ:</t>
        </is>
      </c>
      <c r="O57" s="1" t="n">
        <v>96769388</v>
      </c>
      <c r="P57" s="4" t="inlineStr">
        <is>
          <t>INSERT,LC,4070,X4,JP,SGL,12.5"AK,DI</t>
        </is>
      </c>
      <c r="Q57" t="inlineStr">
        <is>
          <t>A100526</t>
        </is>
      </c>
      <c r="R57" t="inlineStr">
        <is>
          <t>LT051</t>
        </is>
      </c>
      <c r="S57" t="n">
        <v>98</v>
      </c>
    </row>
    <row r="58">
      <c r="B58" s="4" t="inlineStr">
        <is>
          <t>Price_BOM_L_Insert_52</t>
        </is>
      </c>
      <c r="C58" t="inlineStr">
        <is>
          <t>:40707-LC:40707-LCV:</t>
        </is>
      </c>
      <c r="D58" t="inlineStr">
        <is>
          <t>X4</t>
        </is>
      </c>
      <c r="E58" s="2" t="inlineStr">
        <is>
          <t>Opt_InsertProvided</t>
        </is>
      </c>
      <c r="F58" s="2" t="inlineStr">
        <is>
          <t>Cast Iron, ASTM-A48, CL 30</t>
        </is>
      </c>
      <c r="G58" s="2" t="inlineStr">
        <is>
          <t>C30</t>
        </is>
      </c>
      <c r="H58" s="2" t="inlineStr">
        <is>
          <t>Coating_Standard</t>
        </is>
      </c>
      <c r="I58" t="inlineStr">
        <is>
          <t>175psig</t>
        </is>
      </c>
      <c r="J58" t="inlineStr">
        <is>
          <t>:Opt_Packing:</t>
        </is>
      </c>
      <c r="K58" t="inlineStr">
        <is>
          <t>:Horizontal:Vertical:</t>
        </is>
      </c>
      <c r="L58" t="inlineStr">
        <is>
          <t>:G:K:</t>
        </is>
      </c>
      <c r="M58" t="inlineStr">
        <is>
          <t>:213JP:215JP:254JP:256JP:</t>
        </is>
      </c>
      <c r="O58" s="1" t="n">
        <v>96769389</v>
      </c>
      <c r="P58" s="4" t="inlineStr">
        <is>
          <t>INSERT,LC,4070,X4,JP,PKG, 8.5"AK,CI</t>
        </is>
      </c>
      <c r="Q58" t="inlineStr">
        <is>
          <t>A100524</t>
        </is>
      </c>
      <c r="R58" t="inlineStr">
        <is>
          <t>LT051</t>
        </is>
      </c>
      <c r="S58" t="n">
        <v>98</v>
      </c>
    </row>
    <row r="59">
      <c r="B59" s="4" t="inlineStr">
        <is>
          <t>Price_BOM_L_Insert_53</t>
        </is>
      </c>
      <c r="C59" t="inlineStr">
        <is>
          <t>:40707-LC:40707-LCV:</t>
        </is>
      </c>
      <c r="D59" t="inlineStr">
        <is>
          <t>X4</t>
        </is>
      </c>
      <c r="E59" s="2" t="inlineStr">
        <is>
          <t>Opt_InsertProvided</t>
        </is>
      </c>
      <c r="F59" s="2" t="inlineStr">
        <is>
          <t>Cast Iron, ASTM-A48, CL 30</t>
        </is>
      </c>
      <c r="G59" s="2" t="inlineStr">
        <is>
          <t>C30</t>
        </is>
      </c>
      <c r="H59" s="2" t="inlineStr">
        <is>
          <t>Coating_Standard</t>
        </is>
      </c>
      <c r="I59" t="inlineStr">
        <is>
          <t>175psig</t>
        </is>
      </c>
      <c r="J59" t="inlineStr">
        <is>
          <t>:Opt_Packing:</t>
        </is>
      </c>
      <c r="K59" t="inlineStr">
        <is>
          <t>:Horizontal:Vertical:</t>
        </is>
      </c>
      <c r="L59" t="inlineStr">
        <is>
          <t>:G:K:</t>
        </is>
      </c>
      <c r="M59" t="inlineStr">
        <is>
          <t>:284JP:286JP:324JP:326JP:364JP:365JP:364JPZ:365JPZ:404JPZ:405JPZ:</t>
        </is>
      </c>
      <c r="O59" s="1" t="n">
        <v>96769390</v>
      </c>
      <c r="P59" s="4" t="inlineStr">
        <is>
          <t>INSERT,LC,4070,X4,JP,PKG,12.5"AK,CI</t>
        </is>
      </c>
      <c r="Q59" t="inlineStr">
        <is>
          <t>A100524</t>
        </is>
      </c>
      <c r="R59" t="inlineStr">
        <is>
          <t>LT051</t>
        </is>
      </c>
      <c r="S59" t="n">
        <v>98</v>
      </c>
    </row>
    <row r="60">
      <c r="B60" s="4" t="inlineStr">
        <is>
          <t>Price_BOM_L_Insert_54</t>
        </is>
      </c>
      <c r="C60" t="inlineStr">
        <is>
          <t>:40707-LC:40707-LCV:</t>
        </is>
      </c>
      <c r="D60" t="inlineStr">
        <is>
          <t>X4</t>
        </is>
      </c>
      <c r="E60" s="2" t="inlineStr">
        <is>
          <t>Opt_InsertProvided</t>
        </is>
      </c>
      <c r="F60" s="2" t="inlineStr">
        <is>
          <t>Cast Iron, ASTM-A48, CL 30</t>
        </is>
      </c>
      <c r="G60" s="2" t="inlineStr">
        <is>
          <t>C30</t>
        </is>
      </c>
      <c r="H60" s="2" t="inlineStr">
        <is>
          <t>Coating_Standard</t>
        </is>
      </c>
      <c r="I60" t="inlineStr">
        <is>
          <t>175psig</t>
        </is>
      </c>
      <c r="J60" t="inlineStr">
        <is>
          <t>:MechSealDoubleType1:</t>
        </is>
      </c>
      <c r="K60" t="inlineStr">
        <is>
          <t>:Horizontal:Vertical:</t>
        </is>
      </c>
      <c r="L60" t="inlineStr">
        <is>
          <t>:G:K:</t>
        </is>
      </c>
      <c r="M60" t="inlineStr">
        <is>
          <t>:213JP:215JP:254JP:256JP:</t>
        </is>
      </c>
      <c r="O60" s="1" t="n">
        <v>96769391</v>
      </c>
      <c r="P60" s="4" t="inlineStr">
        <is>
          <t>INSERT,LC,4070,X4,JP,DBL, 8.5"AK,CI</t>
        </is>
      </c>
      <c r="Q60" t="inlineStr">
        <is>
          <t>A100524</t>
        </is>
      </c>
      <c r="R60" t="inlineStr">
        <is>
          <t>LT051</t>
        </is>
      </c>
      <c r="S60" t="n">
        <v>98</v>
      </c>
    </row>
    <row r="61">
      <c r="B61" s="4" t="inlineStr">
        <is>
          <t>Price_BOM_L_Insert_55</t>
        </is>
      </c>
      <c r="C61" t="inlineStr">
        <is>
          <t>:40707-LC:40707-LCV:</t>
        </is>
      </c>
      <c r="D61" t="inlineStr">
        <is>
          <t>X4</t>
        </is>
      </c>
      <c r="E61" s="2" t="inlineStr">
        <is>
          <t>Opt_InsertProvided</t>
        </is>
      </c>
      <c r="F61" s="2" t="inlineStr">
        <is>
          <t>Cast Iron, ASTM-A48, CL 30</t>
        </is>
      </c>
      <c r="G61" s="2" t="inlineStr">
        <is>
          <t>C30</t>
        </is>
      </c>
      <c r="H61" s="2" t="inlineStr">
        <is>
          <t>Coating_Standard</t>
        </is>
      </c>
      <c r="I61" t="inlineStr">
        <is>
          <t>175psig</t>
        </is>
      </c>
      <c r="J61" t="inlineStr">
        <is>
          <t>:MechSealDoubleType1:</t>
        </is>
      </c>
      <c r="K61" t="inlineStr">
        <is>
          <t>:Horizontal:Vertical:</t>
        </is>
      </c>
      <c r="L61" t="inlineStr">
        <is>
          <t>:G:K:</t>
        </is>
      </c>
      <c r="M61" t="inlineStr">
        <is>
          <t>:284JP:286JP:324JP:326JP:364JP:365JP:364JPZ:365JPZ:404JPZ:405JPZ:</t>
        </is>
      </c>
      <c r="O61" s="1" t="n">
        <v>96769392</v>
      </c>
      <c r="P61" s="4" t="inlineStr">
        <is>
          <t>INSERT,LC,4070,X4,JP,DBL,12.5"AK,CI</t>
        </is>
      </c>
      <c r="Q61" t="inlineStr">
        <is>
          <t>A100524</t>
        </is>
      </c>
      <c r="R61" t="inlineStr">
        <is>
          <t>LT051</t>
        </is>
      </c>
      <c r="S61" t="n">
        <v>98</v>
      </c>
    </row>
    <row r="62">
      <c r="B62" s="4" t="inlineStr">
        <is>
          <t>Price_BOM_L_Insert_56</t>
        </is>
      </c>
      <c r="C62" t="inlineStr">
        <is>
          <t>:40707-LC:40707-LCV:</t>
        </is>
      </c>
      <c r="D62" t="inlineStr">
        <is>
          <t>X4</t>
        </is>
      </c>
      <c r="E62" s="2" t="inlineStr">
        <is>
          <t>Opt_InsertProvided</t>
        </is>
      </c>
      <c r="F62" s="2" t="inlineStr">
        <is>
          <t>Cast Iron, ASTM-A48, CL 30</t>
        </is>
      </c>
      <c r="G62" s="2" t="inlineStr">
        <is>
          <t>C30</t>
        </is>
      </c>
      <c r="H62" s="2" t="inlineStr">
        <is>
          <t>Coating_Standard</t>
        </is>
      </c>
      <c r="I62" t="inlineStr">
        <is>
          <t>175psig</t>
        </is>
      </c>
      <c r="J62" t="inlineStr">
        <is>
          <t>:MechSealType1Bal:</t>
        </is>
      </c>
      <c r="K62" t="inlineStr">
        <is>
          <t>:Horizontal:Vertical:</t>
        </is>
      </c>
      <c r="L62" t="inlineStr">
        <is>
          <t>:G:K:</t>
        </is>
      </c>
      <c r="M62" t="inlineStr">
        <is>
          <t>:213JP:215JP:254JP:256JP:</t>
        </is>
      </c>
      <c r="O62" s="1" t="n">
        <v>96769393</v>
      </c>
      <c r="P62" s="4" t="inlineStr">
        <is>
          <t>INSERT,LC,4070,X4,JP,BAL, 8.5"AK,CI</t>
        </is>
      </c>
      <c r="Q62" t="inlineStr">
        <is>
          <t>A100524</t>
        </is>
      </c>
      <c r="R62" t="inlineStr">
        <is>
          <t>LT027</t>
        </is>
      </c>
      <c r="S62" t="n">
        <v>0</v>
      </c>
    </row>
    <row r="63">
      <c r="B63" s="4" t="inlineStr">
        <is>
          <t>Price_BOM_L_Insert_57</t>
        </is>
      </c>
      <c r="C63" t="inlineStr">
        <is>
          <t>:40707-LC:40707-LCV:</t>
        </is>
      </c>
      <c r="D63" t="inlineStr">
        <is>
          <t>X4</t>
        </is>
      </c>
      <c r="E63" s="2" t="inlineStr">
        <is>
          <t>Opt_InsertProvided</t>
        </is>
      </c>
      <c r="F63" s="2" t="inlineStr">
        <is>
          <t>Cast Iron, ASTM-A48, CL 30</t>
        </is>
      </c>
      <c r="G63" s="2" t="inlineStr">
        <is>
          <t>C30</t>
        </is>
      </c>
      <c r="H63" s="2" t="inlineStr">
        <is>
          <t>Coating_Standard</t>
        </is>
      </c>
      <c r="I63" t="inlineStr">
        <is>
          <t>175psig</t>
        </is>
      </c>
      <c r="J63" t="inlineStr">
        <is>
          <t>:MechSealType1Bal:</t>
        </is>
      </c>
      <c r="K63" t="inlineStr">
        <is>
          <t>:Horizontal:Vertical:</t>
        </is>
      </c>
      <c r="L63" t="inlineStr">
        <is>
          <t>:G:K:</t>
        </is>
      </c>
      <c r="M63" t="inlineStr">
        <is>
          <t>:284JP:286JP:324JP:326JP:364JP:365JP:364JPZ:365JPZ:404JPZ:405JPZ:</t>
        </is>
      </c>
      <c r="O63" s="1" t="n">
        <v>96769394</v>
      </c>
      <c r="P63" s="4" t="inlineStr">
        <is>
          <t>INSERT,LC,4070,X4,JP,BAL,12.5"AK,CI</t>
        </is>
      </c>
      <c r="Q63" t="inlineStr">
        <is>
          <t>A100524</t>
        </is>
      </c>
      <c r="R63" t="inlineStr">
        <is>
          <t>LT027</t>
        </is>
      </c>
      <c r="S63" t="n">
        <v>0</v>
      </c>
    </row>
    <row r="64">
      <c r="B64" s="4" t="inlineStr">
        <is>
          <t>Price_BOM_L_Insert_58</t>
        </is>
      </c>
      <c r="C64" t="inlineStr">
        <is>
          <t>:40707-LC:40707-LCV:</t>
        </is>
      </c>
      <c r="D64" t="inlineStr">
        <is>
          <t>X4</t>
        </is>
      </c>
      <c r="E64" s="2" t="inlineStr">
        <is>
          <t>Opt_InsertProvided</t>
        </is>
      </c>
      <c r="F64" s="2" t="inlineStr">
        <is>
          <t>Ductile Iron, ASTM-A536-65</t>
        </is>
      </c>
      <c r="G64" s="2" t="inlineStr">
        <is>
          <t>J</t>
        </is>
      </c>
      <c r="H64" s="2" t="inlineStr">
        <is>
          <t>Coating_Standard</t>
        </is>
      </c>
      <c r="I64" t="inlineStr">
        <is>
          <t>250psig</t>
        </is>
      </c>
      <c r="J64" t="inlineStr">
        <is>
          <t>:MechSealType1Bal:</t>
        </is>
      </c>
      <c r="K64" t="inlineStr">
        <is>
          <t>:Horizontal:Vertical:</t>
        </is>
      </c>
      <c r="L64" t="inlineStr">
        <is>
          <t>:G:K:</t>
        </is>
      </c>
      <c r="M64" t="inlineStr">
        <is>
          <t>:213JP:215JP:254JP:256JP:</t>
        </is>
      </c>
      <c r="O64" s="1" t="n">
        <v>96769395</v>
      </c>
      <c r="P64" s="4" t="inlineStr">
        <is>
          <t>INSERT,LC,4070,X4,JP,BAL, 8.5"AK,DI</t>
        </is>
      </c>
      <c r="Q64" t="inlineStr">
        <is>
          <t>A100526</t>
        </is>
      </c>
      <c r="R64" t="inlineStr">
        <is>
          <t>LT051</t>
        </is>
      </c>
      <c r="S64" t="n">
        <v>98</v>
      </c>
    </row>
    <row r="65">
      <c r="B65" s="4" t="inlineStr">
        <is>
          <t>Price_BOM_L_Insert_59</t>
        </is>
      </c>
      <c r="C65" t="inlineStr">
        <is>
          <t>:40707-LC:40707-LCV:</t>
        </is>
      </c>
      <c r="D65" t="inlineStr">
        <is>
          <t>X4</t>
        </is>
      </c>
      <c r="E65" s="2" t="inlineStr">
        <is>
          <t>Opt_InsertProvided</t>
        </is>
      </c>
      <c r="F65" s="2" t="inlineStr">
        <is>
          <t>Ductile Iron, ASTM-A536-65</t>
        </is>
      </c>
      <c r="G65" s="2" t="inlineStr">
        <is>
          <t>J</t>
        </is>
      </c>
      <c r="H65" s="2" t="inlineStr">
        <is>
          <t>Coating_Standard</t>
        </is>
      </c>
      <c r="I65" t="inlineStr">
        <is>
          <t>250psig</t>
        </is>
      </c>
      <c r="J65" t="inlineStr">
        <is>
          <t>:MechSealType1Bal:</t>
        </is>
      </c>
      <c r="K65" t="inlineStr">
        <is>
          <t>:Horizontal:Vertical:</t>
        </is>
      </c>
      <c r="L65" t="inlineStr">
        <is>
          <t>:G:K:</t>
        </is>
      </c>
      <c r="M65" t="inlineStr">
        <is>
          <t>:284JP:286JP:324JP:326JP:364JP:365JP:364JPZ:365JPZ:404JPZ:405JPZ:</t>
        </is>
      </c>
      <c r="O65" s="1" t="n">
        <v>96769396</v>
      </c>
      <c r="P65" s="4" t="inlineStr">
        <is>
          <t>INSERT,LC,4070,X4,JP,BAL,12.5"AK,DI</t>
        </is>
      </c>
      <c r="Q65" t="inlineStr">
        <is>
          <t>A100526</t>
        </is>
      </c>
      <c r="R65" t="inlineStr">
        <is>
          <t>LT051</t>
        </is>
      </c>
      <c r="S65" t="n">
        <v>98</v>
      </c>
    </row>
    <row r="66">
      <c r="B66" s="4" t="inlineStr">
        <is>
          <t>Price_BOM_L_Insert_60</t>
        </is>
      </c>
      <c r="C66" t="inlineStr">
        <is>
          <t>:15951-LF:15955-LF:15959-LF:20709-LF:20953-LF:25707-LF:25957-LF:30707-LF:40957-LF:50957-LF:</t>
        </is>
      </c>
      <c r="D66" t="inlineStr">
        <is>
          <t>X4</t>
        </is>
      </c>
      <c r="E66" s="2" t="inlineStr">
        <is>
          <t>Opt_InsertProvided</t>
        </is>
      </c>
      <c r="F66" s="2" t="inlineStr">
        <is>
          <t>Cast Iron, ASTM-A48, CL 30</t>
        </is>
      </c>
      <c r="G66" s="2" t="inlineStr">
        <is>
          <t>C30</t>
        </is>
      </c>
      <c r="H66" s="2" t="inlineStr">
        <is>
          <t>Coating_Standard</t>
        </is>
      </c>
      <c r="I66" t="inlineStr">
        <is>
          <t>175psig</t>
        </is>
      </c>
      <c r="J66" t="inlineStr">
        <is>
          <t>:MechSealType21S:MechSealType1Unbal:</t>
        </is>
      </c>
      <c r="K66" t="inlineStr">
        <is>
          <t>:Horizontal:</t>
        </is>
      </c>
      <c r="L66" t="inlineStr">
        <is>
          <t>:A:B:</t>
        </is>
      </c>
      <c r="O66" s="1" t="n">
        <v>96769397</v>
      </c>
      <c r="P66" s="4" t="inlineStr">
        <is>
          <t>INSERT,LF,X4,SGL,CI</t>
        </is>
      </c>
      <c r="Q66" t="inlineStr">
        <is>
          <t>A100534</t>
        </is>
      </c>
      <c r="R66" t="inlineStr">
        <is>
          <t>LT027</t>
        </is>
      </c>
      <c r="S66" t="n">
        <v>0</v>
      </c>
    </row>
    <row r="67">
      <c r="B67" s="4" t="inlineStr">
        <is>
          <t>Price_BOM_L_Insert_61</t>
        </is>
      </c>
      <c r="C67" t="inlineStr">
        <is>
          <t>:15951-LF:15955-LF:15959-LF:20709-LF:20953-LF:25707-LF:25957-LF:30707-LF:40957-LF:50957-LF:</t>
        </is>
      </c>
      <c r="D67" t="inlineStr">
        <is>
          <t>X4</t>
        </is>
      </c>
      <c r="E67" s="2" t="inlineStr">
        <is>
          <t>Opt_InsertProvided</t>
        </is>
      </c>
      <c r="F67" s="2" t="inlineStr">
        <is>
          <t>Ductile Iron, ASTM-A536-65</t>
        </is>
      </c>
      <c r="G67" s="2" t="inlineStr">
        <is>
          <t>J</t>
        </is>
      </c>
      <c r="H67" s="2" t="inlineStr">
        <is>
          <t>Coating_Standard</t>
        </is>
      </c>
      <c r="I67" t="inlineStr">
        <is>
          <t>250psig</t>
        </is>
      </c>
      <c r="J67" t="inlineStr">
        <is>
          <t>:MechSealType21S:MechSealType1Unbal:</t>
        </is>
      </c>
      <c r="K67" t="inlineStr">
        <is>
          <t>:Horizontal:</t>
        </is>
      </c>
      <c r="L67" t="inlineStr">
        <is>
          <t>:A:B:</t>
        </is>
      </c>
      <c r="O67" s="1" t="n">
        <v>96769398</v>
      </c>
      <c r="P67" s="4" t="inlineStr">
        <is>
          <t>INSERT,LF,X4,SGL,DI</t>
        </is>
      </c>
      <c r="Q67" t="inlineStr">
        <is>
          <t>A100535</t>
        </is>
      </c>
      <c r="R67" t="inlineStr">
        <is>
          <t>LT051</t>
        </is>
      </c>
      <c r="S67" t="n">
        <v>98</v>
      </c>
    </row>
    <row r="68">
      <c r="B68" s="4" t="inlineStr">
        <is>
          <t>Price_BOM_L_Insert_62</t>
        </is>
      </c>
      <c r="C68" t="inlineStr">
        <is>
          <t>:15951-LF:15955-LF:15959-LF:20709-LF:20953-LF:25707-LF:25957-LF:30707-LF:40957-LF:50957-LF:</t>
        </is>
      </c>
      <c r="D68" t="inlineStr">
        <is>
          <t>X4</t>
        </is>
      </c>
      <c r="E68" s="2" t="inlineStr">
        <is>
          <t>Opt_InsertProvided</t>
        </is>
      </c>
      <c r="F68" s="2" t="inlineStr">
        <is>
          <t>Cast Iron, ASTM-A48, CL 30</t>
        </is>
      </c>
      <c r="G68" s="2" t="inlineStr">
        <is>
          <t>C30</t>
        </is>
      </c>
      <c r="H68" s="2" t="inlineStr">
        <is>
          <t>Coating_Standard</t>
        </is>
      </c>
      <c r="I68" t="inlineStr">
        <is>
          <t>175psig</t>
        </is>
      </c>
      <c r="J68" t="inlineStr">
        <is>
          <t>:Opt_Packing:</t>
        </is>
      </c>
      <c r="K68" t="inlineStr">
        <is>
          <t>:Horizontal:</t>
        </is>
      </c>
      <c r="L68" t="inlineStr">
        <is>
          <t>:A:B:</t>
        </is>
      </c>
      <c r="O68" s="1" t="n">
        <v>96769399</v>
      </c>
      <c r="P68" s="4" t="inlineStr">
        <is>
          <t>INSERT,LF,X4,PKG,CI</t>
        </is>
      </c>
      <c r="Q68" t="inlineStr">
        <is>
          <t>A100534</t>
        </is>
      </c>
      <c r="R68" t="inlineStr">
        <is>
          <t>LT051</t>
        </is>
      </c>
      <c r="S68" t="n">
        <v>98</v>
      </c>
    </row>
    <row r="69">
      <c r="B69" s="4" t="inlineStr">
        <is>
          <t>Price_BOM_L_Insert_63</t>
        </is>
      </c>
      <c r="C69" t="inlineStr">
        <is>
          <t>:15951-LF:15955-LF:15959-LF:20709-LF:20953-LF:25707-LF:25957-LF:30707-LF:40957-LF:50957-LF:</t>
        </is>
      </c>
      <c r="D69" t="inlineStr">
        <is>
          <t>X4</t>
        </is>
      </c>
      <c r="E69" s="2" t="inlineStr">
        <is>
          <t>Opt_InsertProvided</t>
        </is>
      </c>
      <c r="F69" s="2" t="inlineStr">
        <is>
          <t>Cast Iron, ASTM-A48, CL 30</t>
        </is>
      </c>
      <c r="G69" s="2" t="inlineStr">
        <is>
          <t>C30</t>
        </is>
      </c>
      <c r="H69" s="2" t="inlineStr">
        <is>
          <t>Coating_Standard</t>
        </is>
      </c>
      <c r="I69" t="inlineStr">
        <is>
          <t>175psig</t>
        </is>
      </c>
      <c r="J69" t="inlineStr">
        <is>
          <t>:MechSealDoubleType1:</t>
        </is>
      </c>
      <c r="K69" t="inlineStr">
        <is>
          <t>:Horizontal:</t>
        </is>
      </c>
      <c r="L69" t="inlineStr">
        <is>
          <t>:A:B:</t>
        </is>
      </c>
      <c r="O69" s="1" t="n">
        <v>96769400</v>
      </c>
      <c r="P69" s="4" t="inlineStr">
        <is>
          <t>INSERT,LF,X4,DBL,CI</t>
        </is>
      </c>
      <c r="Q69" t="inlineStr">
        <is>
          <t>A100534</t>
        </is>
      </c>
      <c r="R69" t="inlineStr">
        <is>
          <t>LT051</t>
        </is>
      </c>
      <c r="S69" t="n">
        <v>98</v>
      </c>
    </row>
    <row r="70">
      <c r="B70" s="4" t="inlineStr">
        <is>
          <t>Price_BOM_L_Insert_64</t>
        </is>
      </c>
      <c r="C70" t="inlineStr">
        <is>
          <t>:15951-LF:15955-LF:15959-LF:20709-LF:20953-LF:25707-LF:25957-LF:30707-LF:40957-LF:50957-LF:</t>
        </is>
      </c>
      <c r="D70" t="inlineStr">
        <is>
          <t>X4</t>
        </is>
      </c>
      <c r="E70" s="2" t="inlineStr">
        <is>
          <t>Opt_InsertProvided</t>
        </is>
      </c>
      <c r="F70" s="2" t="inlineStr">
        <is>
          <t>Cast Iron, ASTM-A48, CL 30</t>
        </is>
      </c>
      <c r="G70" s="2" t="inlineStr">
        <is>
          <t>C30</t>
        </is>
      </c>
      <c r="H70" s="2" t="inlineStr">
        <is>
          <t>Coating_Standard</t>
        </is>
      </c>
      <c r="I70" t="inlineStr">
        <is>
          <t>175psig</t>
        </is>
      </c>
      <c r="J70" t="inlineStr">
        <is>
          <t>:MechSealType1Bal:</t>
        </is>
      </c>
      <c r="K70" t="inlineStr">
        <is>
          <t>:Horizontal:</t>
        </is>
      </c>
      <c r="L70" t="inlineStr">
        <is>
          <t>:A:B:</t>
        </is>
      </c>
      <c r="O70" s="1" t="n">
        <v>96769401</v>
      </c>
      <c r="P70" s="4" t="inlineStr">
        <is>
          <t>INSERT,LF,X4,BAL,CI</t>
        </is>
      </c>
      <c r="Q70" t="inlineStr">
        <is>
          <t>A100534</t>
        </is>
      </c>
      <c r="R70" t="inlineStr">
        <is>
          <t>LT027</t>
        </is>
      </c>
      <c r="S70" t="n">
        <v>0</v>
      </c>
    </row>
    <row r="71">
      <c r="B71" s="4" t="inlineStr">
        <is>
          <t>Price_BOM_L_Insert_65</t>
        </is>
      </c>
      <c r="C71" t="inlineStr">
        <is>
          <t>:15951-LF:15955-LF:15959-LF:20709-LF:20953-LF:25707-LF:25957-LF:30707-LF:40957-LF:50957-LF:</t>
        </is>
      </c>
      <c r="D71" t="inlineStr">
        <is>
          <t>X4</t>
        </is>
      </c>
      <c r="E71" s="2" t="inlineStr">
        <is>
          <t>Opt_InsertProvided</t>
        </is>
      </c>
      <c r="F71" s="2" t="inlineStr">
        <is>
          <t>Ductile Iron, ASTM-A536-65</t>
        </is>
      </c>
      <c r="G71" s="2" t="inlineStr">
        <is>
          <t>J</t>
        </is>
      </c>
      <c r="H71" s="2" t="inlineStr">
        <is>
          <t>Coating_Standard</t>
        </is>
      </c>
      <c r="I71" t="inlineStr">
        <is>
          <t>250psig</t>
        </is>
      </c>
      <c r="J71" t="inlineStr">
        <is>
          <t>:MechSealType1Bal:</t>
        </is>
      </c>
      <c r="K71" t="inlineStr">
        <is>
          <t>:Horizontal:</t>
        </is>
      </c>
      <c r="L71" t="inlineStr">
        <is>
          <t>:A:B:</t>
        </is>
      </c>
      <c r="O71" s="1" t="n">
        <v>96769402</v>
      </c>
      <c r="P71" s="4" t="inlineStr">
        <is>
          <t>INSERT,LF,X4,BAL,DI</t>
        </is>
      </c>
      <c r="Q71" t="inlineStr">
        <is>
          <t>A100535</t>
        </is>
      </c>
      <c r="R71" t="inlineStr">
        <is>
          <t>LT051</t>
        </is>
      </c>
      <c r="S71" t="n">
        <v>98</v>
      </c>
    </row>
    <row r="72">
      <c r="B72" s="4" t="inlineStr">
        <is>
          <t>Price_BOM_L_Insert_66</t>
        </is>
      </c>
      <c r="C72" t="inlineStr">
        <is>
          <t>:40707-LF:</t>
        </is>
      </c>
      <c r="D72" t="inlineStr">
        <is>
          <t>X4</t>
        </is>
      </c>
      <c r="E72" s="2" t="inlineStr">
        <is>
          <t>Opt_InsertProvided</t>
        </is>
      </c>
      <c r="F72" s="2" t="inlineStr">
        <is>
          <t>Cast Iron, ASTM-A48, CL 30</t>
        </is>
      </c>
      <c r="G72" s="2" t="inlineStr">
        <is>
          <t>C30</t>
        </is>
      </c>
      <c r="H72" s="2" t="inlineStr">
        <is>
          <t>Coating_Standard</t>
        </is>
      </c>
      <c r="I72" t="inlineStr">
        <is>
          <t>175psig</t>
        </is>
      </c>
      <c r="J72" t="inlineStr">
        <is>
          <t>:MechSealType21S:MechSealType1Unbal:</t>
        </is>
      </c>
      <c r="K72" t="inlineStr">
        <is>
          <t>:Horizontal:</t>
        </is>
      </c>
      <c r="L72" t="inlineStr">
        <is>
          <t>:A:B:</t>
        </is>
      </c>
      <c r="O72" s="1" t="n">
        <v>96769403</v>
      </c>
      <c r="P72" s="4" t="inlineStr">
        <is>
          <t>INSERT,LF,4070,X4,SGL,CI</t>
        </is>
      </c>
      <c r="Q72" t="inlineStr">
        <is>
          <t>A100534</t>
        </is>
      </c>
      <c r="R72" t="inlineStr">
        <is>
          <t>LT027</t>
        </is>
      </c>
      <c r="S72" t="n">
        <v>0</v>
      </c>
    </row>
    <row r="73">
      <c r="B73" s="4" t="inlineStr">
        <is>
          <t>Price_BOM_L_Insert_67</t>
        </is>
      </c>
      <c r="C73" t="inlineStr">
        <is>
          <t>:40707-LF:</t>
        </is>
      </c>
      <c r="D73" t="inlineStr">
        <is>
          <t>X4</t>
        </is>
      </c>
      <c r="E73" s="2" t="inlineStr">
        <is>
          <t>Opt_InsertProvided</t>
        </is>
      </c>
      <c r="F73" s="2" t="inlineStr">
        <is>
          <t>Ductile Iron, ASTM-A536-65</t>
        </is>
      </c>
      <c r="G73" s="2" t="inlineStr">
        <is>
          <t>J</t>
        </is>
      </c>
      <c r="H73" s="2" t="inlineStr">
        <is>
          <t>Coating_Standard</t>
        </is>
      </c>
      <c r="I73" t="inlineStr">
        <is>
          <t>250psig</t>
        </is>
      </c>
      <c r="J73" t="inlineStr">
        <is>
          <t>:MechSealType21S:MechSealType1Unbal:</t>
        </is>
      </c>
      <c r="K73" t="inlineStr">
        <is>
          <t>:Horizontal:</t>
        </is>
      </c>
      <c r="L73" t="inlineStr">
        <is>
          <t>:A:B:</t>
        </is>
      </c>
      <c r="O73" s="1" t="n">
        <v>96769404</v>
      </c>
      <c r="P73" s="4" t="inlineStr">
        <is>
          <t>INSERT,LF,4070,X4,SGL,DI</t>
        </is>
      </c>
      <c r="Q73" t="inlineStr">
        <is>
          <t>A100535</t>
        </is>
      </c>
      <c r="R73" t="inlineStr">
        <is>
          <t>LT051</t>
        </is>
      </c>
      <c r="S73" t="n">
        <v>98</v>
      </c>
    </row>
    <row r="74">
      <c r="B74" s="4" t="inlineStr">
        <is>
          <t>Price_BOM_L_Insert_68</t>
        </is>
      </c>
      <c r="C74" t="inlineStr">
        <is>
          <t>:40707-LF:</t>
        </is>
      </c>
      <c r="D74" t="inlineStr">
        <is>
          <t>X4</t>
        </is>
      </c>
      <c r="E74" s="2" t="inlineStr">
        <is>
          <t>Opt_InsertProvided</t>
        </is>
      </c>
      <c r="F74" s="2" t="inlineStr">
        <is>
          <t>Cast Iron, ASTM-A48, CL 30</t>
        </is>
      </c>
      <c r="G74" s="2" t="inlineStr">
        <is>
          <t>C30</t>
        </is>
      </c>
      <c r="H74" s="2" t="inlineStr">
        <is>
          <t>Coating_Standard</t>
        </is>
      </c>
      <c r="I74" t="inlineStr">
        <is>
          <t>175psig</t>
        </is>
      </c>
      <c r="J74" t="inlineStr">
        <is>
          <t>:Opt_Packing:</t>
        </is>
      </c>
      <c r="K74" t="inlineStr">
        <is>
          <t>:Horizontal:</t>
        </is>
      </c>
      <c r="L74" t="inlineStr">
        <is>
          <t>:A:B:</t>
        </is>
      </c>
      <c r="O74" s="1" t="n">
        <v>96769405</v>
      </c>
      <c r="P74" s="4" t="inlineStr">
        <is>
          <t>INSERT,LF,4070,X4,PKG,CI</t>
        </is>
      </c>
      <c r="Q74" t="inlineStr">
        <is>
          <t>A100534</t>
        </is>
      </c>
      <c r="R74" t="inlineStr">
        <is>
          <t>LT051</t>
        </is>
      </c>
      <c r="S74" t="n">
        <v>98</v>
      </c>
    </row>
    <row r="75">
      <c r="B75" s="4" t="inlineStr">
        <is>
          <t>Price_BOM_L_Insert_69</t>
        </is>
      </c>
      <c r="C75" t="inlineStr">
        <is>
          <t>:40707-LF:</t>
        </is>
      </c>
      <c r="D75" t="inlineStr">
        <is>
          <t>X4</t>
        </is>
      </c>
      <c r="E75" s="2" t="inlineStr">
        <is>
          <t>Opt_InsertProvided</t>
        </is>
      </c>
      <c r="F75" s="2" t="inlineStr">
        <is>
          <t>Cast Iron, ASTM-A48, CL 30</t>
        </is>
      </c>
      <c r="G75" s="2" t="inlineStr">
        <is>
          <t>C30</t>
        </is>
      </c>
      <c r="H75" s="2" t="inlineStr">
        <is>
          <t>Coating_Standard</t>
        </is>
      </c>
      <c r="I75" t="inlineStr">
        <is>
          <t>175psig</t>
        </is>
      </c>
      <c r="J75" t="inlineStr">
        <is>
          <t>:MechSealDoubleType1:</t>
        </is>
      </c>
      <c r="K75" t="inlineStr">
        <is>
          <t>:Horizontal:</t>
        </is>
      </c>
      <c r="L75" t="inlineStr">
        <is>
          <t>:A:B:</t>
        </is>
      </c>
      <c r="O75" s="1" t="n">
        <v>96769406</v>
      </c>
      <c r="P75" s="4" t="inlineStr">
        <is>
          <t>INSERT,LF,4070,X4,DBL,CI</t>
        </is>
      </c>
      <c r="Q75" t="inlineStr">
        <is>
          <t>A100534</t>
        </is>
      </c>
      <c r="R75" t="inlineStr">
        <is>
          <t>LT051</t>
        </is>
      </c>
      <c r="S75" t="n">
        <v>98</v>
      </c>
    </row>
    <row r="76">
      <c r="B76" s="4" t="inlineStr">
        <is>
          <t>Price_BOM_L_Insert_70</t>
        </is>
      </c>
      <c r="C76" t="inlineStr">
        <is>
          <t>:40707-LF:</t>
        </is>
      </c>
      <c r="D76" t="inlineStr">
        <is>
          <t>X4</t>
        </is>
      </c>
      <c r="E76" s="2" t="inlineStr">
        <is>
          <t>Opt_InsertProvided</t>
        </is>
      </c>
      <c r="F76" s="2" t="inlineStr">
        <is>
          <t>Cast Iron, ASTM-A48, CL 30</t>
        </is>
      </c>
      <c r="G76" s="2" t="inlineStr">
        <is>
          <t>C30</t>
        </is>
      </c>
      <c r="H76" s="2" t="inlineStr">
        <is>
          <t>Coating_Standard</t>
        </is>
      </c>
      <c r="I76" t="inlineStr">
        <is>
          <t>175psig</t>
        </is>
      </c>
      <c r="J76" t="inlineStr">
        <is>
          <t>:MechSealType1Bal:</t>
        </is>
      </c>
      <c r="K76" t="inlineStr">
        <is>
          <t>:Horizontal:</t>
        </is>
      </c>
      <c r="L76" t="inlineStr">
        <is>
          <t>:A:B:</t>
        </is>
      </c>
      <c r="O76" s="1" t="n">
        <v>96769407</v>
      </c>
      <c r="P76" s="4" t="inlineStr">
        <is>
          <t>INSERT,LF,4070,X4,BAL,CI</t>
        </is>
      </c>
      <c r="Q76" t="inlineStr">
        <is>
          <t>A100534</t>
        </is>
      </c>
      <c r="R76" t="inlineStr">
        <is>
          <t>LT027</t>
        </is>
      </c>
      <c r="S76" t="n">
        <v>0</v>
      </c>
    </row>
    <row r="77">
      <c r="B77" s="4" t="inlineStr">
        <is>
          <t>Price_BOM_L_Insert_71</t>
        </is>
      </c>
      <c r="C77" t="inlineStr">
        <is>
          <t>:40707-LF:</t>
        </is>
      </c>
      <c r="D77" t="inlineStr">
        <is>
          <t>X4</t>
        </is>
      </c>
      <c r="E77" s="2" t="inlineStr">
        <is>
          <t>Opt_InsertProvided</t>
        </is>
      </c>
      <c r="F77" s="2" t="inlineStr">
        <is>
          <t>Ductile Iron, ASTM-A536-65</t>
        </is>
      </c>
      <c r="G77" s="2" t="inlineStr">
        <is>
          <t>J</t>
        </is>
      </c>
      <c r="H77" s="2" t="inlineStr">
        <is>
          <t>Coating_Standard</t>
        </is>
      </c>
      <c r="I77" t="inlineStr">
        <is>
          <t>250psig</t>
        </is>
      </c>
      <c r="J77" t="inlineStr">
        <is>
          <t>:MechSealType1Bal:</t>
        </is>
      </c>
      <c r="K77" t="inlineStr">
        <is>
          <t>:Horizontal:</t>
        </is>
      </c>
      <c r="L77" t="inlineStr">
        <is>
          <t>:A:B:</t>
        </is>
      </c>
      <c r="O77" s="1" t="n">
        <v>96769408</v>
      </c>
      <c r="P77" s="4" t="inlineStr">
        <is>
          <t>INSERT,LF,4070,X4,BAL,DI</t>
        </is>
      </c>
      <c r="Q77" t="inlineStr">
        <is>
          <t>A100535</t>
        </is>
      </c>
      <c r="R77" t="inlineStr">
        <is>
          <t>LT051</t>
        </is>
      </c>
      <c r="S77" t="n">
        <v>98</v>
      </c>
    </row>
    <row r="78">
      <c r="B78" s="4" t="inlineStr">
        <is>
          <t>Price_BOM_L_Insert_72</t>
        </is>
      </c>
      <c r="C7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8" s="2" t="inlineStr">
        <is>
          <t>XA</t>
        </is>
      </c>
      <c r="E78" s="2" t="inlineStr">
        <is>
          <t>Opt_InsertProvided</t>
        </is>
      </c>
      <c r="F78" s="2" t="inlineStr">
        <is>
          <t>Cast Iron, ASTM-A48, CL 30</t>
        </is>
      </c>
      <c r="G78" s="2" t="inlineStr">
        <is>
          <t>C30</t>
        </is>
      </c>
      <c r="H78" s="2" t="inlineStr">
        <is>
          <t>Coating_Standard</t>
        </is>
      </c>
      <c r="I78" t="inlineStr">
        <is>
          <t>175psig</t>
        </is>
      </c>
      <c r="J78" t="inlineStr">
        <is>
          <t>:MechSealType21S:MechSealType1Unbal:</t>
        </is>
      </c>
      <c r="K78" t="inlineStr">
        <is>
          <t>:Horizontal:Vertical:</t>
        </is>
      </c>
      <c r="L78" t="inlineStr">
        <is>
          <t>:W:Y:</t>
        </is>
      </c>
      <c r="M78" t="inlineStr">
        <is>
          <t>:213JMZ:215JMZ:213JM:215JM:254JM:256JM:</t>
        </is>
      </c>
      <c r="N78" t="inlineStr">
        <is>
          <t>Single Seal, Type 1</t>
        </is>
      </c>
      <c r="O78" s="1" t="n">
        <v>96769409</v>
      </c>
      <c r="P78" s="4" t="inlineStr">
        <is>
          <t>INSERT,LC,XA,JM,SGL, 8.5"AK,CI</t>
        </is>
      </c>
      <c r="Q78" t="inlineStr">
        <is>
          <t>A100530</t>
        </is>
      </c>
      <c r="R78" t="inlineStr">
        <is>
          <t>LT027</t>
        </is>
      </c>
      <c r="S78" t="n">
        <v>0</v>
      </c>
    </row>
    <row r="79" ht="12" customHeight="1">
      <c r="B79" s="4" t="inlineStr">
        <is>
          <t>Price_BOM_L_Insert_73</t>
        </is>
      </c>
      <c r="C7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9" s="2" t="inlineStr">
        <is>
          <t>XA</t>
        </is>
      </c>
      <c r="E79" s="2" t="inlineStr">
        <is>
          <t>Opt_InsertProvided</t>
        </is>
      </c>
      <c r="F79" s="2" t="inlineStr">
        <is>
          <t>Cast Iron, ASTM-A48, CL 30</t>
        </is>
      </c>
      <c r="G79" s="2" t="inlineStr">
        <is>
          <t>C30</t>
        </is>
      </c>
      <c r="H79" s="2" t="inlineStr">
        <is>
          <t>Coating_Standard</t>
        </is>
      </c>
      <c r="I79" t="inlineStr">
        <is>
          <t>175psig</t>
        </is>
      </c>
      <c r="J79" t="inlineStr">
        <is>
          <t>:MechSealType21S:MechSealType1Unbal:</t>
        </is>
      </c>
      <c r="K79" t="inlineStr">
        <is>
          <t>:Horizontal:Vertical:</t>
        </is>
      </c>
      <c r="L79" t="inlineStr">
        <is>
          <t>:W:Y:</t>
        </is>
      </c>
      <c r="M79" t="inlineStr">
        <is>
          <t>:284JM:286JM:324JM:326JM:364JMZ:365JMZ:404JMZ:405JMZ:</t>
        </is>
      </c>
      <c r="N79" t="inlineStr">
        <is>
          <t>Single Seal, Type 1</t>
        </is>
      </c>
      <c r="O79" s="1" t="n">
        <v>96769410</v>
      </c>
      <c r="P79" s="4" t="inlineStr">
        <is>
          <t>INSERT,LC,XA,JM,SGL,12.5"AK,CI</t>
        </is>
      </c>
      <c r="Q79" t="inlineStr">
        <is>
          <t>A100530</t>
        </is>
      </c>
      <c r="R79" t="inlineStr">
        <is>
          <t>LT027</t>
        </is>
      </c>
      <c r="S79" t="n">
        <v>0</v>
      </c>
    </row>
    <row r="80">
      <c r="B80" s="4" t="inlineStr">
        <is>
          <t>Price_BOM_L_Insert_74</t>
        </is>
      </c>
      <c r="C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0" s="2" t="inlineStr">
        <is>
          <t>XA</t>
        </is>
      </c>
      <c r="E80" s="2" t="inlineStr">
        <is>
          <t>Opt_InsertProvided</t>
        </is>
      </c>
      <c r="F80" s="2" t="inlineStr">
        <is>
          <t>Cast Iron, ASTM-A48, CL 30</t>
        </is>
      </c>
      <c r="G80" s="2" t="inlineStr">
        <is>
          <t>C30</t>
        </is>
      </c>
      <c r="H80" s="2" t="inlineStr">
        <is>
          <t>Coating_Standard</t>
        </is>
      </c>
      <c r="I80" t="inlineStr">
        <is>
          <t>175psig</t>
        </is>
      </c>
      <c r="J80" t="inlineStr">
        <is>
          <t>:MechSealType21S:MechSealType1Unbal:</t>
        </is>
      </c>
      <c r="K80" t="inlineStr">
        <is>
          <t>:Horizontal:Vertical:</t>
        </is>
      </c>
      <c r="L80" t="inlineStr">
        <is>
          <t>:G:K:</t>
        </is>
      </c>
      <c r="M80" t="inlineStr">
        <is>
          <t>:213JP:215JP:254JP:256JP:</t>
        </is>
      </c>
      <c r="N80" t="inlineStr">
        <is>
          <t>Single Seal, Type 1</t>
        </is>
      </c>
      <c r="O80" s="1" t="n">
        <v>96769411</v>
      </c>
      <c r="P80" s="4" t="inlineStr">
        <is>
          <t>INSERT,LC,XA,JP,SGL, 8.5"AK,CI</t>
        </is>
      </c>
      <c r="Q80" t="inlineStr">
        <is>
          <t>A100529</t>
        </is>
      </c>
      <c r="R80" t="inlineStr">
        <is>
          <t>LT027</t>
        </is>
      </c>
      <c r="S80" t="n">
        <v>0</v>
      </c>
    </row>
    <row r="81">
      <c r="B81" s="4" t="inlineStr">
        <is>
          <t>Price_BOM_L_Insert_75</t>
        </is>
      </c>
      <c r="C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1" s="2" t="inlineStr">
        <is>
          <t>XA</t>
        </is>
      </c>
      <c r="E81" s="2" t="inlineStr">
        <is>
          <t>Opt_InsertProvided</t>
        </is>
      </c>
      <c r="F81" s="2" t="inlineStr">
        <is>
          <t>Cast Iron, ASTM-A48, CL 30</t>
        </is>
      </c>
      <c r="G81" s="2" t="inlineStr">
        <is>
          <t>C30</t>
        </is>
      </c>
      <c r="H81" s="2" t="inlineStr">
        <is>
          <t>Coating_Standard</t>
        </is>
      </c>
      <c r="I81" t="inlineStr">
        <is>
          <t>175psig</t>
        </is>
      </c>
      <c r="J81" t="inlineStr">
        <is>
          <t>:MechSealType21S:MechSealType1Unbal:</t>
        </is>
      </c>
      <c r="K81" t="inlineStr">
        <is>
          <t>:Horizontal:Vertical:</t>
        </is>
      </c>
      <c r="L81" t="inlineStr">
        <is>
          <t>:G:K:</t>
        </is>
      </c>
      <c r="M81" t="inlineStr">
        <is>
          <t>:284JP:286JP:324JP:326JP:364JP:365JP:364JPZ:365JPZ:404JPZ:405JPZ:</t>
        </is>
      </c>
      <c r="N81" t="inlineStr">
        <is>
          <t>Double Seal, Type 1</t>
        </is>
      </c>
      <c r="O81" s="1" t="n">
        <v>96769412</v>
      </c>
      <c r="P81" s="4" t="inlineStr">
        <is>
          <t>INSERT,LC,XA,JP,SGL,12.5"AK,CI</t>
        </is>
      </c>
      <c r="Q81" t="inlineStr">
        <is>
          <t>A100529</t>
        </is>
      </c>
      <c r="R81" t="inlineStr">
        <is>
          <t>LT027</t>
        </is>
      </c>
      <c r="S81" t="n">
        <v>0</v>
      </c>
    </row>
    <row r="82">
      <c r="B82" s="4" t="inlineStr">
        <is>
          <t>Price_BOM_L_Insert_76</t>
        </is>
      </c>
      <c r="C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2" s="2" t="inlineStr">
        <is>
          <t>XA</t>
        </is>
      </c>
      <c r="E82" s="2" t="inlineStr">
        <is>
          <t>Opt_InsertProvided</t>
        </is>
      </c>
      <c r="F82" s="2" t="inlineStr">
        <is>
          <t>Ductile Iron, ASTM-A536-65</t>
        </is>
      </c>
      <c r="G82" s="2" t="inlineStr">
        <is>
          <t>J</t>
        </is>
      </c>
      <c r="H82" s="2" t="inlineStr">
        <is>
          <t>Coating_Standard</t>
        </is>
      </c>
      <c r="I82" t="inlineStr">
        <is>
          <t>250psig</t>
        </is>
      </c>
      <c r="J82" t="inlineStr">
        <is>
          <t>:MechSealType21S:MechSealType1Unbal:</t>
        </is>
      </c>
      <c r="K82" t="inlineStr">
        <is>
          <t>:Horizontal:Vertical:</t>
        </is>
      </c>
      <c r="L82" t="inlineStr">
        <is>
          <t>:G:K:</t>
        </is>
      </c>
      <c r="M82" t="inlineStr">
        <is>
          <t>:213JP:215JP:254JP:256JP:</t>
        </is>
      </c>
      <c r="N82" t="inlineStr">
        <is>
          <t>Double Seal, Type 1</t>
        </is>
      </c>
      <c r="O82" s="1" t="n">
        <v>96769413</v>
      </c>
      <c r="P82" s="4" t="inlineStr">
        <is>
          <t>INSERT,LC,XA,JP,SGL, 8.5"AK,DI</t>
        </is>
      </c>
      <c r="Q82" t="inlineStr">
        <is>
          <t>A100531</t>
        </is>
      </c>
      <c r="R82" t="inlineStr">
        <is>
          <t>LT051</t>
        </is>
      </c>
      <c r="S82" t="n">
        <v>98</v>
      </c>
    </row>
    <row r="83">
      <c r="B83" s="4" t="inlineStr">
        <is>
          <t>Price_BOM_L_Insert_77</t>
        </is>
      </c>
      <c r="C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3" s="2" t="inlineStr">
        <is>
          <t>XA</t>
        </is>
      </c>
      <c r="E83" s="2" t="inlineStr">
        <is>
          <t>Opt_InsertProvided</t>
        </is>
      </c>
      <c r="F83" s="2" t="inlineStr">
        <is>
          <t>Ductile Iron, ASTM-A536-65</t>
        </is>
      </c>
      <c r="G83" s="2" t="inlineStr">
        <is>
          <t>J</t>
        </is>
      </c>
      <c r="H83" s="2" t="inlineStr">
        <is>
          <t>Coating_Standard</t>
        </is>
      </c>
      <c r="I83" t="inlineStr">
        <is>
          <t>250psig</t>
        </is>
      </c>
      <c r="J83" t="inlineStr">
        <is>
          <t>:MechSealType21S:MechSealType1Unbal:</t>
        </is>
      </c>
      <c r="K83" t="inlineStr">
        <is>
          <t>:Horizontal:Vertical:</t>
        </is>
      </c>
      <c r="L83" t="inlineStr">
        <is>
          <t>:G:K:</t>
        </is>
      </c>
      <c r="M83" t="inlineStr">
        <is>
          <t>:284JP:286JP:324JP:326JP:364JP:365JP:364JPZ:365JPZ:404JPZ:405JPZ:</t>
        </is>
      </c>
      <c r="O83" s="1" t="n">
        <v>96769414</v>
      </c>
      <c r="P83" s="4" t="inlineStr">
        <is>
          <t>INSERT,LC,XA,JP,SGL,12.5"AK,DI</t>
        </is>
      </c>
      <c r="Q83" t="inlineStr">
        <is>
          <t>A100531</t>
        </is>
      </c>
      <c r="R83" t="inlineStr">
        <is>
          <t>LT051</t>
        </is>
      </c>
      <c r="S83" t="n">
        <v>98</v>
      </c>
    </row>
    <row r="84">
      <c r="B84" s="4" t="inlineStr">
        <is>
          <t>Price_BOM_L_Insert_78</t>
        </is>
      </c>
      <c r="C84" t="inlineStr">
        <is>
          <t>:20121-LC:25123-LC:30957-LC:30121-LC:30127-LC:30157-LC:40959-LC:4012A-LC:40129-LC:40157-LC:50123-LC:60951-LC:60123-LC:</t>
        </is>
      </c>
      <c r="D84" s="2" t="inlineStr">
        <is>
          <t>XA</t>
        </is>
      </c>
      <c r="E84" s="2" t="inlineStr">
        <is>
          <t>Opt_InsertProvided</t>
        </is>
      </c>
      <c r="F84" s="2" t="inlineStr">
        <is>
          <t>Cast Iron, ASTM-A48, CL 30</t>
        </is>
      </c>
      <c r="G84" s="2" t="inlineStr">
        <is>
          <t>C30</t>
        </is>
      </c>
      <c r="H84" s="2" t="inlineStr">
        <is>
          <t>Coating_Standard</t>
        </is>
      </c>
      <c r="I84" t="inlineStr">
        <is>
          <t>175psig</t>
        </is>
      </c>
      <c r="J84" t="inlineStr">
        <is>
          <t>:Opt_Packing:</t>
        </is>
      </c>
      <c r="K84" t="inlineStr">
        <is>
          <t>:Horizontal:</t>
        </is>
      </c>
      <c r="L84" t="inlineStr">
        <is>
          <t>:K:</t>
        </is>
      </c>
      <c r="M84" t="inlineStr">
        <is>
          <t>:213JP:215JP:254JP:256JP:</t>
        </is>
      </c>
      <c r="O84" s="1" t="n">
        <v>96769415</v>
      </c>
      <c r="P84" s="4" t="inlineStr">
        <is>
          <t>INSERT,LC,XA,JP,PKG, 8.5"AK,CI</t>
        </is>
      </c>
      <c r="Q84" t="inlineStr">
        <is>
          <t>A100529</t>
        </is>
      </c>
      <c r="R84" t="inlineStr">
        <is>
          <t>LT051</t>
        </is>
      </c>
      <c r="S84" t="n">
        <v>98</v>
      </c>
    </row>
    <row r="85">
      <c r="B85" s="4" t="inlineStr">
        <is>
          <t>Price_BOM_L_Insert_79</t>
        </is>
      </c>
      <c r="C85" t="inlineStr">
        <is>
          <t>:20121-LC:25123-LC:30957-LC:30121-LC:30127-LC:30157-LC:40959-LC:4012A-LC:40129-LC:40157-LC:50123-LC:60951-LC:60123-LC:</t>
        </is>
      </c>
      <c r="D85" s="2" t="inlineStr">
        <is>
          <t>XA</t>
        </is>
      </c>
      <c r="E85" s="2" t="inlineStr">
        <is>
          <t>Opt_InsertProvided</t>
        </is>
      </c>
      <c r="F85" s="2" t="inlineStr">
        <is>
          <t>Cast Iron, ASTM-A48, CL 30</t>
        </is>
      </c>
      <c r="G85" s="2" t="inlineStr">
        <is>
          <t>C30</t>
        </is>
      </c>
      <c r="H85" s="2" t="inlineStr">
        <is>
          <t>Coating_Standard</t>
        </is>
      </c>
      <c r="I85" t="inlineStr">
        <is>
          <t>175psig</t>
        </is>
      </c>
      <c r="J85" t="inlineStr">
        <is>
          <t>:Opt_Packing:</t>
        </is>
      </c>
      <c r="K85" t="inlineStr">
        <is>
          <t>:Horizontal:</t>
        </is>
      </c>
      <c r="L85" t="inlineStr">
        <is>
          <t>:K:</t>
        </is>
      </c>
      <c r="M85" t="inlineStr">
        <is>
          <t>:284JP:286JP:324JP:326JP:364JP:365JP:364JPZ:365JPZ:404JPZ:405JPZ:</t>
        </is>
      </c>
      <c r="O85" s="1" t="n">
        <v>96769416</v>
      </c>
      <c r="P85" s="4" t="inlineStr">
        <is>
          <t>INSERT,LC,XA,JP,PKG,12.5"AK,CI</t>
        </is>
      </c>
      <c r="Q85" t="inlineStr">
        <is>
          <t>A100529</t>
        </is>
      </c>
      <c r="R85" t="inlineStr">
        <is>
          <t>LT051</t>
        </is>
      </c>
      <c r="S85" t="n">
        <v>98</v>
      </c>
    </row>
    <row r="86">
      <c r="B86" s="4" t="inlineStr">
        <is>
          <t>Price_BOM_L_Insert_80</t>
        </is>
      </c>
      <c r="C8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6" s="2" t="inlineStr">
        <is>
          <t>XA</t>
        </is>
      </c>
      <c r="E86" s="2" t="inlineStr">
        <is>
          <t>Opt_InsertProvided</t>
        </is>
      </c>
      <c r="F86" s="2" t="inlineStr">
        <is>
          <t>Cast Iron, ASTM-A48, CL 30</t>
        </is>
      </c>
      <c r="G86" s="2" t="inlineStr">
        <is>
          <t>C30</t>
        </is>
      </c>
      <c r="H86" s="2" t="inlineStr">
        <is>
          <t>Coating_Standard</t>
        </is>
      </c>
      <c r="I86" t="inlineStr">
        <is>
          <t>175psig</t>
        </is>
      </c>
      <c r="J86" t="inlineStr">
        <is>
          <t>:MechSealType2B:</t>
        </is>
      </c>
      <c r="K86" t="inlineStr">
        <is>
          <t>:Horizontal:Vertical:</t>
        </is>
      </c>
      <c r="L86" t="inlineStr">
        <is>
          <t>:G:K:</t>
        </is>
      </c>
      <c r="M86" t="inlineStr">
        <is>
          <t>:213JP:215JP:254JP:256JP:</t>
        </is>
      </c>
      <c r="O86" s="1" t="n">
        <v>96769417</v>
      </c>
      <c r="P86" s="4" t="inlineStr">
        <is>
          <t>INSERT,LC,XA,JP,BAL, 8.5"AK,CI</t>
        </is>
      </c>
      <c r="Q86" t="inlineStr">
        <is>
          <t>A100529</t>
        </is>
      </c>
      <c r="R86" t="inlineStr">
        <is>
          <t>LT027</t>
        </is>
      </c>
      <c r="S86" t="n">
        <v>0</v>
      </c>
    </row>
    <row r="87">
      <c r="B87" s="4" t="inlineStr">
        <is>
          <t>Price_BOM_L_Insert_81</t>
        </is>
      </c>
      <c r="C8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7" s="2" t="inlineStr">
        <is>
          <t>XA</t>
        </is>
      </c>
      <c r="E87" s="2" t="inlineStr">
        <is>
          <t>Opt_InsertProvided</t>
        </is>
      </c>
      <c r="F87" s="2" t="inlineStr">
        <is>
          <t>Cast Iron, ASTM-A48, CL 30</t>
        </is>
      </c>
      <c r="G87" s="2" t="inlineStr">
        <is>
          <t>C30</t>
        </is>
      </c>
      <c r="H87" s="2" t="inlineStr">
        <is>
          <t>Coating_Standard</t>
        </is>
      </c>
      <c r="I87" t="inlineStr">
        <is>
          <t>175psig</t>
        </is>
      </c>
      <c r="J87" t="inlineStr">
        <is>
          <t>:MechSealType2B:</t>
        </is>
      </c>
      <c r="K87" t="inlineStr">
        <is>
          <t>:Horizontal:Vertical:</t>
        </is>
      </c>
      <c r="L87" t="inlineStr">
        <is>
          <t>:G:K:</t>
        </is>
      </c>
      <c r="M87" t="inlineStr">
        <is>
          <t>:284JP:286JP:324JP:326JP:364JP:365JP:364JPZ:365JPZ:404JPZ:405JPZ:</t>
        </is>
      </c>
      <c r="O87" s="1" t="n">
        <v>96769418</v>
      </c>
      <c r="P87" s="4" t="inlineStr">
        <is>
          <t>INSERT,LC,XA,JP,BAL,12.5"AK,CI</t>
        </is>
      </c>
      <c r="Q87" t="inlineStr">
        <is>
          <t>A100529</t>
        </is>
      </c>
      <c r="R87" t="inlineStr">
        <is>
          <t>LT027</t>
        </is>
      </c>
      <c r="S87" t="n">
        <v>0</v>
      </c>
    </row>
    <row r="88">
      <c r="B88" s="4" t="inlineStr">
        <is>
          <t>Price_BOM_L_Insert_82</t>
        </is>
      </c>
      <c r="C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8" s="2" t="inlineStr">
        <is>
          <t>XA</t>
        </is>
      </c>
      <c r="E88" s="2" t="inlineStr">
        <is>
          <t>Opt_InsertProvided</t>
        </is>
      </c>
      <c r="F88" s="2" t="inlineStr">
        <is>
          <t>Ductile Iron, ASTM-A536-65</t>
        </is>
      </c>
      <c r="G88" s="2" t="inlineStr">
        <is>
          <t>J</t>
        </is>
      </c>
      <c r="H88" s="2" t="inlineStr">
        <is>
          <t>Coating_Standard</t>
        </is>
      </c>
      <c r="I88" t="inlineStr">
        <is>
          <t>250psig</t>
        </is>
      </c>
      <c r="J88" t="inlineStr">
        <is>
          <t>:MechSealType2B:</t>
        </is>
      </c>
      <c r="K88" t="inlineStr">
        <is>
          <t>:Horizontal:Vertical:</t>
        </is>
      </c>
      <c r="L88" t="inlineStr">
        <is>
          <t>:G:K:</t>
        </is>
      </c>
      <c r="M88" t="inlineStr">
        <is>
          <t>:213JP:215JP:254JP:256JP:</t>
        </is>
      </c>
      <c r="O88" s="1" t="n">
        <v>96769419</v>
      </c>
      <c r="P88" s="4" t="inlineStr">
        <is>
          <t>INSERT,LC,XA,JP,BAL, 8.5"AK,DI</t>
        </is>
      </c>
      <c r="Q88" t="inlineStr">
        <is>
          <t>A100531</t>
        </is>
      </c>
      <c r="R88" t="inlineStr">
        <is>
          <t>LT051</t>
        </is>
      </c>
      <c r="S88" t="n">
        <v>98</v>
      </c>
    </row>
    <row r="89">
      <c r="B89" s="4" t="inlineStr">
        <is>
          <t>Price_BOM_L_Insert_83</t>
        </is>
      </c>
      <c r="C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9" s="2" t="inlineStr">
        <is>
          <t>XA</t>
        </is>
      </c>
      <c r="E89" s="2" t="inlineStr">
        <is>
          <t>Opt_InsertProvided</t>
        </is>
      </c>
      <c r="F89" s="2" t="inlineStr">
        <is>
          <t>Ductile Iron, ASTM-A536-65</t>
        </is>
      </c>
      <c r="G89" s="2" t="inlineStr">
        <is>
          <t>J</t>
        </is>
      </c>
      <c r="H89" s="2" t="inlineStr">
        <is>
          <t>Coating_Standard</t>
        </is>
      </c>
      <c r="I89" t="inlineStr">
        <is>
          <t>250psig</t>
        </is>
      </c>
      <c r="J89" t="inlineStr">
        <is>
          <t>:MechSealType2B:</t>
        </is>
      </c>
      <c r="K89" t="inlineStr">
        <is>
          <t>:Horizontal:Vertical:</t>
        </is>
      </c>
      <c r="L89" t="inlineStr">
        <is>
          <t>:G:K:</t>
        </is>
      </c>
      <c r="M89" t="inlineStr">
        <is>
          <t>:284JP:286JP:324JP:326JP:364JP:365JP:364JPZ:365JPZ:404JPZ:405JPZ:</t>
        </is>
      </c>
      <c r="O89" s="1" t="n">
        <v>96769420</v>
      </c>
      <c r="P89" s="4" t="inlineStr">
        <is>
          <t>INSERT,LC,XA,JP,BAL,12.5"AK,DI</t>
        </is>
      </c>
      <c r="Q89" t="inlineStr">
        <is>
          <t>A100531</t>
        </is>
      </c>
      <c r="R89" t="inlineStr">
        <is>
          <t>LT051</t>
        </is>
      </c>
      <c r="S89" t="n">
        <v>98</v>
      </c>
    </row>
    <row r="90">
      <c r="B90" s="4" t="inlineStr">
        <is>
          <t>Price_BOM_L_Insert_84</t>
        </is>
      </c>
      <c r="C90" t="inlineStr">
        <is>
          <t>:20121-LF:25123-LF:30957-LF:30121-LF:30127-LF:30157-LF:40959-LF:4012A-LF:40129-LF:40157-LF:50123-LF:60951-LF:60123-LF:</t>
        </is>
      </c>
      <c r="D90" s="2" t="inlineStr">
        <is>
          <t>XA</t>
        </is>
      </c>
      <c r="E90" s="2" t="inlineStr">
        <is>
          <t>Opt_InsertProvided</t>
        </is>
      </c>
      <c r="F90" s="2" t="inlineStr">
        <is>
          <t>Cast Iron, ASTM-A48, CL 30</t>
        </is>
      </c>
      <c r="G90" s="2" t="inlineStr">
        <is>
          <t>C30</t>
        </is>
      </c>
      <c r="H90" s="2" t="inlineStr">
        <is>
          <t>Coating_Standard</t>
        </is>
      </c>
      <c r="I90" t="inlineStr">
        <is>
          <t>175psig</t>
        </is>
      </c>
      <c r="J90" t="inlineStr">
        <is>
          <t>:MechSealType21S:MechSealType1Unbal:</t>
        </is>
      </c>
      <c r="K90" t="inlineStr">
        <is>
          <t>:Horizontal:</t>
        </is>
      </c>
      <c r="L90" t="inlineStr">
        <is>
          <t>:A:B:</t>
        </is>
      </c>
      <c r="O90" s="1" t="n">
        <v>96769421</v>
      </c>
      <c r="P90" s="4" t="inlineStr">
        <is>
          <t>INSERT,LF,XA,SGL,CI</t>
        </is>
      </c>
      <c r="Q90" t="inlineStr">
        <is>
          <t>A100542</t>
        </is>
      </c>
      <c r="R90" t="inlineStr">
        <is>
          <t>LT027</t>
        </is>
      </c>
      <c r="S90" t="n">
        <v>0</v>
      </c>
    </row>
    <row r="91">
      <c r="B91" s="4" t="inlineStr">
        <is>
          <t>Price_BOM_L_Insert_85</t>
        </is>
      </c>
      <c r="C91" t="inlineStr">
        <is>
          <t>:20121-LF:25123-LF:30957-LF:30121-LF:30127-LF:30157-LF:40959-LF:4012A-LF:40129-LF:40157-LF:50123-LF:60951-LF:60123-LF:</t>
        </is>
      </c>
      <c r="D91" s="2" t="inlineStr">
        <is>
          <t>XA</t>
        </is>
      </c>
      <c r="E91" s="2" t="inlineStr">
        <is>
          <t>Opt_InsertProvided</t>
        </is>
      </c>
      <c r="F91" s="2" t="inlineStr">
        <is>
          <t>Ductile Iron, ASTM-A536-65</t>
        </is>
      </c>
      <c r="G91" s="2" t="inlineStr">
        <is>
          <t>J</t>
        </is>
      </c>
      <c r="H91" s="2" t="inlineStr">
        <is>
          <t>Coating_Standard</t>
        </is>
      </c>
      <c r="I91" t="inlineStr">
        <is>
          <t>250psig</t>
        </is>
      </c>
      <c r="J91" t="inlineStr">
        <is>
          <t>:MechSealType21S:MechSealType1Unbal:</t>
        </is>
      </c>
      <c r="K91" t="inlineStr">
        <is>
          <t>:Horizontal:</t>
        </is>
      </c>
      <c r="L91" t="inlineStr">
        <is>
          <t>:A:B:</t>
        </is>
      </c>
      <c r="O91" s="1" t="n">
        <v>96769422</v>
      </c>
      <c r="P91" s="4" t="inlineStr">
        <is>
          <t>INSERT,LF,XA,SGL,DI</t>
        </is>
      </c>
      <c r="Q91" t="inlineStr">
        <is>
          <t>A100543</t>
        </is>
      </c>
      <c r="R91" t="inlineStr">
        <is>
          <t>LT051</t>
        </is>
      </c>
      <c r="S91" t="n">
        <v>98</v>
      </c>
    </row>
    <row r="92">
      <c r="B92" s="4" t="inlineStr">
        <is>
          <t>Price_BOM_L_Insert_86</t>
        </is>
      </c>
      <c r="C92" t="inlineStr">
        <is>
          <t>:20121-LF:25123-LF:30957-LF:30121-LF:30127-LF:30157-LF:40959-LF:4012A-LF:40129-LF:40157-LF:50123-LF:60951-LF:60123-LF:</t>
        </is>
      </c>
      <c r="D92" s="2" t="inlineStr">
        <is>
          <t>XA</t>
        </is>
      </c>
      <c r="E92" s="2" t="inlineStr">
        <is>
          <t>Opt_InsertProvided</t>
        </is>
      </c>
      <c r="F92" s="2" t="inlineStr">
        <is>
          <t>Cast Iron, ASTM-A48, CL 30</t>
        </is>
      </c>
      <c r="G92" s="2" t="inlineStr">
        <is>
          <t>C30</t>
        </is>
      </c>
      <c r="H92" s="2" t="inlineStr">
        <is>
          <t>Coating_Standard</t>
        </is>
      </c>
      <c r="I92" t="inlineStr">
        <is>
          <t>175psig</t>
        </is>
      </c>
      <c r="J92" t="inlineStr">
        <is>
          <t>:Opt_Packing:</t>
        </is>
      </c>
      <c r="K92" t="inlineStr">
        <is>
          <t>:Horizontal:</t>
        </is>
      </c>
      <c r="L92" t="inlineStr">
        <is>
          <t>:A:B:</t>
        </is>
      </c>
      <c r="O92" s="1" t="n">
        <v>96769423</v>
      </c>
      <c r="P92" s="4" t="inlineStr">
        <is>
          <t>INSERT,LF,XA,PKG,CI</t>
        </is>
      </c>
      <c r="Q92" t="inlineStr">
        <is>
          <t>A100542</t>
        </is>
      </c>
      <c r="R92" t="inlineStr">
        <is>
          <t>LT051</t>
        </is>
      </c>
      <c r="S92" t="n">
        <v>98</v>
      </c>
    </row>
    <row r="93">
      <c r="B93" s="4" t="inlineStr">
        <is>
          <t>Price_BOM_L_Insert_87</t>
        </is>
      </c>
      <c r="C93" t="inlineStr">
        <is>
          <t>:20121-LF:25123-LF:30957-LF:30121-LF:30127-LF:30157-LF:40959-LF:4012A-LF:40129-LF:40157-LF:50123-LF:60951-LF:60123-LF:</t>
        </is>
      </c>
      <c r="D93" s="2" t="inlineStr">
        <is>
          <t>XA</t>
        </is>
      </c>
      <c r="E93" s="2" t="inlineStr">
        <is>
          <t>Opt_InsertProvided</t>
        </is>
      </c>
      <c r="F93" s="2" t="inlineStr">
        <is>
          <t>Cast Iron, ASTM-A48, CL 30</t>
        </is>
      </c>
      <c r="G93" s="2" t="inlineStr">
        <is>
          <t>C30</t>
        </is>
      </c>
      <c r="H93" s="2" t="inlineStr">
        <is>
          <t>Coating_Standard</t>
        </is>
      </c>
      <c r="I93" t="inlineStr">
        <is>
          <t>175psig</t>
        </is>
      </c>
      <c r="J93" t="inlineStr">
        <is>
          <t>:MechSealType2B:</t>
        </is>
      </c>
      <c r="K93" t="inlineStr">
        <is>
          <t>:Horizontal:</t>
        </is>
      </c>
      <c r="L93" t="inlineStr">
        <is>
          <t>:A:B:</t>
        </is>
      </c>
      <c r="N93" t="inlineStr">
        <is>
          <t>Single Seal, Type 1B</t>
        </is>
      </c>
      <c r="O93" s="1" t="n">
        <v>96769424</v>
      </c>
      <c r="P93" s="4" t="inlineStr">
        <is>
          <t>INSERT,LF,XA,BAL,CI</t>
        </is>
      </c>
      <c r="Q93" t="inlineStr">
        <is>
          <t>A100542</t>
        </is>
      </c>
      <c r="R93" t="inlineStr">
        <is>
          <t>LT027</t>
        </is>
      </c>
      <c r="S93" t="n">
        <v>0</v>
      </c>
    </row>
    <row r="94">
      <c r="B94" s="4" t="inlineStr">
        <is>
          <t>Price_BOM_L_Insert_88</t>
        </is>
      </c>
      <c r="C94" t="inlineStr">
        <is>
          <t>:20121-LF:25123-LF:30957-LF:30121-LF:30127-LF:30157-LF:40959-LF:4012A-LF:40129-LF:40157-LF:50123-LF:60951-LF:60123-LF:</t>
        </is>
      </c>
      <c r="D94" s="2" t="inlineStr">
        <is>
          <t>XA</t>
        </is>
      </c>
      <c r="E94" s="2" t="inlineStr">
        <is>
          <t>Opt_InsertProvided</t>
        </is>
      </c>
      <c r="F94" s="2" t="inlineStr">
        <is>
          <t>Ductile Iron, ASTM-A536-65</t>
        </is>
      </c>
      <c r="G94" s="2" t="inlineStr">
        <is>
          <t>J</t>
        </is>
      </c>
      <c r="H94" s="2" t="inlineStr">
        <is>
          <t>Coating_Standard</t>
        </is>
      </c>
      <c r="I94" t="inlineStr">
        <is>
          <t>250psig</t>
        </is>
      </c>
      <c r="J94" t="inlineStr">
        <is>
          <t>:MechSealType2B:</t>
        </is>
      </c>
      <c r="K94" t="inlineStr">
        <is>
          <t>:Horizontal:</t>
        </is>
      </c>
      <c r="L94" t="inlineStr">
        <is>
          <t>:A:B:</t>
        </is>
      </c>
      <c r="N94" t="inlineStr">
        <is>
          <t>Single Seal, Type 1B</t>
        </is>
      </c>
      <c r="O94" s="1" t="n">
        <v>96769425</v>
      </c>
      <c r="P94" s="4" t="inlineStr">
        <is>
          <t>INSERT,LF,XA,BAL,DI</t>
        </is>
      </c>
      <c r="Q94" t="inlineStr">
        <is>
          <t>A100543</t>
        </is>
      </c>
      <c r="R94" t="inlineStr">
        <is>
          <t>LT051</t>
        </is>
      </c>
      <c r="S94" t="n">
        <v>98</v>
      </c>
    </row>
    <row r="95">
      <c r="B95" s="4" t="inlineStr">
        <is>
          <t>Price_BOM_L_Insert_89</t>
        </is>
      </c>
      <c r="C95" t="inlineStr">
        <is>
          <t>:40157-LC:40157-LCV:50123-LC:50123-LCV:50157-LC:50157-LCV:60123-LC:60123-LCV:60157-LC:60157-LCV:80123-LC:80123-LCV:80155-LC:80155-LCV:</t>
        </is>
      </c>
      <c r="D95" s="2" t="inlineStr">
        <is>
          <t>X5</t>
        </is>
      </c>
      <c r="E95" s="2" t="inlineStr">
        <is>
          <t>Opt_InsertProvided</t>
        </is>
      </c>
      <c r="F95" s="2" t="inlineStr">
        <is>
          <t>Cast Iron, ASTM-A48, CL 30</t>
        </is>
      </c>
      <c r="G95" s="2" t="inlineStr">
        <is>
          <t>C30</t>
        </is>
      </c>
      <c r="H95" s="2" t="inlineStr">
        <is>
          <t>Coating_Standard</t>
        </is>
      </c>
      <c r="I95" t="inlineStr">
        <is>
          <t>175psig</t>
        </is>
      </c>
      <c r="J95" t="inlineStr">
        <is>
          <t>:MechSealType21S:MechSealType1Unbal:</t>
        </is>
      </c>
      <c r="K95" t="inlineStr">
        <is>
          <t>:Horizontal:Vertical:</t>
        </is>
      </c>
      <c r="L95" t="inlineStr">
        <is>
          <t>:L:N:</t>
        </is>
      </c>
      <c r="M95" t="inlineStr">
        <is>
          <t>:213TCZ:215TCZ:254TCS:256TCZ:</t>
        </is>
      </c>
      <c r="N95" t="inlineStr">
        <is>
          <t>Packing</t>
        </is>
      </c>
      <c r="O95" s="1" t="n">
        <v>96769426</v>
      </c>
      <c r="P95" s="4" t="inlineStr">
        <is>
          <t>INSERT,LC,X5,SGL,213TCZ-256TCZ,CI</t>
        </is>
      </c>
      <c r="Q95" t="inlineStr">
        <is>
          <t>A100527</t>
        </is>
      </c>
      <c r="R95" t="inlineStr">
        <is>
          <t>LT027</t>
        </is>
      </c>
      <c r="S95" t="n">
        <v>0</v>
      </c>
    </row>
    <row r="96">
      <c r="B96" s="4" t="inlineStr">
        <is>
          <t>Price_BOM_L_Insert_90</t>
        </is>
      </c>
      <c r="C96" t="inlineStr">
        <is>
          <t>:40157-LC:40157-LCV:50123-LC:50123-LCV:50157-LC:50157-LCV:60123-LC:60123-LCV:60157-LC:60157-LCV:80123-LC:80123-LCV:80155-LC:80155-LCV:</t>
        </is>
      </c>
      <c r="D96" s="2" t="inlineStr">
        <is>
          <t>X5</t>
        </is>
      </c>
      <c r="E96" s="2" t="inlineStr">
        <is>
          <t>Opt_InsertProvided</t>
        </is>
      </c>
      <c r="F96" s="2" t="inlineStr">
        <is>
          <t>Cast Iron, ASTM-A48, CL 30</t>
        </is>
      </c>
      <c r="G96" s="2" t="inlineStr">
        <is>
          <t>C30</t>
        </is>
      </c>
      <c r="H96" s="2" t="inlineStr">
        <is>
          <t>Coating_Standard</t>
        </is>
      </c>
      <c r="I96" t="inlineStr">
        <is>
          <t>175psig</t>
        </is>
      </c>
      <c r="J96" t="inlineStr">
        <is>
          <t>:MechSealType21S:MechSealType1Unbal:</t>
        </is>
      </c>
      <c r="K96" t="inlineStr">
        <is>
          <t>:Horizontal:Vertical:</t>
        </is>
      </c>
      <c r="L96" t="inlineStr">
        <is>
          <t>:L:N:</t>
        </is>
      </c>
      <c r="M96" t="inlineStr">
        <is>
          <t>:284TCZ:286TCZ:</t>
        </is>
      </c>
      <c r="N96" t="inlineStr">
        <is>
          <t>Single Seal, Type 21S:Single Seal, Type 1</t>
        </is>
      </c>
      <c r="O96" s="1" t="n">
        <v>96769427</v>
      </c>
      <c r="P96" s="4" t="inlineStr">
        <is>
          <t>INSERT,LC,X5,SGL,284TCZ-286TCZ,CI</t>
        </is>
      </c>
      <c r="Q96" t="inlineStr">
        <is>
          <t>A100527</t>
        </is>
      </c>
      <c r="R96" t="inlineStr">
        <is>
          <t>LT027</t>
        </is>
      </c>
      <c r="S96" t="n">
        <v>0</v>
      </c>
    </row>
    <row r="97">
      <c r="B97" s="4" t="inlineStr">
        <is>
          <t>Price_BOM_L_Insert_91</t>
        </is>
      </c>
      <c r="C97" t="inlineStr">
        <is>
          <t>:40157-LC:40157-LCV:50123-LC:50123-LCV:50157-LC:50157-LCV:60123-LC:60123-LCV:60157-LC:60157-LCV:80123-LC:80123-LCV:80155-LC:80155-LCV:</t>
        </is>
      </c>
      <c r="D97" s="2" t="inlineStr">
        <is>
          <t>X5</t>
        </is>
      </c>
      <c r="E97" s="2" t="inlineStr">
        <is>
          <t>Opt_InsertProvided</t>
        </is>
      </c>
      <c r="F97" s="2" t="inlineStr">
        <is>
          <t>Cast Iron, ASTM-A48, CL 30</t>
        </is>
      </c>
      <c r="G97" s="2" t="inlineStr">
        <is>
          <t>C30</t>
        </is>
      </c>
      <c r="H97" s="2" t="inlineStr">
        <is>
          <t>Coating_Standard</t>
        </is>
      </c>
      <c r="I97" t="inlineStr">
        <is>
          <t>175psig</t>
        </is>
      </c>
      <c r="J97" t="inlineStr">
        <is>
          <t>:MechSealType21S:MechSealType1Unbal:</t>
        </is>
      </c>
      <c r="K97" t="inlineStr">
        <is>
          <t>:Horizontal:Vertical:</t>
        </is>
      </c>
      <c r="L97" t="inlineStr">
        <is>
          <t>:L:N:</t>
        </is>
      </c>
      <c r="M97" t="inlineStr">
        <is>
          <t>:324TCZ:326TCZ:364TCZ:365TCZ:404TCZ:405TCZ:</t>
        </is>
      </c>
      <c r="O97" s="1" t="n">
        <v>96769428</v>
      </c>
      <c r="P97" s="4" t="inlineStr">
        <is>
          <t>INSERT,LC,X5,SGL,324TCZ-365TCZ,CI</t>
        </is>
      </c>
      <c r="Q97" t="inlineStr">
        <is>
          <t>A100527</t>
        </is>
      </c>
      <c r="R97" t="inlineStr">
        <is>
          <t>LT027</t>
        </is>
      </c>
      <c r="S97" t="n">
        <v>0</v>
      </c>
    </row>
    <row r="98">
      <c r="B98" s="4" t="inlineStr">
        <is>
          <t>Price_BOM_L_Insert_92</t>
        </is>
      </c>
      <c r="C98" t="inlineStr">
        <is>
          <t>:40157-LC:40157-LCV:50123-LC:50123-LCV:50157-LC:50157-LCV:60123-LC:60123-LCV:60157-LC:60157-LCV:80123-LC:80123-LCV:80155-LC:80155-LCV:</t>
        </is>
      </c>
      <c r="D98" s="2" t="inlineStr">
        <is>
          <t>X5</t>
        </is>
      </c>
      <c r="E98" s="2" t="inlineStr">
        <is>
          <t>Opt_InsertProvided</t>
        </is>
      </c>
      <c r="F98" s="2" t="inlineStr">
        <is>
          <t>Ductile Iron, ASTM-A536-65</t>
        </is>
      </c>
      <c r="G98" s="2" t="inlineStr">
        <is>
          <t>J</t>
        </is>
      </c>
      <c r="H98" s="2" t="inlineStr">
        <is>
          <t>Coating_Standard</t>
        </is>
      </c>
      <c r="I98" t="inlineStr">
        <is>
          <t>250psig</t>
        </is>
      </c>
      <c r="J98" t="inlineStr">
        <is>
          <t>:MechSealType21S:MechSealType1Unbal:</t>
        </is>
      </c>
      <c r="K98" t="inlineStr">
        <is>
          <t>:Horizontal:Vertical:</t>
        </is>
      </c>
      <c r="L98" t="inlineStr">
        <is>
          <t>:L:N:</t>
        </is>
      </c>
      <c r="M98" t="inlineStr">
        <is>
          <t>:213TCZ:215TCZ:254TCS:256TCZ:</t>
        </is>
      </c>
      <c r="N98" t="inlineStr">
        <is>
          <t>Single Seal, Type 21S:Single Seal, Type 1</t>
        </is>
      </c>
      <c r="O98" s="1" t="n">
        <v>96769429</v>
      </c>
      <c r="P98" s="4" t="inlineStr">
        <is>
          <t>INSERT,LC,X5,SGL,213TCZ-256TCZ,DI</t>
        </is>
      </c>
      <c r="Q98" t="inlineStr">
        <is>
          <t>A100528</t>
        </is>
      </c>
      <c r="R98" t="inlineStr">
        <is>
          <t>LT051</t>
        </is>
      </c>
      <c r="S98" t="n">
        <v>98</v>
      </c>
    </row>
    <row r="99">
      <c r="B99" s="4" t="inlineStr">
        <is>
          <t>Price_BOM_L_Insert_93</t>
        </is>
      </c>
      <c r="C99" t="inlineStr">
        <is>
          <t>:40157-LC:40157-LCV:50123-LC:50123-LCV:50157-LC:50157-LCV:60123-LC:60123-LCV:60157-LC:60157-LCV:80123-LC:80123-LCV:80155-LC:80155-LCV:</t>
        </is>
      </c>
      <c r="D99" s="2" t="inlineStr">
        <is>
          <t>X5</t>
        </is>
      </c>
      <c r="E99" s="2" t="inlineStr">
        <is>
          <t>Opt_InsertProvided</t>
        </is>
      </c>
      <c r="F99" s="2" t="inlineStr">
        <is>
          <t>Ductile Iron, ASTM-A536-65</t>
        </is>
      </c>
      <c r="G99" s="2" t="inlineStr">
        <is>
          <t>J</t>
        </is>
      </c>
      <c r="H99" s="2" t="inlineStr">
        <is>
          <t>Coating_Standard</t>
        </is>
      </c>
      <c r="I99" t="inlineStr">
        <is>
          <t>250psig</t>
        </is>
      </c>
      <c r="J99" t="inlineStr">
        <is>
          <t>:MechSealType21S:MechSealType1Unbal:</t>
        </is>
      </c>
      <c r="K99" t="inlineStr">
        <is>
          <t>:Horizontal:Vertical:</t>
        </is>
      </c>
      <c r="L99" t="inlineStr">
        <is>
          <t>:L:N:</t>
        </is>
      </c>
      <c r="M99" t="inlineStr">
        <is>
          <t>:284TCZ:286TCZ:</t>
        </is>
      </c>
      <c r="N99" t="inlineStr">
        <is>
          <t>Single Seal, Type 1</t>
        </is>
      </c>
      <c r="O99" s="1" t="n">
        <v>96769430</v>
      </c>
      <c r="P99" s="4" t="inlineStr">
        <is>
          <t>INSERT,LC,X5,SGL,284TCZ-286TCZ,DI</t>
        </is>
      </c>
      <c r="Q99" t="inlineStr">
        <is>
          <t>A100528</t>
        </is>
      </c>
      <c r="R99" t="inlineStr">
        <is>
          <t>LT051</t>
        </is>
      </c>
      <c r="S99" t="n">
        <v>98</v>
      </c>
    </row>
    <row r="100">
      <c r="B100" s="4" t="inlineStr">
        <is>
          <t>Price_BOM_L_Insert_94</t>
        </is>
      </c>
      <c r="C100" t="inlineStr">
        <is>
          <t>:40157-LC:40157-LCV:50123-LC:50123-LCV:50157-LC:50157-LCV:60123-LC:60123-LCV:60157-LC:60157-LCV:80123-LC:80123-LCV:80155-LC:80155-LCV:</t>
        </is>
      </c>
      <c r="D100" s="2" t="inlineStr">
        <is>
          <t>X5</t>
        </is>
      </c>
      <c r="E100" s="2" t="inlineStr">
        <is>
          <t>Opt_InsertProvided</t>
        </is>
      </c>
      <c r="F100" s="2" t="inlineStr">
        <is>
          <t>Ductile Iron, ASTM-A536-65</t>
        </is>
      </c>
      <c r="G100" s="2" t="inlineStr">
        <is>
          <t>J</t>
        </is>
      </c>
      <c r="H100" s="2" t="inlineStr">
        <is>
          <t>Coating_Standard</t>
        </is>
      </c>
      <c r="I100" t="inlineStr">
        <is>
          <t>250psig</t>
        </is>
      </c>
      <c r="J100" t="inlineStr">
        <is>
          <t>:MechSealType21S:MechSealType1Unbal:</t>
        </is>
      </c>
      <c r="K100" t="inlineStr">
        <is>
          <t>:Horizontal:Vertical:</t>
        </is>
      </c>
      <c r="L100" t="inlineStr">
        <is>
          <t>:L:N:</t>
        </is>
      </c>
      <c r="M100" t="inlineStr">
        <is>
          <t>:324TCZ:326TCZ:364TCZ:365TCZ:404TCZ:405TCZ:</t>
        </is>
      </c>
      <c r="O100" s="1" t="n">
        <v>96769431</v>
      </c>
      <c r="P100" s="4" t="inlineStr">
        <is>
          <t>INSERT,LC,X5,SGL,324TCZ-365TCZ,DI</t>
        </is>
      </c>
      <c r="Q100" t="inlineStr">
        <is>
          <t>A100528</t>
        </is>
      </c>
      <c r="R100" t="inlineStr">
        <is>
          <t>LT051</t>
        </is>
      </c>
      <c r="S100" t="n">
        <v>98</v>
      </c>
    </row>
    <row r="101">
      <c r="B101" s="4" t="inlineStr">
        <is>
          <t>Price_BOM_L_Insert_95</t>
        </is>
      </c>
      <c r="C101" t="inlineStr">
        <is>
          <t>:40157-LC:40157-LCV:50123-LC:50123-LCV:50157-LC:50157-LCV:60123-LC:60123-LCV:60157-LC:60157-LCV:80123-LC:80123-LCV:80155-LC:80155-LCV:</t>
        </is>
      </c>
      <c r="D101" s="2" t="inlineStr">
        <is>
          <t>X5</t>
        </is>
      </c>
      <c r="E101" s="2" t="inlineStr">
        <is>
          <t>Opt_InsertProvided</t>
        </is>
      </c>
      <c r="F101" s="2" t="inlineStr">
        <is>
          <t>Cast Iron, ASTM-A48, CL 30</t>
        </is>
      </c>
      <c r="G101" s="2" t="inlineStr">
        <is>
          <t>C30</t>
        </is>
      </c>
      <c r="H101" s="2" t="inlineStr">
        <is>
          <t>Coating_Standard</t>
        </is>
      </c>
      <c r="I101" t="inlineStr">
        <is>
          <t>175psig</t>
        </is>
      </c>
      <c r="J101" t="inlineStr">
        <is>
          <t>:Opt_Packing:</t>
        </is>
      </c>
      <c r="K101" t="inlineStr">
        <is>
          <t>:Horizontal:</t>
        </is>
      </c>
      <c r="L101" t="inlineStr">
        <is>
          <t>:N:</t>
        </is>
      </c>
      <c r="M101" t="inlineStr">
        <is>
          <t>:213TCZ:215TCZ:254TCS:256TCZ:</t>
        </is>
      </c>
      <c r="N101" t="inlineStr">
        <is>
          <t>Single Seal, Type 1</t>
        </is>
      </c>
      <c r="O101" s="1" t="n">
        <v>96769432</v>
      </c>
      <c r="P101" s="4" t="inlineStr">
        <is>
          <t>INSERT,LC,X5,PKG,213TCZ-256TCZ,CI</t>
        </is>
      </c>
      <c r="Q101" t="inlineStr">
        <is>
          <t>A100527</t>
        </is>
      </c>
      <c r="R101" t="inlineStr">
        <is>
          <t>LT051</t>
        </is>
      </c>
      <c r="S101" t="n">
        <v>98</v>
      </c>
    </row>
    <row r="102">
      <c r="B102" s="4" t="inlineStr">
        <is>
          <t>Price_BOM_L_Insert_96</t>
        </is>
      </c>
      <c r="C102" t="inlineStr">
        <is>
          <t>:40157-LC:40157-LCV:50123-LC:50123-LCV:50157-LC:50157-LCV:60123-LC:60123-LCV:60157-LC:60157-LCV:80123-LC:80123-LCV:80155-LC:80155-LCV:</t>
        </is>
      </c>
      <c r="D102" s="2" t="inlineStr">
        <is>
          <t>X5</t>
        </is>
      </c>
      <c r="E102" s="2" t="inlineStr">
        <is>
          <t>Opt_InsertProvided</t>
        </is>
      </c>
      <c r="F102" s="2" t="inlineStr">
        <is>
          <t>Cast Iron, ASTM-A48, CL 30</t>
        </is>
      </c>
      <c r="G102" s="2" t="inlineStr">
        <is>
          <t>C30</t>
        </is>
      </c>
      <c r="H102" s="2" t="inlineStr">
        <is>
          <t>Coating_Standard</t>
        </is>
      </c>
      <c r="I102" t="inlineStr">
        <is>
          <t>175psig</t>
        </is>
      </c>
      <c r="J102" t="inlineStr">
        <is>
          <t>:Opt_Packing:</t>
        </is>
      </c>
      <c r="K102" t="inlineStr">
        <is>
          <t>:Horizontal:</t>
        </is>
      </c>
      <c r="L102" t="inlineStr">
        <is>
          <t>:N:</t>
        </is>
      </c>
      <c r="M102" t="inlineStr">
        <is>
          <t>:284TCZ:286TCZ:</t>
        </is>
      </c>
      <c r="N102" t="inlineStr">
        <is>
          <t>Single Seal, Type 1</t>
        </is>
      </c>
      <c r="O102" s="1" t="n">
        <v>96769433</v>
      </c>
      <c r="P102" s="4" t="inlineStr">
        <is>
          <t>INSERT,LC,X5,PKG,284TCZ-286TCZ,CI</t>
        </is>
      </c>
      <c r="Q102" t="inlineStr">
        <is>
          <t>A100527</t>
        </is>
      </c>
      <c r="R102" t="inlineStr">
        <is>
          <t>LT051</t>
        </is>
      </c>
      <c r="S102" t="n">
        <v>98</v>
      </c>
    </row>
    <row r="103">
      <c r="B103" s="4" t="inlineStr">
        <is>
          <t>Price_BOM_L_Insert_97</t>
        </is>
      </c>
      <c r="C103" t="inlineStr">
        <is>
          <t>:40157-LC:40157-LCV:50123-LC:50123-LCV:50157-LC:50157-LCV:60123-LC:60123-LCV:60157-LC:60157-LCV:80123-LC:80123-LCV:80155-LC:80155-LCV:</t>
        </is>
      </c>
      <c r="D103" s="2" t="inlineStr">
        <is>
          <t>X5</t>
        </is>
      </c>
      <c r="E103" s="2" t="inlineStr">
        <is>
          <t>Opt_InsertProvided</t>
        </is>
      </c>
      <c r="F103" s="2" t="inlineStr">
        <is>
          <t>Cast Iron, ASTM-A48, CL 30</t>
        </is>
      </c>
      <c r="G103" s="2" t="inlineStr">
        <is>
          <t>C30</t>
        </is>
      </c>
      <c r="H103" s="2" t="inlineStr">
        <is>
          <t>Coating_Standard</t>
        </is>
      </c>
      <c r="I103" t="inlineStr">
        <is>
          <t>175psig</t>
        </is>
      </c>
      <c r="J103" t="inlineStr">
        <is>
          <t>:Opt_Packing:</t>
        </is>
      </c>
      <c r="K103" t="inlineStr">
        <is>
          <t>:Horizontal:</t>
        </is>
      </c>
      <c r="L103" t="inlineStr">
        <is>
          <t>:N:</t>
        </is>
      </c>
      <c r="M103" t="inlineStr">
        <is>
          <t>:324TCZ:326TCZ:364TCZ:365TCZ:404TCZ:405TCZ:</t>
        </is>
      </c>
      <c r="O103" s="1" t="n">
        <v>96769434</v>
      </c>
      <c r="P103" s="4" t="inlineStr">
        <is>
          <t>INSERT,LC,X5,PKG,324TCZ-365TCZ,CI</t>
        </is>
      </c>
      <c r="Q103" t="inlineStr">
        <is>
          <t>A100527</t>
        </is>
      </c>
      <c r="R103" t="inlineStr">
        <is>
          <t>LT051</t>
        </is>
      </c>
      <c r="S103" t="n">
        <v>98</v>
      </c>
    </row>
    <row r="104">
      <c r="B104" s="4" t="inlineStr">
        <is>
          <t>Price_BOM_L_Insert_98</t>
        </is>
      </c>
      <c r="C104" t="inlineStr">
        <is>
          <t>:40157-LC:40157-LCV:50123-LC:50123-LCV:50157-LC:50157-LCV:60123-LC:60123-LCV:60157-LC:60157-LCV:80123-LC:80123-LCV:80155-LC:80155-LCV:</t>
        </is>
      </c>
      <c r="D104" s="2" t="inlineStr">
        <is>
          <t>X5</t>
        </is>
      </c>
      <c r="E104" s="2" t="inlineStr">
        <is>
          <t>Opt_InsertProvided</t>
        </is>
      </c>
      <c r="F104" s="2" t="inlineStr">
        <is>
          <t>Cast Iron, ASTM-A48, CL 30</t>
        </is>
      </c>
      <c r="G104" s="2" t="inlineStr">
        <is>
          <t>C30</t>
        </is>
      </c>
      <c r="H104" s="2" t="inlineStr">
        <is>
          <t>Coating_Standard</t>
        </is>
      </c>
      <c r="I104" t="inlineStr">
        <is>
          <t>175psig</t>
        </is>
      </c>
      <c r="J104" t="inlineStr">
        <is>
          <t>:MechSealType1Bal:</t>
        </is>
      </c>
      <c r="K104" t="inlineStr">
        <is>
          <t>:Horizontal:Vertical:</t>
        </is>
      </c>
      <c r="L104" t="inlineStr">
        <is>
          <t>:L:N:</t>
        </is>
      </c>
      <c r="M104" t="inlineStr">
        <is>
          <t>:213TCZ:215TCZ:254TCS:256TCZ:</t>
        </is>
      </c>
      <c r="N104" t="inlineStr">
        <is>
          <t>Single Seal, Type 1</t>
        </is>
      </c>
      <c r="O104" s="1" t="n">
        <v>96769435</v>
      </c>
      <c r="P104" s="4" t="inlineStr">
        <is>
          <t>INSERT,LC,X5,BAL,213TCZ-256TCZ,CI</t>
        </is>
      </c>
      <c r="Q104" t="inlineStr">
        <is>
          <t>A100527</t>
        </is>
      </c>
      <c r="R104" t="inlineStr">
        <is>
          <t>LT027</t>
        </is>
      </c>
      <c r="S104" t="n">
        <v>0</v>
      </c>
    </row>
    <row r="105">
      <c r="B105" s="4" t="inlineStr">
        <is>
          <t>Price_BOM_L_Insert_99</t>
        </is>
      </c>
      <c r="C105" t="inlineStr">
        <is>
          <t>:40157-LC:40157-LCV:50123-LC:50123-LCV:50157-LC:50157-LCV:60123-LC:60123-LCV:60157-LC:60157-LCV:80123-LC:80123-LCV:80155-LC:80155-LCV:</t>
        </is>
      </c>
      <c r="D105" s="2" t="inlineStr">
        <is>
          <t>X5</t>
        </is>
      </c>
      <c r="E105" s="2" t="inlineStr">
        <is>
          <t>Opt_InsertProvided</t>
        </is>
      </c>
      <c r="F105" s="2" t="inlineStr">
        <is>
          <t>Cast Iron, ASTM-A48, CL 30</t>
        </is>
      </c>
      <c r="G105" s="2" t="inlineStr">
        <is>
          <t>C30</t>
        </is>
      </c>
      <c r="H105" s="2" t="inlineStr">
        <is>
          <t>Coating_Standard</t>
        </is>
      </c>
      <c r="I105" t="inlineStr">
        <is>
          <t>175psig</t>
        </is>
      </c>
      <c r="J105" t="inlineStr">
        <is>
          <t>:MechSealType1Bal:</t>
        </is>
      </c>
      <c r="K105" t="inlineStr">
        <is>
          <t>:Horizontal:Vertical:</t>
        </is>
      </c>
      <c r="L105" t="inlineStr">
        <is>
          <t>:L:N:</t>
        </is>
      </c>
      <c r="M105" t="inlineStr">
        <is>
          <t>:284TCZ:286TCZ:</t>
        </is>
      </c>
      <c r="N105" t="inlineStr">
        <is>
          <t>Double Seal, Type 1</t>
        </is>
      </c>
      <c r="O105" s="1" t="n">
        <v>96769436</v>
      </c>
      <c r="P105" s="4" t="inlineStr">
        <is>
          <t>INSERT,LC,X5,BAL,284TCZ-286TCZ,CI</t>
        </is>
      </c>
      <c r="Q105" t="inlineStr">
        <is>
          <t>A100527</t>
        </is>
      </c>
      <c r="R105" t="inlineStr">
        <is>
          <t>LT027</t>
        </is>
      </c>
      <c r="S105" t="n">
        <v>0</v>
      </c>
    </row>
    <row r="106">
      <c r="B106" s="4" t="inlineStr">
        <is>
          <t>Price_BOM_L_Insert_100</t>
        </is>
      </c>
      <c r="C106" t="inlineStr">
        <is>
          <t>:40157-LC:40157-LCV:50123-LC:50123-LCV:50157-LC:50157-LCV:60123-LC:60123-LCV:60157-LC:60157-LCV:80123-LC:80123-LCV:80155-LC:80155-LCV:</t>
        </is>
      </c>
      <c r="D106" s="2" t="inlineStr">
        <is>
          <t>X5</t>
        </is>
      </c>
      <c r="E106" s="2" t="inlineStr">
        <is>
          <t>Opt_InsertProvided</t>
        </is>
      </c>
      <c r="F106" s="2" t="inlineStr">
        <is>
          <t>Cast Iron, ASTM-A48, CL 30</t>
        </is>
      </c>
      <c r="G106" s="2" t="inlineStr">
        <is>
          <t>C30</t>
        </is>
      </c>
      <c r="H106" s="2" t="inlineStr">
        <is>
          <t>Coating_Standard</t>
        </is>
      </c>
      <c r="I106" t="inlineStr">
        <is>
          <t>175psig</t>
        </is>
      </c>
      <c r="J106" t="inlineStr">
        <is>
          <t>:MechSealType1Bal:</t>
        </is>
      </c>
      <c r="K106" t="inlineStr">
        <is>
          <t>:Horizontal:Vertical:</t>
        </is>
      </c>
      <c r="L106" t="inlineStr">
        <is>
          <t>:L:N:</t>
        </is>
      </c>
      <c r="M106" t="inlineStr">
        <is>
          <t>:324TCZ:326TCZ:364TCZ:365TCZ:404TCZ:405TCZ:</t>
        </is>
      </c>
      <c r="O106" s="1" t="n">
        <v>96769437</v>
      </c>
      <c r="P106" s="4" t="inlineStr">
        <is>
          <t>INSERT,LC,X5,BAL,324TCZ-365TCZ,CI</t>
        </is>
      </c>
      <c r="Q106" t="inlineStr">
        <is>
          <t>A100527</t>
        </is>
      </c>
      <c r="R106" t="inlineStr">
        <is>
          <t>LT027</t>
        </is>
      </c>
      <c r="S106" t="n">
        <v>0</v>
      </c>
    </row>
    <row r="107">
      <c r="B107" s="4" t="inlineStr">
        <is>
          <t>Price_BOM_L_Insert_101</t>
        </is>
      </c>
      <c r="C107" t="inlineStr">
        <is>
          <t>:40157-LC:40157-LCV:50123-LC:50123-LCV:50157-LC:50157-LCV:60123-LC:60123-LCV:60157-LC:60157-LCV:80123-LC:80123-LCV:80155-LC:80155-LCV:</t>
        </is>
      </c>
      <c r="D107" s="2" t="inlineStr">
        <is>
          <t>X5</t>
        </is>
      </c>
      <c r="E107" s="2" t="inlineStr">
        <is>
          <t>Opt_InsertProvided</t>
        </is>
      </c>
      <c r="F107" s="2" t="inlineStr">
        <is>
          <t>Ductile Iron, ASTM-A536-65</t>
        </is>
      </c>
      <c r="G107" s="2" t="inlineStr">
        <is>
          <t>J</t>
        </is>
      </c>
      <c r="H107" s="2" t="inlineStr">
        <is>
          <t>Coating_Standard</t>
        </is>
      </c>
      <c r="I107" t="inlineStr">
        <is>
          <t>250psig</t>
        </is>
      </c>
      <c r="J107" t="inlineStr">
        <is>
          <t>:MechSealType1Bal:</t>
        </is>
      </c>
      <c r="K107" t="inlineStr">
        <is>
          <t>:Horizontal:Vertical:</t>
        </is>
      </c>
      <c r="L107" t="inlineStr">
        <is>
          <t>:L:N:</t>
        </is>
      </c>
      <c r="M107" t="inlineStr">
        <is>
          <t>:213TCZ:215TCZ:254TCS:256TCZ:</t>
        </is>
      </c>
      <c r="N107" t="inlineStr">
        <is>
          <t>Double Seal, Type 1</t>
        </is>
      </c>
      <c r="O107" s="1" t="n">
        <v>96769438</v>
      </c>
      <c r="P107" s="4" t="inlineStr">
        <is>
          <t>INSERT,LC,X5,BAL,213TCZ-256TCZ,DI</t>
        </is>
      </c>
      <c r="Q107" t="inlineStr">
        <is>
          <t>A100528</t>
        </is>
      </c>
      <c r="R107" t="inlineStr">
        <is>
          <t>LT051</t>
        </is>
      </c>
      <c r="S107" t="n">
        <v>98</v>
      </c>
    </row>
    <row r="108">
      <c r="B108" s="4" t="inlineStr">
        <is>
          <t>Price_BOM_L_Insert_102</t>
        </is>
      </c>
      <c r="C108" t="inlineStr">
        <is>
          <t>:40157-LC:40157-LCV:50123-LC:50123-LCV:50157-LC:50157-LCV:60123-LC:60123-LCV:60157-LC:60157-LCV:80123-LC:80123-LCV:80155-LC:80155-LCV:</t>
        </is>
      </c>
      <c r="D108" s="2" t="inlineStr">
        <is>
          <t>X5</t>
        </is>
      </c>
      <c r="E108" s="2" t="inlineStr">
        <is>
          <t>Opt_InsertProvided</t>
        </is>
      </c>
      <c r="F108" s="2" t="inlineStr">
        <is>
          <t>Ductile Iron, ASTM-A536-65</t>
        </is>
      </c>
      <c r="G108" s="2" t="inlineStr">
        <is>
          <t>J</t>
        </is>
      </c>
      <c r="H108" s="2" t="inlineStr">
        <is>
          <t>Coating_Standard</t>
        </is>
      </c>
      <c r="I108" t="inlineStr">
        <is>
          <t>250psig</t>
        </is>
      </c>
      <c r="J108" t="inlineStr">
        <is>
          <t>:MechSealType1Bal:</t>
        </is>
      </c>
      <c r="K108" t="inlineStr">
        <is>
          <t>:Horizontal:Vertical:</t>
        </is>
      </c>
      <c r="L108" t="inlineStr">
        <is>
          <t>:L:N:</t>
        </is>
      </c>
      <c r="M108" t="inlineStr">
        <is>
          <t>:284TCZ:286TCZ:</t>
        </is>
      </c>
      <c r="N108" t="inlineStr">
        <is>
          <t>Single Seal, Type 1B</t>
        </is>
      </c>
      <c r="O108" s="1" t="n">
        <v>96769439</v>
      </c>
      <c r="P108" s="4" t="inlineStr">
        <is>
          <t>INSERT,LC,X5,BAL,284TCZ-286TCZ,DI</t>
        </is>
      </c>
      <c r="Q108" t="inlineStr">
        <is>
          <t>A100528</t>
        </is>
      </c>
      <c r="R108" t="inlineStr">
        <is>
          <t>LT051</t>
        </is>
      </c>
      <c r="S108" t="n">
        <v>98</v>
      </c>
    </row>
    <row r="109">
      <c r="B109" s="4" t="inlineStr">
        <is>
          <t>Price_BOM_L_Insert_103</t>
        </is>
      </c>
      <c r="C109" t="inlineStr">
        <is>
          <t>:40157-LC:40157-LCV:50123-LC:50123-LCV:50157-LC:50157-LCV:60123-LC:60123-LCV:60157-LC:60157-LCV:80123-LC:80123-LCV:80155-LC:80155-LCV:</t>
        </is>
      </c>
      <c r="D109" s="2" t="inlineStr">
        <is>
          <t>X5</t>
        </is>
      </c>
      <c r="E109" s="2" t="inlineStr">
        <is>
          <t>Opt_InsertProvided</t>
        </is>
      </c>
      <c r="F109" s="2" t="inlineStr">
        <is>
          <t>Ductile Iron, ASTM-A536-65</t>
        </is>
      </c>
      <c r="G109" s="2" t="inlineStr">
        <is>
          <t>J</t>
        </is>
      </c>
      <c r="H109" s="2" t="inlineStr">
        <is>
          <t>Coating_Standard</t>
        </is>
      </c>
      <c r="I109" t="inlineStr">
        <is>
          <t>250psig</t>
        </is>
      </c>
      <c r="J109" t="inlineStr">
        <is>
          <t>:MechSealType1Bal:</t>
        </is>
      </c>
      <c r="K109" t="inlineStr">
        <is>
          <t>:Horizontal:Vertical:</t>
        </is>
      </c>
      <c r="L109" t="inlineStr">
        <is>
          <t>:L:N:</t>
        </is>
      </c>
      <c r="M109" t="inlineStr">
        <is>
          <t>:324TCZ:326TCZ:364TCZ:365TCZ:404TCZ:405TCZ:</t>
        </is>
      </c>
      <c r="O109" s="1" t="n">
        <v>96769440</v>
      </c>
      <c r="P109" s="4" t="inlineStr">
        <is>
          <t>INSERT,LC,X5,BAL,324TCZ-365TCZ,DI</t>
        </is>
      </c>
      <c r="Q109" t="inlineStr">
        <is>
          <t>A100528</t>
        </is>
      </c>
      <c r="R109" t="inlineStr">
        <is>
          <t>LT051</t>
        </is>
      </c>
      <c r="S109" t="n">
        <v>98</v>
      </c>
    </row>
    <row r="110">
      <c r="B110" s="4" t="inlineStr">
        <is>
          <t>Price_BOM_L_Insert_104</t>
        </is>
      </c>
      <c r="C110" t="inlineStr">
        <is>
          <t>:40157-LC:40157-LCV:50123-LC:50123-LCV:50157-LC:50157-LCV:60123-LC:60123-LCV:60157-LC:60157-LCV:80123-LC:80123-LCV:80155-LC:80155-LCV:</t>
        </is>
      </c>
      <c r="D110" s="2" t="inlineStr">
        <is>
          <t>X5</t>
        </is>
      </c>
      <c r="E110" s="2" t="inlineStr">
        <is>
          <t>Opt_InsertProvided</t>
        </is>
      </c>
      <c r="F110" s="2" t="inlineStr">
        <is>
          <t>Cast Iron, ASTM-A48, CL 30</t>
        </is>
      </c>
      <c r="G110" s="2" t="inlineStr">
        <is>
          <t>C30</t>
        </is>
      </c>
      <c r="H110" s="2" t="inlineStr">
        <is>
          <t>Coating_Standard</t>
        </is>
      </c>
      <c r="I110" t="inlineStr">
        <is>
          <t>175psig</t>
        </is>
      </c>
      <c r="J110" t="inlineStr">
        <is>
          <t>:MechSealDoubleType2:</t>
        </is>
      </c>
      <c r="K110" t="inlineStr">
        <is>
          <t>:Horizontal:Vertical:</t>
        </is>
      </c>
      <c r="L110" t="inlineStr">
        <is>
          <t>:L:N:</t>
        </is>
      </c>
      <c r="M110" t="inlineStr">
        <is>
          <t>:213TCZ:215TCZ:254TCS:256TCZ:</t>
        </is>
      </c>
      <c r="N110" t="inlineStr">
        <is>
          <t>Single Seal, Type 1B</t>
        </is>
      </c>
      <c r="O110" s="1" t="n">
        <v>96769441</v>
      </c>
      <c r="P110" s="4" t="inlineStr">
        <is>
          <t>INSERT,LC,X5,DBL,213TCZ-256TCZ,CI</t>
        </is>
      </c>
      <c r="Q110" t="inlineStr">
        <is>
          <t>A100527</t>
        </is>
      </c>
      <c r="R110" t="inlineStr">
        <is>
          <t>LT051</t>
        </is>
      </c>
      <c r="S110" t="n">
        <v>98</v>
      </c>
    </row>
    <row r="111">
      <c r="B111" s="4" t="inlineStr">
        <is>
          <t>Price_BOM_L_Insert_105</t>
        </is>
      </c>
      <c r="C111" t="inlineStr">
        <is>
          <t>:40157-LC:40157-LCV:50123-LC:50123-LCV:50157-LC:50157-LCV:60123-LC:60123-LCV:60157-LC:60157-LCV:80123-LC:80123-LCV:80155-LC:80155-LCV:</t>
        </is>
      </c>
      <c r="D111" s="2" t="inlineStr">
        <is>
          <t>X5</t>
        </is>
      </c>
      <c r="E111" s="2" t="inlineStr">
        <is>
          <t>Opt_InsertProvided</t>
        </is>
      </c>
      <c r="F111" s="2" t="inlineStr">
        <is>
          <t>Cast Iron, ASTM-A48, CL 30</t>
        </is>
      </c>
      <c r="G111" s="2" t="inlineStr">
        <is>
          <t>C30</t>
        </is>
      </c>
      <c r="H111" s="2" t="inlineStr">
        <is>
          <t>Coating_Standard</t>
        </is>
      </c>
      <c r="I111" t="inlineStr">
        <is>
          <t>175psig</t>
        </is>
      </c>
      <c r="J111" t="inlineStr">
        <is>
          <t>:MechSealDoubleType2:</t>
        </is>
      </c>
      <c r="K111" t="inlineStr">
        <is>
          <t>:Horizontal:Vertical:</t>
        </is>
      </c>
      <c r="L111" t="inlineStr">
        <is>
          <t>:L:N:</t>
        </is>
      </c>
      <c r="M111" t="inlineStr">
        <is>
          <t>:284TCZ:286TCZ:</t>
        </is>
      </c>
      <c r="N111" t="inlineStr">
        <is>
          <t>Packing</t>
        </is>
      </c>
      <c r="O111" s="1" t="n">
        <v>96769442</v>
      </c>
      <c r="P111" s="4" t="inlineStr">
        <is>
          <t>INSERT,LC,X5,DBL,284TCZ-286TCZ,CI</t>
        </is>
      </c>
      <c r="Q111" t="inlineStr">
        <is>
          <t>A100527</t>
        </is>
      </c>
      <c r="R111" t="inlineStr">
        <is>
          <t>LT051</t>
        </is>
      </c>
      <c r="S111" t="n">
        <v>98</v>
      </c>
    </row>
    <row r="112">
      <c r="B112" s="4" t="inlineStr">
        <is>
          <t>Price_BOM_L_Insert_106</t>
        </is>
      </c>
      <c r="C112" t="inlineStr">
        <is>
          <t>:40157-LC:40157-LCV:50123-LC:50123-LCV:50157-LC:50157-LCV:60123-LC:60123-LCV:60157-LC:60157-LCV:80123-LC:80123-LCV:80155-LC:80155-LCV:</t>
        </is>
      </c>
      <c r="D112" s="2" t="inlineStr">
        <is>
          <t>X5</t>
        </is>
      </c>
      <c r="E112" s="2" t="inlineStr">
        <is>
          <t>Opt_InsertProvided</t>
        </is>
      </c>
      <c r="F112" s="2" t="inlineStr">
        <is>
          <t>Cast Iron, ASTM-A48, CL 30</t>
        </is>
      </c>
      <c r="G112" s="2" t="inlineStr">
        <is>
          <t>C30</t>
        </is>
      </c>
      <c r="H112" s="2" t="inlineStr">
        <is>
          <t>Coating_Standard</t>
        </is>
      </c>
      <c r="I112" t="inlineStr">
        <is>
          <t>175psig</t>
        </is>
      </c>
      <c r="J112" t="inlineStr">
        <is>
          <t>:MechSealDoubleType2:</t>
        </is>
      </c>
      <c r="K112" t="inlineStr">
        <is>
          <t>:Horizontal:Vertical:</t>
        </is>
      </c>
      <c r="L112" t="inlineStr">
        <is>
          <t>:L:N:</t>
        </is>
      </c>
      <c r="M112" t="inlineStr">
        <is>
          <t>:324TCZ:326TCZ:364TCZ:365TCZ:404TCZ:405TCZ:</t>
        </is>
      </c>
      <c r="N112" t="inlineStr">
        <is>
          <t>Single Seal, Type 21S:Single Seal, Type 1</t>
        </is>
      </c>
      <c r="O112" s="1" t="n">
        <v>96769443</v>
      </c>
      <c r="P112" s="4" t="inlineStr">
        <is>
          <t>INSERT,LC,X5,DBL,324TCZ-365TCZ,CI</t>
        </is>
      </c>
      <c r="Q112" t="inlineStr">
        <is>
          <t>A100527</t>
        </is>
      </c>
      <c r="R112" t="inlineStr">
        <is>
          <t>LT051</t>
        </is>
      </c>
      <c r="S112" t="n">
        <v>98</v>
      </c>
    </row>
    <row r="113">
      <c r="B113" s="4" t="inlineStr">
        <is>
          <t>Price_BOM_L_Insert_107</t>
        </is>
      </c>
      <c r="C113" t="inlineStr">
        <is>
          <t>:40157-LF:50123-LF:50157-LF:60123-LF:60157-LF:80123-LF:80155-LF:</t>
        </is>
      </c>
      <c r="D113" s="2" t="inlineStr">
        <is>
          <t>X5</t>
        </is>
      </c>
      <c r="E113" s="2" t="inlineStr">
        <is>
          <t>Opt_InsertProvided</t>
        </is>
      </c>
      <c r="F113" s="2" t="inlineStr">
        <is>
          <t>Cast Iron, ASTM-A48, CL 30</t>
        </is>
      </c>
      <c r="G113" s="2" t="inlineStr">
        <is>
          <t>C30</t>
        </is>
      </c>
      <c r="H113" s="2" t="inlineStr">
        <is>
          <t>Coating_Standard</t>
        </is>
      </c>
      <c r="I113" t="inlineStr">
        <is>
          <t>175psig</t>
        </is>
      </c>
      <c r="J113" t="inlineStr">
        <is>
          <t>:MechSealType21S:MechSealType1Unbal:</t>
        </is>
      </c>
      <c r="K113" t="inlineStr">
        <is>
          <t>:Horizontal:</t>
        </is>
      </c>
      <c r="L113" t="inlineStr">
        <is>
          <t>:A:B:</t>
        </is>
      </c>
      <c r="N113" t="inlineStr">
        <is>
          <t>Single Seal, Type 21S:Single Seal, Type 1</t>
        </is>
      </c>
      <c r="O113" s="1" t="n">
        <v>96769444</v>
      </c>
      <c r="P113" s="4" t="inlineStr">
        <is>
          <t>INSERT,LF,X5,SGL,CI</t>
        </is>
      </c>
      <c r="Q113" t="inlineStr">
        <is>
          <t>A100536</t>
        </is>
      </c>
      <c r="R113" t="inlineStr">
        <is>
          <t>LT027</t>
        </is>
      </c>
      <c r="S113" t="n">
        <v>0</v>
      </c>
    </row>
    <row r="114">
      <c r="B114" s="4" t="inlineStr">
        <is>
          <t>Price_BOM_L_Insert_108</t>
        </is>
      </c>
      <c r="C114" t="inlineStr">
        <is>
          <t>:40157-LF:50123-LF:50157-LF:60123-LF:60157-LF:80123-LF:80155-LF:</t>
        </is>
      </c>
      <c r="D114" s="2" t="inlineStr">
        <is>
          <t>X5</t>
        </is>
      </c>
      <c r="E114" s="2" t="inlineStr">
        <is>
          <t>Opt_InsertProvided</t>
        </is>
      </c>
      <c r="F114" s="2" t="inlineStr">
        <is>
          <t>Ductile Iron, ASTM-A536-65</t>
        </is>
      </c>
      <c r="G114" s="2" t="inlineStr">
        <is>
          <t>J</t>
        </is>
      </c>
      <c r="H114" s="2" t="inlineStr">
        <is>
          <t>Coating_Standard</t>
        </is>
      </c>
      <c r="I114" t="inlineStr">
        <is>
          <t>250psig</t>
        </is>
      </c>
      <c r="J114" t="inlineStr">
        <is>
          <t>:MechSealType21S:MechSealType1Unbal:</t>
        </is>
      </c>
      <c r="K114" t="inlineStr">
        <is>
          <t>:Horizontal:</t>
        </is>
      </c>
      <c r="L114" t="inlineStr">
        <is>
          <t>:A:B:</t>
        </is>
      </c>
      <c r="O114" s="1" t="n">
        <v>96769445</v>
      </c>
      <c r="P114" t="inlineStr">
        <is>
          <t>INSERT,LF,X5,SGL,DI</t>
        </is>
      </c>
      <c r="Q114" t="inlineStr">
        <is>
          <t>A100537</t>
        </is>
      </c>
      <c r="R114" t="inlineStr">
        <is>
          <t>LT051</t>
        </is>
      </c>
      <c r="S114" t="n">
        <v>98</v>
      </c>
    </row>
    <row r="115">
      <c r="B115" s="4" t="inlineStr">
        <is>
          <t>Price_BOM_L_Insert_109</t>
        </is>
      </c>
      <c r="C115" t="inlineStr">
        <is>
          <t>:40157-LF:50123-LF:50157-LF:60123-LF:60157-LF:80123-LF:80155-LF:</t>
        </is>
      </c>
      <c r="D115" s="2" t="inlineStr">
        <is>
          <t>X5</t>
        </is>
      </c>
      <c r="E115" s="2" t="inlineStr">
        <is>
          <t>Opt_InsertProvided</t>
        </is>
      </c>
      <c r="F115" s="2" t="inlineStr">
        <is>
          <t>Cast Iron, ASTM-A48, CL 30</t>
        </is>
      </c>
      <c r="G115" s="2" t="inlineStr">
        <is>
          <t>C30</t>
        </is>
      </c>
      <c r="H115" s="2" t="inlineStr">
        <is>
          <t>Coating_Standard</t>
        </is>
      </c>
      <c r="I115" t="inlineStr">
        <is>
          <t>175psig</t>
        </is>
      </c>
      <c r="J115" t="inlineStr">
        <is>
          <t>:Opt_Packing:</t>
        </is>
      </c>
      <c r="K115" t="inlineStr">
        <is>
          <t>:Horizontal:</t>
        </is>
      </c>
      <c r="L115" t="inlineStr">
        <is>
          <t>:A:B:</t>
        </is>
      </c>
      <c r="O115" s="1" t="n">
        <v>96769446</v>
      </c>
      <c r="P115" t="inlineStr">
        <is>
          <t>INSERT,LF,X5,PKG,CI</t>
        </is>
      </c>
      <c r="Q115" t="inlineStr">
        <is>
          <t>A100536</t>
        </is>
      </c>
      <c r="R115" t="inlineStr">
        <is>
          <t>LT051</t>
        </is>
      </c>
      <c r="S115" t="n">
        <v>98</v>
      </c>
    </row>
    <row r="116">
      <c r="B116" s="4" t="inlineStr">
        <is>
          <t>Price_BOM_L_Insert_110</t>
        </is>
      </c>
      <c r="C116" t="inlineStr">
        <is>
          <t>:40157-LF:50123-LF:50157-LF:60123-LF:60157-LF:80123-LF:80155-LF:</t>
        </is>
      </c>
      <c r="D116" s="2" t="inlineStr">
        <is>
          <t>X5</t>
        </is>
      </c>
      <c r="E116" s="2" t="inlineStr">
        <is>
          <t>Opt_InsertProvided</t>
        </is>
      </c>
      <c r="F116" s="2" t="inlineStr">
        <is>
          <t>Cast Iron, ASTM-A48, CL 30</t>
        </is>
      </c>
      <c r="G116" s="2" t="inlineStr">
        <is>
          <t>C30</t>
        </is>
      </c>
      <c r="H116" s="2" t="inlineStr">
        <is>
          <t>Coating_Standard</t>
        </is>
      </c>
      <c r="I116" t="inlineStr">
        <is>
          <t>175psig</t>
        </is>
      </c>
      <c r="J116" t="inlineStr">
        <is>
          <t>:MechSealType1Bal:</t>
        </is>
      </c>
      <c r="K116" t="inlineStr">
        <is>
          <t>:Horizontal:</t>
        </is>
      </c>
      <c r="L116" t="inlineStr">
        <is>
          <t>:A:B:</t>
        </is>
      </c>
      <c r="O116" s="1" t="n">
        <v>96769447</v>
      </c>
      <c r="P116" t="inlineStr">
        <is>
          <t>INSERT,LF,X5,BAL,CI</t>
        </is>
      </c>
      <c r="Q116" t="inlineStr">
        <is>
          <t>A100536</t>
        </is>
      </c>
      <c r="R116" t="inlineStr">
        <is>
          <t>LT027</t>
        </is>
      </c>
      <c r="S116" t="n">
        <v>0</v>
      </c>
    </row>
    <row r="117">
      <c r="B117" s="4" t="inlineStr">
        <is>
          <t>Price_BOM_L_Insert_111</t>
        </is>
      </c>
      <c r="C117" t="inlineStr">
        <is>
          <t>:40157-LF:50123-LF:50157-LF:60123-LF:60157-LF:80123-LF:80155-LF:</t>
        </is>
      </c>
      <c r="D117" s="2" t="inlineStr">
        <is>
          <t>X5</t>
        </is>
      </c>
      <c r="E117" s="2" t="inlineStr">
        <is>
          <t>Opt_InsertProvided</t>
        </is>
      </c>
      <c r="F117" s="2" t="inlineStr">
        <is>
          <t>Ductile Iron, ASTM-A536-65</t>
        </is>
      </c>
      <c r="G117" s="2" t="inlineStr">
        <is>
          <t>J</t>
        </is>
      </c>
      <c r="H117" s="2" t="inlineStr">
        <is>
          <t>Coating_Standard</t>
        </is>
      </c>
      <c r="I117" t="inlineStr">
        <is>
          <t>250psig</t>
        </is>
      </c>
      <c r="J117" t="inlineStr">
        <is>
          <t>:MechSealType1Bal:</t>
        </is>
      </c>
      <c r="K117" t="inlineStr">
        <is>
          <t>:Horizontal:</t>
        </is>
      </c>
      <c r="L117" t="inlineStr">
        <is>
          <t>:A:B:</t>
        </is>
      </c>
      <c r="O117" s="1" t="n">
        <v>96769448</v>
      </c>
      <c r="P117" t="inlineStr">
        <is>
          <t>INSERT,LF,X5,BAL,DI</t>
        </is>
      </c>
      <c r="Q117" t="inlineStr">
        <is>
          <t>A100537</t>
        </is>
      </c>
      <c r="R117" t="inlineStr">
        <is>
          <t>LT051</t>
        </is>
      </c>
      <c r="S117" t="n">
        <v>98</v>
      </c>
    </row>
    <row r="118">
      <c r="B118" s="4" t="inlineStr">
        <is>
          <t>Price_BOM_L_Insert_112</t>
        </is>
      </c>
      <c r="C118" t="inlineStr">
        <is>
          <t>:40157-LF:50123-LF:50157-LF:60123-LF:60157-LF:80123-LF:80155-LF:</t>
        </is>
      </c>
      <c r="D118" s="2" t="inlineStr">
        <is>
          <t>X5</t>
        </is>
      </c>
      <c r="E118" s="2" t="inlineStr">
        <is>
          <t>Opt_InsertProvided</t>
        </is>
      </c>
      <c r="F118" s="2" t="inlineStr">
        <is>
          <t>Cast Iron, ASTM-A48, CL 30</t>
        </is>
      </c>
      <c r="G118" s="2" t="inlineStr">
        <is>
          <t>C30</t>
        </is>
      </c>
      <c r="H118" s="2" t="inlineStr">
        <is>
          <t>Coating_Standard</t>
        </is>
      </c>
      <c r="I118" t="inlineStr">
        <is>
          <t>175psig</t>
        </is>
      </c>
      <c r="J118" t="inlineStr">
        <is>
          <t>:MechSealDoubleType2:</t>
        </is>
      </c>
      <c r="K118" t="inlineStr">
        <is>
          <t>:Horizontal:</t>
        </is>
      </c>
      <c r="L118" t="inlineStr">
        <is>
          <t>:A:B:</t>
        </is>
      </c>
      <c r="N118" t="inlineStr">
        <is>
          <t>Double Seal, Type 1</t>
        </is>
      </c>
      <c r="O118" s="1" t="n">
        <v>96769449</v>
      </c>
      <c r="P118" t="inlineStr">
        <is>
          <t>INSERT,LF,X5,DBL,CI</t>
        </is>
      </c>
      <c r="Q118" t="inlineStr">
        <is>
          <t>A100536</t>
        </is>
      </c>
      <c r="R118" t="inlineStr">
        <is>
          <t>LT051</t>
        </is>
      </c>
      <c r="S118" t="n">
        <v>98</v>
      </c>
    </row>
    <row r="119">
      <c r="B119" s="4" t="inlineStr">
        <is>
          <t>Price_BOM_L_Insert_113</t>
        </is>
      </c>
      <c r="C119" t="inlineStr">
        <is>
          <t>:60157-LF:80155-LF:</t>
        </is>
      </c>
      <c r="D119" s="2" t="inlineStr">
        <is>
          <t>X6</t>
        </is>
      </c>
      <c r="E119" s="2" t="inlineStr">
        <is>
          <t>Opt_InsertProvided</t>
        </is>
      </c>
      <c r="F119" s="2" t="inlineStr">
        <is>
          <t>Cast Iron, ASTM-A48, CL 30</t>
        </is>
      </c>
      <c r="G119" s="2" t="inlineStr">
        <is>
          <t>C30</t>
        </is>
      </c>
      <c r="H119" s="2" t="inlineStr">
        <is>
          <t>Coating_Standard</t>
        </is>
      </c>
      <c r="I119" t="inlineStr">
        <is>
          <t>250psig</t>
        </is>
      </c>
      <c r="J119" t="inlineStr">
        <is>
          <t>:MechSealType1Bal:</t>
        </is>
      </c>
      <c r="K119" t="inlineStr">
        <is>
          <t>:Horizontal:</t>
        </is>
      </c>
      <c r="L119" t="inlineStr">
        <is>
          <t>:A:B:</t>
        </is>
      </c>
      <c r="N119" t="inlineStr">
        <is>
          <t>Single Seal, Type 21S:Single Seal, Type 1</t>
        </is>
      </c>
      <c r="O119" s="1" t="inlineStr">
        <is>
          <t>RTF</t>
        </is>
      </c>
      <c r="P119" t="inlineStr">
        <is>
          <t>INSERT,LF,X6,BAL,CI</t>
        </is>
      </c>
      <c r="Q119" t="inlineStr">
        <is>
          <t>A100538</t>
        </is>
      </c>
      <c r="R119" t="inlineStr">
        <is>
          <t>LT027</t>
        </is>
      </c>
      <c r="S119" t="n">
        <v>0</v>
      </c>
    </row>
    <row r="120">
      <c r="B120" s="4" t="inlineStr">
        <is>
          <t>Price_BOM_L_Insert_114</t>
        </is>
      </c>
      <c r="C120" t="inlineStr">
        <is>
          <t>:60157-LF:80155-LF:</t>
        </is>
      </c>
      <c r="D120" s="2" t="inlineStr">
        <is>
          <t>X6</t>
        </is>
      </c>
      <c r="E120" s="2" t="inlineStr">
        <is>
          <t>Opt_InsertProvided</t>
        </is>
      </c>
      <c r="F120" s="2" t="inlineStr">
        <is>
          <t>Ductile Iron, ASTM-A536-65</t>
        </is>
      </c>
      <c r="G120" s="2" t="inlineStr">
        <is>
          <t>J</t>
        </is>
      </c>
      <c r="H120" s="2" t="inlineStr">
        <is>
          <t>Coating_Standard</t>
        </is>
      </c>
      <c r="I120" t="inlineStr">
        <is>
          <t>250psig</t>
        </is>
      </c>
      <c r="J120" t="inlineStr">
        <is>
          <t>:MechSealType1Bal:</t>
        </is>
      </c>
      <c r="K120" t="inlineStr">
        <is>
          <t>:Horizontal:</t>
        </is>
      </c>
      <c r="L120" t="inlineStr">
        <is>
          <t>:A:B:</t>
        </is>
      </c>
      <c r="N120" t="inlineStr">
        <is>
          <t>Single Seal, Type 21S:Single Seal, Type 1</t>
        </is>
      </c>
      <c r="O120" s="1" t="inlineStr">
        <is>
          <t>RTF</t>
        </is>
      </c>
      <c r="P120" t="inlineStr">
        <is>
          <t>INSERT,LF,X6,BAL,DI</t>
        </is>
      </c>
      <c r="Q120" t="inlineStr">
        <is>
          <t>A100539</t>
        </is>
      </c>
      <c r="R120" t="inlineStr">
        <is>
          <t>LT051</t>
        </is>
      </c>
      <c r="S120" t="n">
        <v>98</v>
      </c>
    </row>
    <row r="121">
      <c r="B121" s="4" t="inlineStr">
        <is>
          <t>Price_BOM_L_Insert_115</t>
        </is>
      </c>
      <c r="C121" t="inlineStr">
        <is>
          <t>:60157-LF:80155-LF:</t>
        </is>
      </c>
      <c r="D121" s="2" t="inlineStr">
        <is>
          <t>X6</t>
        </is>
      </c>
      <c r="E121" s="2" t="inlineStr">
        <is>
          <t>Opt_InsertProvided</t>
        </is>
      </c>
      <c r="F121" s="2" t="inlineStr">
        <is>
          <t>Cast Iron, ASTM-A48, CL 30</t>
        </is>
      </c>
      <c r="G121" s="2" t="inlineStr">
        <is>
          <t>C30</t>
        </is>
      </c>
      <c r="H121" s="2" t="inlineStr">
        <is>
          <t>Coating_Standard</t>
        </is>
      </c>
      <c r="I121" t="inlineStr">
        <is>
          <t>175psig</t>
        </is>
      </c>
      <c r="J121" t="inlineStr">
        <is>
          <t>:MechSealType21S:MechSealType1Unbal:</t>
        </is>
      </c>
      <c r="K121" t="inlineStr">
        <is>
          <t>:Horizontal:</t>
        </is>
      </c>
      <c r="L121" t="inlineStr">
        <is>
          <t>:A:B:</t>
        </is>
      </c>
      <c r="N121" t="inlineStr">
        <is>
          <t>Double Seal, Type 1</t>
        </is>
      </c>
      <c r="O121" s="1" t="n">
        <v>96769450</v>
      </c>
      <c r="P121" s="4" t="inlineStr">
        <is>
          <t>INSERT,LF,X6,SGL,CI</t>
        </is>
      </c>
      <c r="Q121" t="inlineStr">
        <is>
          <t>A100538</t>
        </is>
      </c>
      <c r="R121" t="inlineStr">
        <is>
          <t>LT027</t>
        </is>
      </c>
      <c r="S121" t="n">
        <v>0</v>
      </c>
    </row>
    <row r="122">
      <c r="B122" s="4" t="inlineStr">
        <is>
          <t>Price_BOM_L_Insert_116</t>
        </is>
      </c>
      <c r="C122" t="inlineStr">
        <is>
          <t>:60157-LF:80155-LF:</t>
        </is>
      </c>
      <c r="D122" s="2" t="inlineStr">
        <is>
          <t>X6</t>
        </is>
      </c>
      <c r="E122" s="2" t="inlineStr">
        <is>
          <t>Opt_InsertProvided</t>
        </is>
      </c>
      <c r="F122" s="2" t="inlineStr">
        <is>
          <t>Ductile Iron, ASTM-A536-65</t>
        </is>
      </c>
      <c r="G122" s="2" t="inlineStr">
        <is>
          <t>J</t>
        </is>
      </c>
      <c r="H122" s="2" t="inlineStr">
        <is>
          <t>Coating_Standard</t>
        </is>
      </c>
      <c r="I122" t="inlineStr">
        <is>
          <t>175psig</t>
        </is>
      </c>
      <c r="J122" t="inlineStr">
        <is>
          <t>:MechSealType21S:MechSealType1Unbal:</t>
        </is>
      </c>
      <c r="K122" t="inlineStr">
        <is>
          <t>:Horizontal:</t>
        </is>
      </c>
      <c r="L122" t="inlineStr">
        <is>
          <t>:A:B:</t>
        </is>
      </c>
      <c r="N122" t="inlineStr">
        <is>
          <t>Double Seal, Type 1</t>
        </is>
      </c>
      <c r="O122" s="1" t="inlineStr">
        <is>
          <t>RTF</t>
        </is>
      </c>
      <c r="P122" s="4" t="inlineStr">
        <is>
          <t>INSERT,LF,X6,SGL,DI</t>
        </is>
      </c>
      <c r="Q122" t="inlineStr">
        <is>
          <t>A100539</t>
        </is>
      </c>
      <c r="R122" t="inlineStr">
        <is>
          <t>LT051</t>
        </is>
      </c>
      <c r="S122" t="n">
        <v>98</v>
      </c>
    </row>
    <row r="123">
      <c r="B123" s="4" t="inlineStr">
        <is>
          <t>Price_BOM_L_Insert_117</t>
        </is>
      </c>
      <c r="C123" t="inlineStr">
        <is>
          <t>:60157-LF:80155-LF:</t>
        </is>
      </c>
      <c r="D123" s="2" t="inlineStr">
        <is>
          <t>X6</t>
        </is>
      </c>
      <c r="E123" s="2" t="inlineStr">
        <is>
          <t>Opt_InsertProvided</t>
        </is>
      </c>
      <c r="F123" s="2" t="inlineStr">
        <is>
          <t>Cast Iron, ASTM-A48, CL 30</t>
        </is>
      </c>
      <c r="G123" s="2" t="inlineStr">
        <is>
          <t>C30</t>
        </is>
      </c>
      <c r="H123" s="2" t="inlineStr">
        <is>
          <t>Coating_Standard</t>
        </is>
      </c>
      <c r="I123" t="inlineStr">
        <is>
          <t>175psig</t>
        </is>
      </c>
      <c r="J123" t="inlineStr">
        <is>
          <t>:MechSealDoubleType1:</t>
        </is>
      </c>
      <c r="K123" t="inlineStr">
        <is>
          <t>:Horizontal:</t>
        </is>
      </c>
      <c r="L123" t="inlineStr">
        <is>
          <t>:A:B:</t>
        </is>
      </c>
      <c r="N123" t="inlineStr">
        <is>
          <t>Single Seal, Type 1B</t>
        </is>
      </c>
      <c r="O123" s="1" t="n">
        <v>96769451</v>
      </c>
      <c r="P123" s="4" t="inlineStr">
        <is>
          <t>INSERT,LF,X6,DBL,CI</t>
        </is>
      </c>
      <c r="Q123" t="inlineStr">
        <is>
          <t>A100538</t>
        </is>
      </c>
      <c r="R123" t="inlineStr">
        <is>
          <t>LT051</t>
        </is>
      </c>
      <c r="S123" t="n">
        <v>98</v>
      </c>
    </row>
    <row r="124">
      <c r="B124" s="4" t="inlineStr">
        <is>
          <t>Price_BOM_L_Insert_118</t>
        </is>
      </c>
      <c r="C124" t="inlineStr">
        <is>
          <t>:60157-LF:80155-LF:</t>
        </is>
      </c>
      <c r="D124" s="2" t="inlineStr">
        <is>
          <t>X6</t>
        </is>
      </c>
      <c r="E124" s="2" t="inlineStr">
        <is>
          <t>Opt_InsertProvided</t>
        </is>
      </c>
      <c r="F124" s="2" t="inlineStr">
        <is>
          <t>Cast Iron, ASTM-A48, CL 30</t>
        </is>
      </c>
      <c r="G124" s="2" t="inlineStr">
        <is>
          <t>C30</t>
        </is>
      </c>
      <c r="H124" s="2" t="inlineStr">
        <is>
          <t>Coating_Standard</t>
        </is>
      </c>
      <c r="I124" t="inlineStr">
        <is>
          <t>150psig</t>
        </is>
      </c>
      <c r="J124" t="inlineStr">
        <is>
          <t>:Opt_Packing:</t>
        </is>
      </c>
      <c r="K124" t="inlineStr">
        <is>
          <t>:Horizontal:</t>
        </is>
      </c>
      <c r="L124" t="inlineStr">
        <is>
          <t>:A:B:</t>
        </is>
      </c>
      <c r="N124" t="inlineStr">
        <is>
          <t>Packing</t>
        </is>
      </c>
      <c r="O124" s="1" t="n">
        <v>96769452</v>
      </c>
      <c r="P124" s="4" t="inlineStr">
        <is>
          <t>INSERT,LF,X6,PKG,CI</t>
        </is>
      </c>
      <c r="Q124" t="inlineStr">
        <is>
          <t>A100538</t>
        </is>
      </c>
      <c r="R124" t="inlineStr">
        <is>
          <t>LT051</t>
        </is>
      </c>
      <c r="S124" t="n">
        <v>98</v>
      </c>
    </row>
    <row r="125">
      <c r="B125" s="4" t="inlineStr">
        <is>
          <t>Price_BOM_L_Insert_119</t>
        </is>
      </c>
      <c r="C125" t="inlineStr">
        <is>
          <t>:10153-LF:</t>
        </is>
      </c>
      <c r="D125" s="2" t="inlineStr">
        <is>
          <t>X8</t>
        </is>
      </c>
      <c r="E125" s="2" t="inlineStr">
        <is>
          <t>Opt_InsertProvided</t>
        </is>
      </c>
      <c r="F125" s="2" t="inlineStr">
        <is>
          <t>Cast Iron, ASTM-A48, CL 30</t>
        </is>
      </c>
      <c r="G125" s="2" t="inlineStr">
        <is>
          <t>C30</t>
        </is>
      </c>
      <c r="H125" s="2" t="inlineStr">
        <is>
          <t>Coating_Standard</t>
        </is>
      </c>
      <c r="I125" t="inlineStr">
        <is>
          <t>175psig</t>
        </is>
      </c>
      <c r="J125" t="inlineStr">
        <is>
          <t>:MechSealDoubleType2:</t>
        </is>
      </c>
      <c r="K125" t="inlineStr">
        <is>
          <t>:Horizontal:</t>
        </is>
      </c>
      <c r="L125" t="inlineStr">
        <is>
          <t>:A:B:</t>
        </is>
      </c>
      <c r="N125" t="inlineStr">
        <is>
          <t>Double Seal, Type 1</t>
        </is>
      </c>
      <c r="O125" s="1" t="n">
        <v>96769453</v>
      </c>
      <c r="P125" s="4" t="inlineStr">
        <is>
          <t>INSERT,LF,X8,DBL,CI</t>
        </is>
      </c>
      <c r="Q125" t="inlineStr">
        <is>
          <t>A100540</t>
        </is>
      </c>
      <c r="R125" t="inlineStr">
        <is>
          <t>LT051</t>
        </is>
      </c>
      <c r="S125" t="n">
        <v>98</v>
      </c>
    </row>
    <row r="126">
      <c r="B126" s="4" t="inlineStr">
        <is>
          <t>Price_BOM_L_Insert_120</t>
        </is>
      </c>
      <c r="C126" t="inlineStr">
        <is>
          <t>:10153-LF:</t>
        </is>
      </c>
      <c r="D126" s="2" t="inlineStr">
        <is>
          <t>X8</t>
        </is>
      </c>
      <c r="E126" s="2" t="inlineStr">
        <is>
          <t>Opt_InsertProvided</t>
        </is>
      </c>
      <c r="F126" s="2" t="inlineStr">
        <is>
          <t>Ductile Iron, ASTM-A536-65</t>
        </is>
      </c>
      <c r="G126" s="2" t="inlineStr">
        <is>
          <t>J</t>
        </is>
      </c>
      <c r="H126" s="2" t="inlineStr">
        <is>
          <t>Coating_Standard</t>
        </is>
      </c>
      <c r="I126" t="inlineStr">
        <is>
          <t>175psig</t>
        </is>
      </c>
      <c r="J126" t="inlineStr">
        <is>
          <t>:MechSealDoubleType2:</t>
        </is>
      </c>
      <c r="K126" t="inlineStr">
        <is>
          <t>:Horizontal:</t>
        </is>
      </c>
      <c r="L126" t="inlineStr">
        <is>
          <t>:A:B:</t>
        </is>
      </c>
      <c r="N126" t="inlineStr">
        <is>
          <t>Double Seal, Type 1</t>
        </is>
      </c>
      <c r="O126" s="1" t="inlineStr">
        <is>
          <t>RTF</t>
        </is>
      </c>
      <c r="P126" s="4" t="inlineStr">
        <is>
          <t>INSERT,LF,X8,DBL,DI</t>
        </is>
      </c>
      <c r="Q126" t="inlineStr">
        <is>
          <t>A100541</t>
        </is>
      </c>
      <c r="R126" t="inlineStr">
        <is>
          <t>LT051</t>
        </is>
      </c>
      <c r="S126" t="n">
        <v>98</v>
      </c>
    </row>
    <row r="127">
      <c r="B127" s="4" t="inlineStr">
        <is>
          <t>Price_BOM_L_Insert_121</t>
        </is>
      </c>
      <c r="C127" t="inlineStr">
        <is>
          <t>:10153-LF:</t>
        </is>
      </c>
      <c r="D127" s="2" t="inlineStr">
        <is>
          <t>X8</t>
        </is>
      </c>
      <c r="E127" s="2" t="inlineStr">
        <is>
          <t>Opt_InsertProvided</t>
        </is>
      </c>
      <c r="F127" s="2" t="inlineStr">
        <is>
          <t>Cast Iron, ASTM-A48, CL 30</t>
        </is>
      </c>
      <c r="G127" s="2" t="inlineStr">
        <is>
          <t>C30</t>
        </is>
      </c>
      <c r="H127" s="2" t="inlineStr">
        <is>
          <t>Coating_Standard</t>
        </is>
      </c>
      <c r="I127" t="inlineStr">
        <is>
          <t>150psig</t>
        </is>
      </c>
      <c r="J127" t="inlineStr">
        <is>
          <t>:Opt_Packing:</t>
        </is>
      </c>
      <c r="K127" t="inlineStr">
        <is>
          <t>:Horizontal:</t>
        </is>
      </c>
      <c r="L127" t="inlineStr">
        <is>
          <t>:A:B:</t>
        </is>
      </c>
      <c r="N127" t="inlineStr">
        <is>
          <t>Packing</t>
        </is>
      </c>
      <c r="O127" s="1" t="n">
        <v>96769454</v>
      </c>
      <c r="P127" s="4" t="inlineStr">
        <is>
          <t>INSERT,LF,X8,PKG,CI</t>
        </is>
      </c>
      <c r="Q127" t="inlineStr">
        <is>
          <t>A100540</t>
        </is>
      </c>
      <c r="R127" t="inlineStr">
        <is>
          <t>LT051</t>
        </is>
      </c>
      <c r="S127" t="n">
        <v>98</v>
      </c>
    </row>
    <row r="128">
      <c r="B128" s="4" t="inlineStr">
        <is>
          <t>Price_BOM_L_Insert_122</t>
        </is>
      </c>
      <c r="C128" t="inlineStr">
        <is>
          <t>:10153-LF:</t>
        </is>
      </c>
      <c r="D128" s="2" t="inlineStr">
        <is>
          <t>X8</t>
        </is>
      </c>
      <c r="E128" s="2" t="inlineStr">
        <is>
          <t>Opt_InsertProvided</t>
        </is>
      </c>
      <c r="F128" s="2" t="inlineStr">
        <is>
          <t>Ductile Iron, ASTM-A536-65</t>
        </is>
      </c>
      <c r="G128" s="2" t="inlineStr">
        <is>
          <t>J</t>
        </is>
      </c>
      <c r="H128" s="2" t="inlineStr">
        <is>
          <t>Coating_Standard</t>
        </is>
      </c>
      <c r="I128" t="inlineStr">
        <is>
          <t>150psig</t>
        </is>
      </c>
      <c r="J128" t="inlineStr">
        <is>
          <t>:Opt_Packing:</t>
        </is>
      </c>
      <c r="K128" t="inlineStr">
        <is>
          <t>:Horizontal:</t>
        </is>
      </c>
      <c r="L128" t="inlineStr">
        <is>
          <t>:A:B:</t>
        </is>
      </c>
      <c r="N128" t="inlineStr">
        <is>
          <t>Packing</t>
        </is>
      </c>
      <c r="O128" s="1" t="inlineStr">
        <is>
          <t>RTF</t>
        </is>
      </c>
      <c r="P128" s="4" t="inlineStr">
        <is>
          <t>INSERT,LF,X8,PKG,DI</t>
        </is>
      </c>
      <c r="Q128" t="inlineStr">
        <is>
          <t>A100541</t>
        </is>
      </c>
      <c r="R128" t="inlineStr">
        <is>
          <t>LT051</t>
        </is>
      </c>
      <c r="S128" t="n">
        <v>98</v>
      </c>
    </row>
    <row r="129" customFormat="1" s="90">
      <c r="A129" s="120" t="n"/>
      <c r="B129" s="121" t="inlineStr">
        <is>
          <t>Price_BOM_L_Insert_123</t>
        </is>
      </c>
      <c r="C129" s="90" t="inlineStr">
        <is>
          <t>:10153-LF:</t>
        </is>
      </c>
      <c r="D129" s="106" t="inlineStr">
        <is>
          <t>X8</t>
        </is>
      </c>
      <c r="E129" s="106" t="inlineStr">
        <is>
          <t>Opt_InsertProvided</t>
        </is>
      </c>
      <c r="F129" s="106" t="inlineStr">
        <is>
          <t>Cast Iron, ASTM-A48, CL 30</t>
        </is>
      </c>
      <c r="G129" s="106" t="inlineStr">
        <is>
          <t>C30</t>
        </is>
      </c>
      <c r="H129" s="106" t="inlineStr">
        <is>
          <t>Coating_Standard</t>
        </is>
      </c>
      <c r="I129" s="90" t="inlineStr">
        <is>
          <t>175psig</t>
        </is>
      </c>
      <c r="J129" s="121" t="inlineStr">
        <is>
          <t>:MechSealType2::MechSealType21:</t>
        </is>
      </c>
      <c r="K129" s="90" t="inlineStr">
        <is>
          <t>:Horizontal:</t>
        </is>
      </c>
      <c r="L129" s="90" t="inlineStr">
        <is>
          <t>:A:B:</t>
        </is>
      </c>
      <c r="N129" s="90" t="inlineStr">
        <is>
          <t>Double Seal, Type 1</t>
        </is>
      </c>
      <c r="O129" s="104" t="n">
        <v>99352555</v>
      </c>
      <c r="P129" s="121" t="inlineStr">
        <is>
          <t>INSERT,LF,X8,SGL,CI</t>
        </is>
      </c>
      <c r="Q129" s="90" t="inlineStr">
        <is>
          <t>A100540</t>
        </is>
      </c>
      <c r="R129" s="90" t="inlineStr">
        <is>
          <t>LT051</t>
        </is>
      </c>
      <c r="S129" s="90" t="n">
        <v>98</v>
      </c>
    </row>
    <row r="130">
      <c r="B130" s="4" t="inlineStr">
        <is>
          <t>Price_BOM_L_Insert_124</t>
        </is>
      </c>
      <c r="E130" s="2" t="inlineStr">
        <is>
          <t>Opt_InsertProvided</t>
        </is>
      </c>
      <c r="F130" s="2" t="inlineStr">
        <is>
          <t>Special/Other</t>
        </is>
      </c>
      <c r="G130" s="2" t="inlineStr">
        <is>
          <t>X</t>
        </is>
      </c>
      <c r="H130" s="2" t="inlineStr">
        <is>
          <t>Coating_Standard</t>
        </is>
      </c>
      <c r="K130" t="inlineStr">
        <is>
          <t>:Horizontal:Vertical:</t>
        </is>
      </c>
      <c r="O130" s="1" t="inlineStr">
        <is>
          <t>RTF</t>
        </is>
      </c>
      <c r="P130" s="4" t="n"/>
      <c r="Q130" t="inlineStr">
        <is>
          <t>A100544</t>
        </is>
      </c>
      <c r="R130" t="inlineStr">
        <is>
          <t>LT027</t>
        </is>
      </c>
      <c r="S130" t="n">
        <v>999</v>
      </c>
    </row>
    <row r="131">
      <c r="B131" s="4" t="inlineStr">
        <is>
          <t>Price_BOM_L_Insert_125</t>
        </is>
      </c>
      <c r="C131" t="inlineStr">
        <is>
          <t>:15507-LCV:15509-LCV:20501-LCV:30501-LCV:30507-LCV:</t>
        </is>
      </c>
      <c r="D131" s="2" t="inlineStr">
        <is>
          <t>X3</t>
        </is>
      </c>
      <c r="E131" s="2" t="inlineStr">
        <is>
          <t>Opt_InsertProvided</t>
        </is>
      </c>
      <c r="F131" s="2" t="inlineStr">
        <is>
          <t>Cast Iron, ASTM-A48, CL 30</t>
        </is>
      </c>
      <c r="G131" s="2" t="inlineStr">
        <is>
          <t>C30</t>
        </is>
      </c>
      <c r="H131" s="2" t="inlineStr">
        <is>
          <t>Coating_Standard</t>
        </is>
      </c>
      <c r="I131" t="inlineStr">
        <is>
          <t>175psig</t>
        </is>
      </c>
      <c r="J131" t="inlineStr">
        <is>
          <t>:MechSealType21S:MechSealType1Unbal:</t>
        </is>
      </c>
      <c r="K131" t="inlineStr">
        <is>
          <t>:Vertical:</t>
        </is>
      </c>
      <c r="L131" t="inlineStr">
        <is>
          <t>:X:V:</t>
        </is>
      </c>
      <c r="M131" t="inlineStr">
        <is>
          <t>:143JM:145JM:182JM:184JM:</t>
        </is>
      </c>
      <c r="O131" s="1" t="n">
        <v>96769368</v>
      </c>
      <c r="P131" s="4" t="inlineStr">
        <is>
          <t>INSERT,LC,5"PUMP,X3,CI</t>
        </is>
      </c>
      <c r="Q131" t="inlineStr">
        <is>
          <t>A100522</t>
        </is>
      </c>
      <c r="R131" t="inlineStr">
        <is>
          <t>LT027</t>
        </is>
      </c>
      <c r="S131" t="n">
        <v>0</v>
      </c>
    </row>
    <row r="132">
      <c r="B132" s="4" t="inlineStr">
        <is>
          <t>Price_BOM_L_Insert_126</t>
        </is>
      </c>
      <c r="C132" t="inlineStr">
        <is>
          <t>:20121-LC:25123-LC:</t>
        </is>
      </c>
      <c r="D132" s="2" t="inlineStr">
        <is>
          <t>X3</t>
        </is>
      </c>
      <c r="E132" s="2" t="inlineStr">
        <is>
          <t>Opt_InsertProvided</t>
        </is>
      </c>
      <c r="F132" s="2" t="inlineStr">
        <is>
          <t>Cast Iron, ASTM-A48, CL 30</t>
        </is>
      </c>
      <c r="G132" s="2" t="inlineStr">
        <is>
          <t>C30</t>
        </is>
      </c>
      <c r="H132" s="2" t="inlineStr">
        <is>
          <t>Coating_Standard</t>
        </is>
      </c>
      <c r="I132" t="inlineStr">
        <is>
          <t>175psig</t>
        </is>
      </c>
      <c r="J132" t="inlineStr">
        <is>
          <t>:MechSealType21S:MechSealType1Unbal:</t>
        </is>
      </c>
      <c r="K132" t="inlineStr">
        <is>
          <t>:Horizontal:</t>
        </is>
      </c>
      <c r="L132" t="inlineStr">
        <is>
          <t>:V:</t>
        </is>
      </c>
      <c r="M132" t="inlineStr">
        <is>
          <t>:143JM:145JM:182JM:184JM:</t>
        </is>
      </c>
      <c r="N132" s="1" t="n">
        <v>96769353</v>
      </c>
      <c r="O132" t="n">
        <v>96778076</v>
      </c>
      <c r="P132" s="4" t="n"/>
      <c r="Q132" t="inlineStr">
        <is>
          <t>A100522</t>
        </is>
      </c>
      <c r="R132" t="inlineStr">
        <is>
          <t>LT027</t>
        </is>
      </c>
    </row>
    <row r="133">
      <c r="B133" s="4" t="inlineStr">
        <is>
          <t>Price_BOM_L_Insert_127</t>
        </is>
      </c>
      <c r="C133" t="inlineStr">
        <is>
          <t>:20121-LC:25123-LC:</t>
        </is>
      </c>
      <c r="D133" s="2" t="inlineStr">
        <is>
          <t>X3</t>
        </is>
      </c>
      <c r="E133" s="2" t="inlineStr">
        <is>
          <t>Opt_InsertProvided</t>
        </is>
      </c>
      <c r="F133" s="2" t="inlineStr">
        <is>
          <t>Cast Iron, ASTM-A48, CL 30</t>
        </is>
      </c>
      <c r="G133" s="2" t="inlineStr">
        <is>
          <t>C30</t>
        </is>
      </c>
      <c r="H133" s="2" t="inlineStr">
        <is>
          <t>Coating_Standard</t>
        </is>
      </c>
      <c r="I133" t="inlineStr">
        <is>
          <t>175psig</t>
        </is>
      </c>
      <c r="J133" t="inlineStr">
        <is>
          <t>:MechSealType21S:MechSealType1Unbal:</t>
        </is>
      </c>
      <c r="K133" t="inlineStr">
        <is>
          <t>:Horizontal:</t>
        </is>
      </c>
      <c r="L133" t="inlineStr">
        <is>
          <t>:V:</t>
        </is>
      </c>
      <c r="M133" t="inlineStr">
        <is>
          <t>:213JM:215JM:254JMZ:256JMZ:</t>
        </is>
      </c>
      <c r="O133" s="1" t="n">
        <v>96778082</v>
      </c>
      <c r="P133" s="4" t="n"/>
      <c r="Q133" t="inlineStr">
        <is>
          <t>A100522</t>
        </is>
      </c>
      <c r="R133" t="inlineStr">
        <is>
          <t>LT027</t>
        </is>
      </c>
    </row>
    <row r="134">
      <c r="B134" s="4" t="inlineStr">
        <is>
          <t>Price_BOM_L_Insert_128</t>
        </is>
      </c>
      <c r="C134" t="inlineStr">
        <is>
          <t>:12501-LC:12507-LC:15507-LC:15509-LC:20501-LC:30501-LC:30507-LC:</t>
        </is>
      </c>
      <c r="D134" s="2" t="inlineStr">
        <is>
          <t>X0</t>
        </is>
      </c>
      <c r="E134" s="2" t="inlineStr">
        <is>
          <t>Opt_InsertProvided</t>
        </is>
      </c>
      <c r="F134" s="2" t="inlineStr">
        <is>
          <t>Cast Iron, ASTM-A48, CL 30</t>
        </is>
      </c>
      <c r="G134" s="2" t="inlineStr">
        <is>
          <t>C30</t>
        </is>
      </c>
      <c r="H134" s="2" t="inlineStr">
        <is>
          <t>Coating_Scotchkote134_interior</t>
        </is>
      </c>
      <c r="I134" t="inlineStr">
        <is>
          <t>175psig</t>
        </is>
      </c>
      <c r="J134" t="inlineStr">
        <is>
          <t>:MechSealType21:</t>
        </is>
      </c>
      <c r="K134" t="inlineStr">
        <is>
          <t>:Horizontal:</t>
        </is>
      </c>
      <c r="L134" t="inlineStr">
        <is>
          <t>:D:</t>
        </is>
      </c>
      <c r="M134" t="inlineStr">
        <is>
          <t>:56J:</t>
        </is>
      </c>
      <c r="N134" t="inlineStr">
        <is>
          <t>Single Seal, Type 21S</t>
        </is>
      </c>
      <c r="O134" s="1" t="inlineStr">
        <is>
          <t>RTF</t>
        </is>
      </c>
      <c r="P134" s="4" t="n"/>
      <c r="Q134" t="inlineStr">
        <is>
          <t>A100518</t>
        </is>
      </c>
      <c r="R134" t="inlineStr">
        <is>
          <t>LT250</t>
        </is>
      </c>
    </row>
    <row r="135">
      <c r="B135" s="4" t="inlineStr">
        <is>
          <t>Price_BOM_L_Insert_129</t>
        </is>
      </c>
      <c r="C135" t="inlineStr">
        <is>
          <t>:12501-LC:12507-LC:15507-LC:15509-LC:20501-LC:30501-LC:30507-LC:</t>
        </is>
      </c>
      <c r="D135" s="2" t="inlineStr">
        <is>
          <t>X0</t>
        </is>
      </c>
      <c r="E135" s="2" t="inlineStr">
        <is>
          <t>Opt_InsertProvided</t>
        </is>
      </c>
      <c r="F135" s="2" t="inlineStr">
        <is>
          <t>Ductile Iron, ASTM-A536-65</t>
        </is>
      </c>
      <c r="G135" s="2" t="inlineStr">
        <is>
          <t>J</t>
        </is>
      </c>
      <c r="H135" s="2" t="inlineStr">
        <is>
          <t>Coating_Scotchkote134_interior</t>
        </is>
      </c>
      <c r="I135" t="inlineStr">
        <is>
          <t>175psig</t>
        </is>
      </c>
      <c r="J135" t="inlineStr">
        <is>
          <t>:MechSealType21:</t>
        </is>
      </c>
      <c r="K135" t="inlineStr">
        <is>
          <t>:Horizontal:</t>
        </is>
      </c>
      <c r="L135" t="inlineStr">
        <is>
          <t>:D:</t>
        </is>
      </c>
      <c r="M135" t="inlineStr">
        <is>
          <t>:56J:</t>
        </is>
      </c>
      <c r="N135" t="inlineStr">
        <is>
          <t>Single Seal, Type 21S</t>
        </is>
      </c>
      <c r="O135" s="1" t="inlineStr">
        <is>
          <t>RTF</t>
        </is>
      </c>
      <c r="P135" s="4" t="n"/>
      <c r="Q135" t="inlineStr">
        <is>
          <t>A100519</t>
        </is>
      </c>
      <c r="R135" t="inlineStr">
        <is>
          <t>LT250</t>
        </is>
      </c>
    </row>
    <row r="136">
      <c r="B136" s="4" t="inlineStr">
        <is>
          <t>Price_BOM_L_Insert_130</t>
        </is>
      </c>
      <c r="C136" t="inlineStr">
        <is>
          <t>:12501-LCV:12507-LCV:15507-LCV:15509-LCV:20501-LCV:12501-LC:12507-LC:15507-LC:15509-LC:20501-LC:30501-LC:30507-LC:</t>
        </is>
      </c>
      <c r="D136" s="2" t="inlineStr">
        <is>
          <t>X0</t>
        </is>
      </c>
      <c r="E136" s="2" t="inlineStr">
        <is>
          <t>Opt_InsertProvided</t>
        </is>
      </c>
      <c r="F136" s="2" t="inlineStr">
        <is>
          <t>Cast Iron, ASTM-A48, CL 30</t>
        </is>
      </c>
      <c r="G136" s="2" t="inlineStr">
        <is>
          <t>C30</t>
        </is>
      </c>
      <c r="H136" s="2" t="inlineStr">
        <is>
          <t>Coating_Scotchkote134_interior</t>
        </is>
      </c>
      <c r="I136" t="inlineStr">
        <is>
          <t>175psig</t>
        </is>
      </c>
      <c r="J136" t="inlineStr">
        <is>
          <t>:MechSealType21:</t>
        </is>
      </c>
      <c r="K136" t="inlineStr">
        <is>
          <t>:Vertical:</t>
        </is>
      </c>
      <c r="L136" t="inlineStr">
        <is>
          <t>:D:</t>
        </is>
      </c>
      <c r="M136" t="inlineStr">
        <is>
          <t>:56J:</t>
        </is>
      </c>
      <c r="O136" s="1" t="inlineStr">
        <is>
          <t>RTF</t>
        </is>
      </c>
      <c r="P136" s="4" t="n"/>
      <c r="Q136" t="inlineStr">
        <is>
          <t>A100518</t>
        </is>
      </c>
      <c r="R136" t="inlineStr">
        <is>
          <t>LT250</t>
        </is>
      </c>
    </row>
    <row r="137">
      <c r="B137" s="4" t="inlineStr">
        <is>
          <t>Price_BOM_L_Insert_131</t>
        </is>
      </c>
      <c r="C137" t="inlineStr">
        <is>
          <t>:12501-LCV:12507-LCV:15507-LCV:15509-LCV:20501-LCV:12501-LC:12507-LC:15507-LC:15509-LC:20501-LC:30501-LC:30507-LC:</t>
        </is>
      </c>
      <c r="D137" s="2" t="inlineStr">
        <is>
          <t>X0</t>
        </is>
      </c>
      <c r="E137" s="2" t="inlineStr">
        <is>
          <t>Opt_InsertProvided</t>
        </is>
      </c>
      <c r="F137" s="2" t="inlineStr">
        <is>
          <t>Ductile Iron, ASTM-A536-65</t>
        </is>
      </c>
      <c r="G137" s="2" t="inlineStr">
        <is>
          <t>J</t>
        </is>
      </c>
      <c r="H137" s="2" t="inlineStr">
        <is>
          <t>Coating_Scotchkote134_interior</t>
        </is>
      </c>
      <c r="I137" t="inlineStr">
        <is>
          <t>175psig</t>
        </is>
      </c>
      <c r="J137" t="inlineStr">
        <is>
          <t>:MechSealType21:</t>
        </is>
      </c>
      <c r="K137" t="inlineStr">
        <is>
          <t>:Vertical:</t>
        </is>
      </c>
      <c r="L137" t="inlineStr">
        <is>
          <t>:D:</t>
        </is>
      </c>
      <c r="M137" t="inlineStr">
        <is>
          <t>:56J:</t>
        </is>
      </c>
      <c r="O137" s="1" t="inlineStr">
        <is>
          <t>RTF</t>
        </is>
      </c>
      <c r="P137" s="4" t="n"/>
      <c r="Q137" t="inlineStr">
        <is>
          <t>A100519</t>
        </is>
      </c>
      <c r="R137" t="inlineStr">
        <is>
          <t>LT250</t>
        </is>
      </c>
    </row>
    <row r="138">
      <c r="B138" s="4" t="inlineStr">
        <is>
          <t>Price_BOM_L_Insert_132</t>
        </is>
      </c>
      <c r="C138" t="inlineStr">
        <is>
          <t>:10707-LC:12709-LC:15705-LC:</t>
        </is>
      </c>
      <c r="D138" s="2" t="inlineStr">
        <is>
          <t>X0</t>
        </is>
      </c>
      <c r="E138" s="2" t="inlineStr">
        <is>
          <t>Opt_InsertProvided</t>
        </is>
      </c>
      <c r="F138" s="2" t="inlineStr">
        <is>
          <t>Cast Iron, ASTM-A48, CL 30</t>
        </is>
      </c>
      <c r="G138" s="2" t="inlineStr">
        <is>
          <t>C30</t>
        </is>
      </c>
      <c r="H138" s="2" t="inlineStr">
        <is>
          <t>Coating_Scotchkote134_interior</t>
        </is>
      </c>
      <c r="I138" t="inlineStr">
        <is>
          <t>175psig</t>
        </is>
      </c>
      <c r="J138" t="inlineStr">
        <is>
          <t>:MechSealType21:</t>
        </is>
      </c>
      <c r="K138" t="inlineStr">
        <is>
          <t>:Horizontal:</t>
        </is>
      </c>
      <c r="L138" t="inlineStr">
        <is>
          <t>:D:</t>
        </is>
      </c>
      <c r="M138" t="inlineStr">
        <is>
          <t>:56J:</t>
        </is>
      </c>
      <c r="N138" t="inlineStr">
        <is>
          <t>Single Seal, Type 21S</t>
        </is>
      </c>
      <c r="O138" s="1" t="inlineStr">
        <is>
          <t>RTF</t>
        </is>
      </c>
      <c r="P138" s="4" t="n"/>
      <c r="Q138" t="inlineStr">
        <is>
          <t>A100518</t>
        </is>
      </c>
      <c r="R138" t="inlineStr">
        <is>
          <t>LT250</t>
        </is>
      </c>
    </row>
    <row r="139">
      <c r="B139" s="4" t="inlineStr">
        <is>
          <t>Price_BOM_L_Insert_133</t>
        </is>
      </c>
      <c r="C139" t="inlineStr">
        <is>
          <t>:10707-LC:12709-LC:15705-LC:</t>
        </is>
      </c>
      <c r="D139" s="2" t="inlineStr">
        <is>
          <t>X0</t>
        </is>
      </c>
      <c r="E139" s="2" t="inlineStr">
        <is>
          <t>Opt_InsertProvided</t>
        </is>
      </c>
      <c r="F139" s="2" t="inlineStr">
        <is>
          <t>Ductile Iron, ASTM-A536-65</t>
        </is>
      </c>
      <c r="G139" s="2" t="inlineStr">
        <is>
          <t>J</t>
        </is>
      </c>
      <c r="H139" s="2" t="inlineStr">
        <is>
          <t>Coating_Scotchkote134_interior</t>
        </is>
      </c>
      <c r="I139" t="inlineStr">
        <is>
          <t>175psig</t>
        </is>
      </c>
      <c r="J139" t="inlineStr">
        <is>
          <t>:MechSealType21:</t>
        </is>
      </c>
      <c r="K139" t="inlineStr">
        <is>
          <t>:Horizontal:</t>
        </is>
      </c>
      <c r="L139" t="inlineStr">
        <is>
          <t>:D:</t>
        </is>
      </c>
      <c r="M139" t="inlineStr">
        <is>
          <t>:56J:</t>
        </is>
      </c>
      <c r="N139" t="inlineStr">
        <is>
          <t>Single Seal, Type 21S</t>
        </is>
      </c>
      <c r="O139" s="1" t="inlineStr">
        <is>
          <t>RTF</t>
        </is>
      </c>
      <c r="P139" s="4" t="n"/>
      <c r="Q139" t="inlineStr">
        <is>
          <t>A100519</t>
        </is>
      </c>
      <c r="R139" t="inlineStr">
        <is>
          <t>LT250</t>
        </is>
      </c>
    </row>
    <row r="140">
      <c r="B140" s="4" t="inlineStr">
        <is>
          <t>Price_BOM_L_Insert_134</t>
        </is>
      </c>
      <c r="C140" t="inlineStr">
        <is>
          <t>:10707-LCV:10707-LC:12709-LCV:12709-LC:15705-LCV:15705-LC:</t>
        </is>
      </c>
      <c r="D140" s="2" t="inlineStr">
        <is>
          <t>X0</t>
        </is>
      </c>
      <c r="E140" s="2" t="inlineStr">
        <is>
          <t>Opt_InsertProvided</t>
        </is>
      </c>
      <c r="F140" s="2" t="inlineStr">
        <is>
          <t>Cast Iron, ASTM-A48, CL 30</t>
        </is>
      </c>
      <c r="G140" s="2" t="inlineStr">
        <is>
          <t>C30</t>
        </is>
      </c>
      <c r="H140" s="2" t="inlineStr">
        <is>
          <t>Coating_Scotchkote134_interior</t>
        </is>
      </c>
      <c r="I140" t="inlineStr">
        <is>
          <t>175psig</t>
        </is>
      </c>
      <c r="J140" t="inlineStr">
        <is>
          <t>:MechSealType21:</t>
        </is>
      </c>
      <c r="K140" t="inlineStr">
        <is>
          <t>:Vertical:</t>
        </is>
      </c>
      <c r="L140" t="inlineStr">
        <is>
          <t>:D:</t>
        </is>
      </c>
      <c r="M140" t="inlineStr">
        <is>
          <t>:56J:</t>
        </is>
      </c>
      <c r="O140" s="1" t="inlineStr">
        <is>
          <t>RTF</t>
        </is>
      </c>
      <c r="P140" s="4" t="n"/>
      <c r="Q140" t="inlineStr">
        <is>
          <t>A100518</t>
        </is>
      </c>
      <c r="R140" t="inlineStr">
        <is>
          <t>LT250</t>
        </is>
      </c>
    </row>
    <row r="141">
      <c r="B141" s="4" t="inlineStr">
        <is>
          <t>Price_BOM_L_Insert_135</t>
        </is>
      </c>
      <c r="C141" t="inlineStr">
        <is>
          <t>:10707-LCV:10707-LC:12709-LCV:12709-LC:15705-LCV:15705-LC:</t>
        </is>
      </c>
      <c r="D141" s="2" t="inlineStr">
        <is>
          <t>X0</t>
        </is>
      </c>
      <c r="E141" s="2" t="inlineStr">
        <is>
          <t>Opt_InsertProvided</t>
        </is>
      </c>
      <c r="F141" s="2" t="inlineStr">
        <is>
          <t>Ductile Iron, ASTM-A536-65</t>
        </is>
      </c>
      <c r="G141" s="2" t="inlineStr">
        <is>
          <t>J</t>
        </is>
      </c>
      <c r="H141" s="2" t="inlineStr">
        <is>
          <t>Coating_Scotchkote134_interior</t>
        </is>
      </c>
      <c r="I141" t="inlineStr">
        <is>
          <t>175psig</t>
        </is>
      </c>
      <c r="J141" t="inlineStr">
        <is>
          <t>:MechSealType21:</t>
        </is>
      </c>
      <c r="K141" t="inlineStr">
        <is>
          <t>:Vertical:</t>
        </is>
      </c>
      <c r="L141" t="inlineStr">
        <is>
          <t>:D:</t>
        </is>
      </c>
      <c r="M141" t="inlineStr">
        <is>
          <t>:56J:</t>
        </is>
      </c>
      <c r="O141" s="1" t="inlineStr">
        <is>
          <t>RTF</t>
        </is>
      </c>
      <c r="P141" s="4" t="n"/>
      <c r="Q141" t="inlineStr">
        <is>
          <t>A100519</t>
        </is>
      </c>
      <c r="R141" t="inlineStr">
        <is>
          <t>LT250</t>
        </is>
      </c>
    </row>
    <row r="142">
      <c r="B142" s="4" t="inlineStr">
        <is>
          <t>Price_BOM_L_Insert_136</t>
        </is>
      </c>
      <c r="C142" t="inlineStr">
        <is>
          <t>:10707-LC:12709-LC:15705-LC:15951-LC:15955-LC:15959-LC:20709-LC:20953-LC:25707-LC:25957-LC:30707-LC:30957-LC:40707-LC:40957-LC:</t>
        </is>
      </c>
      <c r="D142" s="2" t="inlineStr">
        <is>
          <t>X3</t>
        </is>
      </c>
      <c r="E142" s="2" t="inlineStr">
        <is>
          <t>Opt_InsertProvided</t>
        </is>
      </c>
      <c r="F142" s="2" t="inlineStr">
        <is>
          <t>Cast Iron, ASTM-A48, CL 30</t>
        </is>
      </c>
      <c r="G142" s="2" t="inlineStr">
        <is>
          <t>C30</t>
        </is>
      </c>
      <c r="H142" s="2" t="inlineStr">
        <is>
          <t>Coating_Scotchkote134_interior</t>
        </is>
      </c>
      <c r="I142" t="inlineStr">
        <is>
          <t>175psig</t>
        </is>
      </c>
      <c r="J142" t="inlineStr">
        <is>
          <t>:MechSealType21S:MechSealType1Unbal:</t>
        </is>
      </c>
      <c r="K142" t="inlineStr">
        <is>
          <t>:Horizontal:</t>
        </is>
      </c>
      <c r="L142" t="inlineStr">
        <is>
          <t>:V:</t>
        </is>
      </c>
      <c r="M142" t="inlineStr">
        <is>
          <t>:143JM:145JM:182JM:184JM:</t>
        </is>
      </c>
      <c r="N142" t="inlineStr">
        <is>
          <t>Single Seal, Type 21S:Single Seal, Type 1</t>
        </is>
      </c>
      <c r="O142" s="1" t="n">
        <v>96759595</v>
      </c>
      <c r="P142" s="4" t="inlineStr">
        <is>
          <t>INSERT,LC,X3,JM,SGL, 4.5"AK,CI COATED</t>
        </is>
      </c>
      <c r="Q142" t="inlineStr">
        <is>
          <t>A100522</t>
        </is>
      </c>
      <c r="R142" t="inlineStr">
        <is>
          <t>LT250</t>
        </is>
      </c>
    </row>
    <row r="143">
      <c r="B143" s="4" t="inlineStr">
        <is>
          <t>Price_BOM_L_Insert_137</t>
        </is>
      </c>
      <c r="C143" t="inlineStr">
        <is>
          <t>:10707-LC:12709-LC:15705-LC:15951-LC:15955-LC:15959-LC:20709-LC:20953-LC:25707-LC:25957-LC:30707-LC:30957-LC:40707-LC:40957-LC:</t>
        </is>
      </c>
      <c r="D143" s="2" t="inlineStr">
        <is>
          <t>X3</t>
        </is>
      </c>
      <c r="E143" s="2" t="inlineStr">
        <is>
          <t>Opt_InsertProvided</t>
        </is>
      </c>
      <c r="F143" s="2" t="inlineStr">
        <is>
          <t>Cast Iron, ASTM-A48, CL 30</t>
        </is>
      </c>
      <c r="G143" s="2" t="inlineStr">
        <is>
          <t>C30</t>
        </is>
      </c>
      <c r="H143" s="2" t="inlineStr">
        <is>
          <t>Coating_Scotchkote134_interior</t>
        </is>
      </c>
      <c r="I143" t="inlineStr">
        <is>
          <t>175psig</t>
        </is>
      </c>
      <c r="J143" t="inlineStr">
        <is>
          <t>:MechSealType21S:MechSealType1Unbal:</t>
        </is>
      </c>
      <c r="K143" t="inlineStr">
        <is>
          <t>:Horizontal:</t>
        </is>
      </c>
      <c r="L143" t="inlineStr">
        <is>
          <t>:V:</t>
        </is>
      </c>
      <c r="M143" t="inlineStr">
        <is>
          <t>:213JM:215JM:254JMZ:256JMZ:</t>
        </is>
      </c>
      <c r="N143" t="inlineStr">
        <is>
          <t>Single Seal, Type 21S:Single Seal, Type 1</t>
        </is>
      </c>
      <c r="O143" s="1" t="n">
        <v>96759594</v>
      </c>
      <c r="P143" s="4" t="inlineStr">
        <is>
          <t>INSERT,LC,X3,JM,SGL, 8.5"AK,CI COATED</t>
        </is>
      </c>
      <c r="Q143" t="inlineStr">
        <is>
          <t>A100522</t>
        </is>
      </c>
      <c r="R143" t="inlineStr">
        <is>
          <t>LT250</t>
        </is>
      </c>
    </row>
    <row r="144">
      <c r="B144" s="4" t="inlineStr">
        <is>
          <t>Price_BOM_L_Insert_138</t>
        </is>
      </c>
      <c r="C1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4" s="2" t="inlineStr">
        <is>
          <t>X3</t>
        </is>
      </c>
      <c r="E144" s="2" t="inlineStr">
        <is>
          <t>Opt_InsertProvided</t>
        </is>
      </c>
      <c r="F144" s="2" t="inlineStr">
        <is>
          <t>Cast Iron, ASTM-A48, CL 30</t>
        </is>
      </c>
      <c r="G144" s="2" t="inlineStr">
        <is>
          <t>C30</t>
        </is>
      </c>
      <c r="H144" s="2" t="inlineStr">
        <is>
          <t>Coating_Scotchkote134_interior</t>
        </is>
      </c>
      <c r="I144" t="inlineStr">
        <is>
          <t>175psig</t>
        </is>
      </c>
      <c r="J144" t="inlineStr">
        <is>
          <t>:MechSealType21S:MechSealType1Unbal:</t>
        </is>
      </c>
      <c r="K144" t="inlineStr">
        <is>
          <t>:Vertical:</t>
        </is>
      </c>
      <c r="L144" t="inlineStr">
        <is>
          <t>:X:V:</t>
        </is>
      </c>
      <c r="M144" t="inlineStr">
        <is>
          <t>:143JM:145JM:182JM:184JM:</t>
        </is>
      </c>
      <c r="O144" s="1" t="inlineStr">
        <is>
          <t>RTF</t>
        </is>
      </c>
      <c r="P144" s="4" t="n"/>
      <c r="Q144" t="inlineStr">
        <is>
          <t>A100522</t>
        </is>
      </c>
      <c r="R144" t="inlineStr">
        <is>
          <t>LT250</t>
        </is>
      </c>
    </row>
    <row r="145">
      <c r="B145" s="4" t="inlineStr">
        <is>
          <t>Price_BOM_L_Insert_139</t>
        </is>
      </c>
      <c r="C1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5" s="2" t="inlineStr">
        <is>
          <t>X3</t>
        </is>
      </c>
      <c r="E145" s="2" t="inlineStr">
        <is>
          <t>Opt_InsertProvided</t>
        </is>
      </c>
      <c r="F145" s="2" t="inlineStr">
        <is>
          <t>Cast Iron, ASTM-A48, CL 30</t>
        </is>
      </c>
      <c r="G145" s="2" t="inlineStr">
        <is>
          <t>C30</t>
        </is>
      </c>
      <c r="H145" s="2" t="inlineStr">
        <is>
          <t>Coating_Scotchkote134_interior</t>
        </is>
      </c>
      <c r="I145" t="inlineStr">
        <is>
          <t>175psig</t>
        </is>
      </c>
      <c r="J145" t="inlineStr">
        <is>
          <t>:MechSealType21S:MechSealType1Unbal:</t>
        </is>
      </c>
      <c r="K145" t="inlineStr">
        <is>
          <t>:Vertical:</t>
        </is>
      </c>
      <c r="L145" t="inlineStr">
        <is>
          <t>:X:V:</t>
        </is>
      </c>
      <c r="M145" t="inlineStr">
        <is>
          <t>:213JM:215JM:254JMZ:256JMZ:</t>
        </is>
      </c>
      <c r="O145" s="1" t="inlineStr">
        <is>
          <t>RTF</t>
        </is>
      </c>
      <c r="P145" s="4" t="n"/>
      <c r="Q145" t="inlineStr">
        <is>
          <t>A100522</t>
        </is>
      </c>
      <c r="R145" t="inlineStr">
        <is>
          <t>LT250</t>
        </is>
      </c>
    </row>
    <row r="146">
      <c r="B146" s="4" t="inlineStr">
        <is>
          <t>Price_BOM_L_Insert_140</t>
        </is>
      </c>
      <c r="C146" t="inlineStr">
        <is>
          <t>:10707-LC:12709-LC:15705-LC:15951-LC:15955-LC:15959-LC:20709-LC:20953-LC:20121-LC:25707-LC:25957-LC:25123-LC:30707-LC:30957-LC:40707-LC:40957-LC:</t>
        </is>
      </c>
      <c r="D146" s="2" t="inlineStr">
        <is>
          <t>X3</t>
        </is>
      </c>
      <c r="E146" s="2" t="inlineStr">
        <is>
          <t>Opt_InsertProvided</t>
        </is>
      </c>
      <c r="F146" s="2" t="inlineStr">
        <is>
          <t>Cast Iron, ASTM-A48, CL 30</t>
        </is>
      </c>
      <c r="G146" s="2" t="inlineStr">
        <is>
          <t>C30</t>
        </is>
      </c>
      <c r="H146" s="2" t="inlineStr">
        <is>
          <t>Coating_Scotchkote134_interior</t>
        </is>
      </c>
      <c r="I146" t="inlineStr">
        <is>
          <t>150psig</t>
        </is>
      </c>
      <c r="J146" t="inlineStr">
        <is>
          <t>:Opt_Packing:</t>
        </is>
      </c>
      <c r="K146" t="inlineStr">
        <is>
          <t>:Horizontal:</t>
        </is>
      </c>
      <c r="L146" t="inlineStr">
        <is>
          <t>:I:Z:</t>
        </is>
      </c>
      <c r="M146" t="inlineStr">
        <is>
          <t>:143JP:145JP:182JP:184JP:</t>
        </is>
      </c>
      <c r="N146" t="inlineStr">
        <is>
          <t>Packing</t>
        </is>
      </c>
      <c r="O146" s="1" t="inlineStr">
        <is>
          <t>RTF</t>
        </is>
      </c>
      <c r="P146" s="4" t="n"/>
      <c r="Q146" t="inlineStr">
        <is>
          <t>A100521</t>
        </is>
      </c>
      <c r="R146" t="inlineStr">
        <is>
          <t>LT250</t>
        </is>
      </c>
    </row>
    <row r="147">
      <c r="B147" s="4" t="inlineStr">
        <is>
          <t>Price_BOM_L_Insert_141</t>
        </is>
      </c>
      <c r="C147" t="inlineStr">
        <is>
          <t>:10707-LC:12709-LC:15705-LC:15951-LC:15955-LC:15959-LC:20709-LC:20953-LC:20121-LC:25707-LC:25957-LC:25123-LC:30707-LC:30957-LC:40707-LC:40957-LC:</t>
        </is>
      </c>
      <c r="D147" s="2" t="inlineStr">
        <is>
          <t>X3</t>
        </is>
      </c>
      <c r="E147" s="2" t="inlineStr">
        <is>
          <t>Opt_InsertProvided</t>
        </is>
      </c>
      <c r="F147" s="2" t="inlineStr">
        <is>
          <t>Cast Iron, ASTM-A48, CL 30</t>
        </is>
      </c>
      <c r="G147" s="2" t="inlineStr">
        <is>
          <t>C30</t>
        </is>
      </c>
      <c r="H147" s="2" t="inlineStr">
        <is>
          <t>Coating_Scotchkote134_interior</t>
        </is>
      </c>
      <c r="I147" t="inlineStr">
        <is>
          <t>150psig</t>
        </is>
      </c>
      <c r="J147" t="inlineStr">
        <is>
          <t>:Opt_Packing:</t>
        </is>
      </c>
      <c r="K147" t="inlineStr">
        <is>
          <t>:Horizontal:</t>
        </is>
      </c>
      <c r="L147" t="inlineStr">
        <is>
          <t>:I:</t>
        </is>
      </c>
      <c r="M147" t="inlineStr">
        <is>
          <t>:213JPZ:215JPZ:254JPZ:256JPZ:</t>
        </is>
      </c>
      <c r="N147" t="inlineStr">
        <is>
          <t>Packing</t>
        </is>
      </c>
      <c r="O147" s="1" t="inlineStr">
        <is>
          <t>RTF</t>
        </is>
      </c>
      <c r="P147" s="4" t="n"/>
      <c r="Q147" t="inlineStr">
        <is>
          <t>A100521</t>
        </is>
      </c>
      <c r="R147" t="inlineStr">
        <is>
          <t>LT250</t>
        </is>
      </c>
    </row>
    <row r="148">
      <c r="B148" s="4" t="inlineStr">
        <is>
          <t>Price_BOM_L_Insert_142</t>
        </is>
      </c>
      <c r="C148" t="inlineStr">
        <is>
          <t>:10707-LC:12709-LC:15705-LC:15951-LC:15955-LC:15959-LC:20709-LC:20953-LC:20121-LC:25707-LC:25957-LC:25123-LC:30707-LC:30957-LC:40707-LC:40957-LC:</t>
        </is>
      </c>
      <c r="D148" s="2" t="inlineStr">
        <is>
          <t>X3</t>
        </is>
      </c>
      <c r="E148" s="2" t="inlineStr">
        <is>
          <t>Opt_InsertProvided</t>
        </is>
      </c>
      <c r="F148" s="2" t="inlineStr">
        <is>
          <t>Cast Iron, ASTM-A48, CL 30</t>
        </is>
      </c>
      <c r="G148" s="2" t="inlineStr">
        <is>
          <t>C30</t>
        </is>
      </c>
      <c r="H148" s="2" t="inlineStr">
        <is>
          <t>Coating_Scotchkote134_interior</t>
        </is>
      </c>
      <c r="I148" t="inlineStr">
        <is>
          <t>250psig</t>
        </is>
      </c>
      <c r="J148" t="inlineStr">
        <is>
          <t>:MechSealType21S:MechSealType1Unbal:</t>
        </is>
      </c>
      <c r="K148" t="inlineStr">
        <is>
          <t>:Horizontal:</t>
        </is>
      </c>
      <c r="L148" t="inlineStr">
        <is>
          <t>:I:Z:</t>
        </is>
      </c>
      <c r="M148" t="inlineStr">
        <is>
          <t>:143JP:145JP:182JP:184JP:</t>
        </is>
      </c>
      <c r="O148" s="1" t="inlineStr">
        <is>
          <t>RTF</t>
        </is>
      </c>
      <c r="P148" s="4" t="n"/>
      <c r="Q148" t="inlineStr">
        <is>
          <t>A100521</t>
        </is>
      </c>
      <c r="R148" t="inlineStr">
        <is>
          <t>LT250</t>
        </is>
      </c>
    </row>
    <row r="149">
      <c r="B149" s="4" t="inlineStr">
        <is>
          <t>Price_BOM_L_Insert_143</t>
        </is>
      </c>
      <c r="C149" t="inlineStr">
        <is>
          <t>:10707-LC:12709-LC:15705-LC:15951-LC:15955-LC:15959-LC:20709-LC:20953-LC:20121-LC:25707-LC:25957-LC:25123-LC:30707-LC:30957-LC:40707-LC:40957-LC:</t>
        </is>
      </c>
      <c r="D149" s="2" t="inlineStr">
        <is>
          <t>X3</t>
        </is>
      </c>
      <c r="E149" s="2" t="inlineStr">
        <is>
          <t>Opt_InsertProvided</t>
        </is>
      </c>
      <c r="F149" s="2" t="inlineStr">
        <is>
          <t>Cast Iron, ASTM-A48, CL 30</t>
        </is>
      </c>
      <c r="G149" s="2" t="inlineStr">
        <is>
          <t>C30</t>
        </is>
      </c>
      <c r="H149" s="2" t="inlineStr">
        <is>
          <t>Coating_Scotchkote134_interior</t>
        </is>
      </c>
      <c r="I149" t="inlineStr">
        <is>
          <t>250psig</t>
        </is>
      </c>
      <c r="J149" t="inlineStr">
        <is>
          <t>:MechSealType21S:MechSealType1Unbal:</t>
        </is>
      </c>
      <c r="K149" t="inlineStr">
        <is>
          <t>:Horizontal:</t>
        </is>
      </c>
      <c r="L149" t="inlineStr">
        <is>
          <t>:I:</t>
        </is>
      </c>
      <c r="M149" t="inlineStr">
        <is>
          <t>:213JPZ:215JPZ:254JPZ:256JPZ:</t>
        </is>
      </c>
      <c r="O149" s="1" t="inlineStr">
        <is>
          <t>RTF</t>
        </is>
      </c>
      <c r="P149" s="4" t="n"/>
      <c r="Q149" t="inlineStr">
        <is>
          <t>A100521</t>
        </is>
      </c>
      <c r="R149" t="inlineStr">
        <is>
          <t>LT250</t>
        </is>
      </c>
    </row>
    <row r="150">
      <c r="B150" s="4" t="inlineStr">
        <is>
          <t>Price_BOM_L_Insert_144</t>
        </is>
      </c>
      <c r="C150" t="inlineStr">
        <is>
          <t>:10707-LC:12709-LC:15705-LC:15951-LC:15955-LC:15959-LC:20709-LC:20953-LC:20121-LC:25707-LC:25957-LC:25123-LC:30707-LC:30957-LC:40707-LC:40957-LC:</t>
        </is>
      </c>
      <c r="D150" s="2" t="inlineStr">
        <is>
          <t>X3</t>
        </is>
      </c>
      <c r="E150" s="2" t="inlineStr">
        <is>
          <t>Opt_InsertProvided</t>
        </is>
      </c>
      <c r="F150" s="2" t="inlineStr">
        <is>
          <t>Ductile Iron, ASTM-A536-65</t>
        </is>
      </c>
      <c r="G150" s="2" t="inlineStr">
        <is>
          <t>J</t>
        </is>
      </c>
      <c r="H150" s="2" t="inlineStr">
        <is>
          <t>Coating_Scotchkote134_interior</t>
        </is>
      </c>
      <c r="I150" t="inlineStr">
        <is>
          <t>250psig</t>
        </is>
      </c>
      <c r="J150" t="inlineStr">
        <is>
          <t>:MechSealType21S:MechSealType1Unbal:</t>
        </is>
      </c>
      <c r="K150" t="inlineStr">
        <is>
          <t>:Horizontal:</t>
        </is>
      </c>
      <c r="L150" t="inlineStr">
        <is>
          <t>:I:Z:</t>
        </is>
      </c>
      <c r="M150" t="inlineStr">
        <is>
          <t>:143JP:145JP:182JP:184JP:</t>
        </is>
      </c>
      <c r="O150" s="1" t="inlineStr">
        <is>
          <t>RTF</t>
        </is>
      </c>
      <c r="P150" s="4" t="n"/>
      <c r="Q150" t="inlineStr">
        <is>
          <t>A100523</t>
        </is>
      </c>
      <c r="R150" t="inlineStr">
        <is>
          <t>LT250</t>
        </is>
      </c>
    </row>
    <row r="151">
      <c r="B151" s="4" t="inlineStr">
        <is>
          <t>Price_BOM_L_Insert_145</t>
        </is>
      </c>
      <c r="C151" t="inlineStr">
        <is>
          <t>:10707-LC:12709-LC:15705-LC:15951-LC:15955-LC:15959-LC:20709-LC:20953-LC:20121-LC:25707-LC:25957-LC:25123-LC:30707-LC:30957-LC:40707-LC:40957-LC:</t>
        </is>
      </c>
      <c r="D151" s="2" t="inlineStr">
        <is>
          <t>X3</t>
        </is>
      </c>
      <c r="E151" s="2" t="inlineStr">
        <is>
          <t>Opt_InsertProvided</t>
        </is>
      </c>
      <c r="F151" s="2" t="inlineStr">
        <is>
          <t>Ductile Iron, ASTM-A536-65</t>
        </is>
      </c>
      <c r="G151" s="2" t="inlineStr">
        <is>
          <t>J</t>
        </is>
      </c>
      <c r="H151" s="2" t="inlineStr">
        <is>
          <t>Coating_Scotchkote134_interior</t>
        </is>
      </c>
      <c r="I151" t="inlineStr">
        <is>
          <t>250psig</t>
        </is>
      </c>
      <c r="J151" t="inlineStr">
        <is>
          <t>:MechSealType21S:MechSealType1Unbal:</t>
        </is>
      </c>
      <c r="K151" t="inlineStr">
        <is>
          <t>:Horizontal:</t>
        </is>
      </c>
      <c r="L151" t="inlineStr">
        <is>
          <t>:I:</t>
        </is>
      </c>
      <c r="M151" t="inlineStr">
        <is>
          <t>:213JPZ:215JPZ:254JPZ:256JPZ:</t>
        </is>
      </c>
      <c r="O151" s="1" t="inlineStr">
        <is>
          <t>RTF</t>
        </is>
      </c>
      <c r="P151" s="4" t="n"/>
      <c r="Q151" t="inlineStr">
        <is>
          <t>A100523</t>
        </is>
      </c>
      <c r="R151" t="inlineStr">
        <is>
          <t>LT250</t>
        </is>
      </c>
    </row>
    <row r="152">
      <c r="B152" s="4" t="inlineStr">
        <is>
          <t>Price_BOM_L_Insert_146</t>
        </is>
      </c>
      <c r="C152" t="inlineStr">
        <is>
          <t>:10707-LC:12709-LC:15705-LC:15951-LC:15955-LC:15959-LC:20709-LC:20953-LC:20121-LC:25707-LC:25957-LC:25123-LC:30707-LC:30957-LC:40707-LC:40957-LC:</t>
        </is>
      </c>
      <c r="D152" s="2" t="inlineStr">
        <is>
          <t>X3</t>
        </is>
      </c>
      <c r="E152" s="2" t="inlineStr">
        <is>
          <t>Opt_InsertProvided</t>
        </is>
      </c>
      <c r="F152" s="2" t="inlineStr">
        <is>
          <t>Cast Iron, ASTM-A48, CL 30</t>
        </is>
      </c>
      <c r="G152" s="2" t="inlineStr">
        <is>
          <t>C30</t>
        </is>
      </c>
      <c r="H152" s="2" t="inlineStr">
        <is>
          <t>Coating_Scotchkote134_interior</t>
        </is>
      </c>
      <c r="I152" t="inlineStr">
        <is>
          <t>175psig</t>
        </is>
      </c>
      <c r="J152" t="inlineStr">
        <is>
          <t>:MechSealDoubleType21:MechSealDoubleType2:</t>
        </is>
      </c>
      <c r="K152" t="inlineStr">
        <is>
          <t>:Horizontal:</t>
        </is>
      </c>
      <c r="L152" t="inlineStr">
        <is>
          <t>:I:Z:</t>
        </is>
      </c>
      <c r="M152" t="inlineStr">
        <is>
          <t>:143JP:145JP:182JP:184JP:</t>
        </is>
      </c>
      <c r="O152" s="1" t="inlineStr">
        <is>
          <t>RTF</t>
        </is>
      </c>
      <c r="P152" s="4" t="n"/>
      <c r="Q152" t="inlineStr">
        <is>
          <t>A100521</t>
        </is>
      </c>
      <c r="R152" t="inlineStr">
        <is>
          <t>LT250</t>
        </is>
      </c>
    </row>
    <row r="153">
      <c r="B153" s="4" t="inlineStr">
        <is>
          <t>Price_BOM_L_Insert_147</t>
        </is>
      </c>
      <c r="C153" t="inlineStr">
        <is>
          <t>:10707-LC:12709-LC:15705-LC:15951-LC:15955-LC:15959-LC:20709-LC:20953-LC:20121-LC:25707-LC:25957-LC:25123-LC:30707-LC:30957-LC:40707-LC:40957-LC:</t>
        </is>
      </c>
      <c r="D153" s="2" t="inlineStr">
        <is>
          <t>X3</t>
        </is>
      </c>
      <c r="E153" s="2" t="inlineStr">
        <is>
          <t>Opt_InsertProvided</t>
        </is>
      </c>
      <c r="F153" s="2" t="inlineStr">
        <is>
          <t>Cast Iron, ASTM-A48, CL 30</t>
        </is>
      </c>
      <c r="G153" s="2" t="inlineStr">
        <is>
          <t>C30</t>
        </is>
      </c>
      <c r="H153" s="2" t="inlineStr">
        <is>
          <t>Coating_Scotchkote134_interior</t>
        </is>
      </c>
      <c r="I153" t="inlineStr">
        <is>
          <t>175psig</t>
        </is>
      </c>
      <c r="J153" t="inlineStr">
        <is>
          <t>:MechSealDoubleType21:MechSealDoubleType2:</t>
        </is>
      </c>
      <c r="K153" t="inlineStr">
        <is>
          <t>:Horizontal:</t>
        </is>
      </c>
      <c r="L153" t="inlineStr">
        <is>
          <t>:I:</t>
        </is>
      </c>
      <c r="M153" t="inlineStr">
        <is>
          <t>:213JPZ:215JPZ:254JPZ:256JPZ:</t>
        </is>
      </c>
      <c r="O153" s="1" t="inlineStr">
        <is>
          <t>RTF</t>
        </is>
      </c>
      <c r="P153" s="4" t="n"/>
      <c r="Q153" t="inlineStr">
        <is>
          <t>A100521</t>
        </is>
      </c>
      <c r="R153" t="inlineStr">
        <is>
          <t>LT250</t>
        </is>
      </c>
    </row>
    <row r="154">
      <c r="B154" s="4" t="inlineStr">
        <is>
          <t>Price_BOM_L_Insert_148</t>
        </is>
      </c>
      <c r="C154" t="inlineStr">
        <is>
          <t>:10707-LC:12709-LC:15705-LC:15951-LC:15955-LC:15959-LC:20709-LC:20953-LC:20121-LC:25707-LC:25957-LC:25123-LC:30707-LC:30957-LC:40707-LC:40957-LC:</t>
        </is>
      </c>
      <c r="D154" s="2" t="inlineStr">
        <is>
          <t>X3</t>
        </is>
      </c>
      <c r="E154" s="2" t="inlineStr">
        <is>
          <t>Opt_InsertProvided</t>
        </is>
      </c>
      <c r="F154" s="2" t="inlineStr">
        <is>
          <t>Cast Iron, ASTM-A48, CL 30</t>
        </is>
      </c>
      <c r="G154" s="2" t="inlineStr">
        <is>
          <t>C30</t>
        </is>
      </c>
      <c r="H154" s="2" t="inlineStr">
        <is>
          <t>Coating_Scotchkote134_interior</t>
        </is>
      </c>
      <c r="I154" t="inlineStr">
        <is>
          <t>250psig</t>
        </is>
      </c>
      <c r="J154" t="inlineStr">
        <is>
          <t>:MechSealType2B:</t>
        </is>
      </c>
      <c r="K154" t="inlineStr">
        <is>
          <t>:Horizontal:</t>
        </is>
      </c>
      <c r="L154" t="inlineStr">
        <is>
          <t>:I:Z:</t>
        </is>
      </c>
      <c r="M154" t="inlineStr">
        <is>
          <t>:143JP:145JP:182JP:184JP:</t>
        </is>
      </c>
      <c r="O154" s="1" t="inlineStr">
        <is>
          <t>RTF</t>
        </is>
      </c>
      <c r="P154" s="4" t="n"/>
      <c r="Q154" t="inlineStr">
        <is>
          <t>A100521</t>
        </is>
      </c>
      <c r="R154" t="inlineStr">
        <is>
          <t>LT250</t>
        </is>
      </c>
    </row>
    <row r="155">
      <c r="B155" s="4" t="inlineStr">
        <is>
          <t>Price_BOM_L_Insert_149</t>
        </is>
      </c>
      <c r="C155" t="inlineStr">
        <is>
          <t>:10707-LC:12709-LC:15705-LC:15951-LC:15955-LC:15959-LC:20709-LC:20953-LC:20121-LC:25707-LC:25957-LC:25123-LC:30707-LC:30957-LC:40707-LC:40957-LC:</t>
        </is>
      </c>
      <c r="D155" s="2" t="inlineStr">
        <is>
          <t>X3</t>
        </is>
      </c>
      <c r="E155" s="2" t="inlineStr">
        <is>
          <t>Opt_InsertProvided</t>
        </is>
      </c>
      <c r="F155" s="2" t="inlineStr">
        <is>
          <t>Cast Iron, ASTM-A48, CL 30</t>
        </is>
      </c>
      <c r="G155" s="2" t="inlineStr">
        <is>
          <t>C30</t>
        </is>
      </c>
      <c r="H155" s="2" t="inlineStr">
        <is>
          <t>Coating_Scotchkote134_interior</t>
        </is>
      </c>
      <c r="I155" t="inlineStr">
        <is>
          <t>250psig</t>
        </is>
      </c>
      <c r="J155" t="inlineStr">
        <is>
          <t>:MechSealType2B:</t>
        </is>
      </c>
      <c r="K155" t="inlineStr">
        <is>
          <t>:Horizontal:</t>
        </is>
      </c>
      <c r="L155" t="inlineStr">
        <is>
          <t>:I:</t>
        </is>
      </c>
      <c r="M155" t="inlineStr">
        <is>
          <t>:213JPZ:215JPZ:254JPZ:256JPZ:</t>
        </is>
      </c>
      <c r="O155" s="1" t="inlineStr">
        <is>
          <t>RTF</t>
        </is>
      </c>
      <c r="P155" s="4" t="n"/>
      <c r="Q155" t="inlineStr">
        <is>
          <t>A100521</t>
        </is>
      </c>
      <c r="R155" t="inlineStr">
        <is>
          <t>LT250</t>
        </is>
      </c>
    </row>
    <row r="156">
      <c r="B156" s="4" t="inlineStr">
        <is>
          <t>Price_BOM_L_Insert_150</t>
        </is>
      </c>
      <c r="C156" t="inlineStr">
        <is>
          <t>:10707-LC:12709-LC:15705-LC:15951-LC:15955-LC:15959-LC:20709-LC:20953-LC:20121-LC:25707-LC:25957-LC:25123-LC:30707-LC:30957-LC:40707-LC:40957-LC:</t>
        </is>
      </c>
      <c r="D156" s="2" t="inlineStr">
        <is>
          <t>X3</t>
        </is>
      </c>
      <c r="E156" s="2" t="inlineStr">
        <is>
          <t>Opt_InsertProvided</t>
        </is>
      </c>
      <c r="F156" s="2" t="inlineStr">
        <is>
          <t>Ductile Iron, ASTM-A536-65</t>
        </is>
      </c>
      <c r="G156" s="2" t="inlineStr">
        <is>
          <t>J</t>
        </is>
      </c>
      <c r="H156" s="2" t="inlineStr">
        <is>
          <t>Coating_Scotchkote134_interior</t>
        </is>
      </c>
      <c r="I156" t="inlineStr">
        <is>
          <t>250psig</t>
        </is>
      </c>
      <c r="J156" t="inlineStr">
        <is>
          <t>:MechSealType2B:</t>
        </is>
      </c>
      <c r="K156" t="inlineStr">
        <is>
          <t>:Horizontal:</t>
        </is>
      </c>
      <c r="L156" t="inlineStr">
        <is>
          <t>:I:Z:</t>
        </is>
      </c>
      <c r="M156" t="inlineStr">
        <is>
          <t>:143JP:145JP:182JP:184JP:</t>
        </is>
      </c>
      <c r="O156" s="1" t="inlineStr">
        <is>
          <t>RTF</t>
        </is>
      </c>
      <c r="P156" s="4" t="n"/>
      <c r="Q156" t="inlineStr">
        <is>
          <t>A100523</t>
        </is>
      </c>
      <c r="R156" t="inlineStr">
        <is>
          <t>LT250</t>
        </is>
      </c>
    </row>
    <row r="157">
      <c r="B157" s="4" t="inlineStr">
        <is>
          <t>Price_BOM_L_Insert_151</t>
        </is>
      </c>
      <c r="C157" t="inlineStr">
        <is>
          <t>:10707-LC:12709-LC:15705-LC:15951-LC:15955-LC:15959-LC:20709-LC:20953-LC:20121-LC:25707-LC:25957-LC:25123-LC:30707-LC:30957-LC:40707-LC:40957-LC:</t>
        </is>
      </c>
      <c r="D157" s="2" t="inlineStr">
        <is>
          <t>X3</t>
        </is>
      </c>
      <c r="E157" s="2" t="inlineStr">
        <is>
          <t>Opt_InsertProvided</t>
        </is>
      </c>
      <c r="F157" s="2" t="inlineStr">
        <is>
          <t>Ductile Iron, ASTM-A536-65</t>
        </is>
      </c>
      <c r="G157" s="2" t="inlineStr">
        <is>
          <t>J</t>
        </is>
      </c>
      <c r="H157" s="2" t="inlineStr">
        <is>
          <t>Coating_Scotchkote134_interior</t>
        </is>
      </c>
      <c r="I157" t="inlineStr">
        <is>
          <t>250psig</t>
        </is>
      </c>
      <c r="J157" t="inlineStr">
        <is>
          <t>:MechSealType2B:</t>
        </is>
      </c>
      <c r="K157" t="inlineStr">
        <is>
          <t>:Horizontal:</t>
        </is>
      </c>
      <c r="L157" t="inlineStr">
        <is>
          <t>:I:</t>
        </is>
      </c>
      <c r="M157" t="inlineStr">
        <is>
          <t>:213JPZ:215JPZ:254JPZ:256JPZ:</t>
        </is>
      </c>
      <c r="O157" s="1" t="inlineStr">
        <is>
          <t>RTF</t>
        </is>
      </c>
      <c r="P157" s="4" t="n"/>
      <c r="Q157" t="inlineStr">
        <is>
          <t>A100523</t>
        </is>
      </c>
      <c r="R157" t="inlineStr">
        <is>
          <t>LT250</t>
        </is>
      </c>
    </row>
    <row r="158">
      <c r="B158" s="4" t="inlineStr">
        <is>
          <t>Price_BOM_L_Insert_152</t>
        </is>
      </c>
      <c r="C158" t="inlineStr">
        <is>
          <t>:10707-LF:12709-LF:15705-LF:15951-LF:15955-LF:15959-LF:20709-LF:20953-LF:20121-LF:25707-LF:25957-LF:25123-LF:30707-LF:30957-LF:40707-LF:40957-LF:</t>
        </is>
      </c>
      <c r="D158" s="2" t="inlineStr">
        <is>
          <t>X3</t>
        </is>
      </c>
      <c r="E158" s="2" t="inlineStr">
        <is>
          <t>Opt_InsertProvided</t>
        </is>
      </c>
      <c r="F158" s="2" t="inlineStr">
        <is>
          <t>Cast Iron, ASTM-A48, CL 30</t>
        </is>
      </c>
      <c r="G158" s="2" t="inlineStr">
        <is>
          <t>C30</t>
        </is>
      </c>
      <c r="H158" s="2" t="inlineStr">
        <is>
          <t>Coating_Scotchkote134_interior</t>
        </is>
      </c>
      <c r="I158" t="inlineStr">
        <is>
          <t>150psig</t>
        </is>
      </c>
      <c r="J158" t="inlineStr">
        <is>
          <t>:Opt_Packing:</t>
        </is>
      </c>
      <c r="K158" t="inlineStr">
        <is>
          <t>:Horizontal:</t>
        </is>
      </c>
      <c r="L158" t="inlineStr">
        <is>
          <t>:A:B:</t>
        </is>
      </c>
      <c r="O158" s="1" t="inlineStr">
        <is>
          <t>RTF</t>
        </is>
      </c>
      <c r="P158" s="4" t="n"/>
      <c r="Q158" t="inlineStr">
        <is>
          <t>A100532</t>
        </is>
      </c>
      <c r="R158" t="inlineStr">
        <is>
          <t>LT250</t>
        </is>
      </c>
    </row>
    <row r="159">
      <c r="B159" s="4" t="inlineStr">
        <is>
          <t>Price_BOM_L_Insert_153</t>
        </is>
      </c>
      <c r="C159" t="inlineStr">
        <is>
          <t>:10707-LF:12709-LF:15705-LF:15951-LF:15955-LF:15959-LF:20709-LF:20953-LF:20121-LF:25707-LF:25957-LF:25123-LF:30707-LF:30957-LF:40707-LF:40957-LF:</t>
        </is>
      </c>
      <c r="D159" s="2" t="inlineStr">
        <is>
          <t>X3</t>
        </is>
      </c>
      <c r="E159" s="2" t="inlineStr">
        <is>
          <t>Opt_InsertProvided</t>
        </is>
      </c>
      <c r="F159" s="2" t="inlineStr">
        <is>
          <t>Cast Iron, ASTM-A48, CL 30</t>
        </is>
      </c>
      <c r="G159" s="2" t="inlineStr">
        <is>
          <t>C30</t>
        </is>
      </c>
      <c r="H159" s="2" t="inlineStr">
        <is>
          <t>Coating_Scotchkote134_interior</t>
        </is>
      </c>
      <c r="I159" t="inlineStr">
        <is>
          <t>250psig</t>
        </is>
      </c>
      <c r="J159" t="inlineStr">
        <is>
          <t>:MechSealType21S:MechSealType1Unbal:</t>
        </is>
      </c>
      <c r="K159" t="inlineStr">
        <is>
          <t>:Horizontal:</t>
        </is>
      </c>
      <c r="L159" t="inlineStr">
        <is>
          <t>:A:B:</t>
        </is>
      </c>
      <c r="O159" s="1" t="inlineStr">
        <is>
          <t>RTF</t>
        </is>
      </c>
      <c r="P159" s="4" t="n"/>
      <c r="Q159" t="inlineStr">
        <is>
          <t>A100532</t>
        </is>
      </c>
      <c r="R159" t="inlineStr">
        <is>
          <t>LT250</t>
        </is>
      </c>
    </row>
    <row r="160">
      <c r="B160" s="4" t="inlineStr">
        <is>
          <t>Price_BOM_L_Insert_154</t>
        </is>
      </c>
      <c r="C160" t="inlineStr">
        <is>
          <t>:10707-LF:12709-LF:15705-LF:15951-LF:15955-LF:15959-LF:20709-LF:20953-LF:20121-LF:25707-LF:25957-LF:25123-LF:30707-LF:30957-LF:40707-LF:40957-LF:</t>
        </is>
      </c>
      <c r="D160" s="2" t="inlineStr">
        <is>
          <t>X3</t>
        </is>
      </c>
      <c r="E160" s="2" t="inlineStr">
        <is>
          <t>Opt_InsertProvided</t>
        </is>
      </c>
      <c r="F160" s="2" t="inlineStr">
        <is>
          <t>Ductile Iron, ASTM-A536-65</t>
        </is>
      </c>
      <c r="G160" s="2" t="inlineStr">
        <is>
          <t>J</t>
        </is>
      </c>
      <c r="H160" s="2" t="inlineStr">
        <is>
          <t>Coating_Scotchkote134_interior</t>
        </is>
      </c>
      <c r="I160" t="inlineStr">
        <is>
          <t>250psig</t>
        </is>
      </c>
      <c r="J160" t="inlineStr">
        <is>
          <t>:MechSealType21S:MechSealType1Unbal:</t>
        </is>
      </c>
      <c r="K160" t="inlineStr">
        <is>
          <t>:Horizontal:</t>
        </is>
      </c>
      <c r="L160" t="inlineStr">
        <is>
          <t>:A:B:</t>
        </is>
      </c>
      <c r="O160" s="1" t="inlineStr">
        <is>
          <t>RTF</t>
        </is>
      </c>
      <c r="P160" s="4" t="n"/>
      <c r="Q160" t="inlineStr">
        <is>
          <t>A100533</t>
        </is>
      </c>
      <c r="R160" t="inlineStr">
        <is>
          <t>LT250</t>
        </is>
      </c>
    </row>
    <row r="161">
      <c r="B161" s="4" t="inlineStr">
        <is>
          <t>Price_BOM_L_Insert_155</t>
        </is>
      </c>
      <c r="C161" t="inlineStr">
        <is>
          <t>:10707-LF:12709-LF:15705-LF:15951-LF:15955-LF:15959-LF:20709-LF:20953-LF:20121-LF:25707-LF:25957-LF:25123-LF:30707-LF:30957-LF:40707-LF:40957-LF:</t>
        </is>
      </c>
      <c r="D161" s="2" t="inlineStr">
        <is>
          <t>X3</t>
        </is>
      </c>
      <c r="E161" s="2" t="inlineStr">
        <is>
          <t>Opt_InsertProvided</t>
        </is>
      </c>
      <c r="F161" s="2" t="inlineStr">
        <is>
          <t>Cast Iron, ASTM-A48, CL 30</t>
        </is>
      </c>
      <c r="G161" s="2" t="inlineStr">
        <is>
          <t>C30</t>
        </is>
      </c>
      <c r="H161" s="2" t="inlineStr">
        <is>
          <t>Coating_Scotchkote134_interior</t>
        </is>
      </c>
      <c r="I161" t="inlineStr">
        <is>
          <t>175psig</t>
        </is>
      </c>
      <c r="J161" t="inlineStr">
        <is>
          <t>:MechSealDoubleType21:MechSealDoubleType2:</t>
        </is>
      </c>
      <c r="K161" t="inlineStr">
        <is>
          <t>:Horizontal:</t>
        </is>
      </c>
      <c r="L161" t="inlineStr">
        <is>
          <t>:A:B:</t>
        </is>
      </c>
      <c r="O161" s="1" t="inlineStr">
        <is>
          <t>RTF</t>
        </is>
      </c>
      <c r="P161" s="4" t="n"/>
      <c r="Q161" t="inlineStr">
        <is>
          <t>A100532</t>
        </is>
      </c>
      <c r="R161" t="inlineStr">
        <is>
          <t>LT250</t>
        </is>
      </c>
    </row>
    <row r="162">
      <c r="B162" s="4" t="inlineStr">
        <is>
          <t>Price_BOM_L_Insert_156</t>
        </is>
      </c>
      <c r="C162" t="inlineStr">
        <is>
          <t>:10707-LF:12709-LF:15705-LF:15951-LF:15955-LF:15959-LF:20709-LF:20953-LF:20121-LF:25707-LF:25957-LF:25123-LF:30707-LF:30957-LF:40707-LF:40957-LF:</t>
        </is>
      </c>
      <c r="D162" s="2" t="inlineStr">
        <is>
          <t>X3</t>
        </is>
      </c>
      <c r="E162" s="2" t="inlineStr">
        <is>
          <t>Opt_InsertProvided</t>
        </is>
      </c>
      <c r="F162" s="2" t="inlineStr">
        <is>
          <t>Cast Iron, ASTM-A48, CL 30</t>
        </is>
      </c>
      <c r="G162" s="2" t="inlineStr">
        <is>
          <t>C30</t>
        </is>
      </c>
      <c r="H162" s="2" t="inlineStr">
        <is>
          <t>Coating_Scotchkote134_interior</t>
        </is>
      </c>
      <c r="I162" t="inlineStr">
        <is>
          <t>250psig</t>
        </is>
      </c>
      <c r="J162" t="inlineStr">
        <is>
          <t>:MechSealType2B:</t>
        </is>
      </c>
      <c r="K162" t="inlineStr">
        <is>
          <t>:Horizontal:</t>
        </is>
      </c>
      <c r="L162" t="inlineStr">
        <is>
          <t>:A:B:</t>
        </is>
      </c>
      <c r="O162" s="1" t="inlineStr">
        <is>
          <t>RTF</t>
        </is>
      </c>
      <c r="P162" s="4" t="n"/>
      <c r="Q162" t="inlineStr">
        <is>
          <t>A100532</t>
        </is>
      </c>
      <c r="R162" t="inlineStr">
        <is>
          <t>LT250</t>
        </is>
      </c>
    </row>
    <row r="163">
      <c r="B163" s="4" t="inlineStr">
        <is>
          <t>Price_BOM_L_Insert_157</t>
        </is>
      </c>
      <c r="C163" t="inlineStr">
        <is>
          <t>:10707-LF:12709-LF:15705-LF:15951-LF:15955-LF:15959-LF:20709-LF:20953-LF:20121-LF:25707-LF:25957-LF:25123-LF:30707-LF:30957-LF:40707-LF:40957-LF:</t>
        </is>
      </c>
      <c r="D163" s="2" t="inlineStr">
        <is>
          <t>X3</t>
        </is>
      </c>
      <c r="E163" s="2" t="inlineStr">
        <is>
          <t>Opt_InsertProvided</t>
        </is>
      </c>
      <c r="F163" s="2" t="inlineStr">
        <is>
          <t>Ductile Iron, ASTM-A536-65</t>
        </is>
      </c>
      <c r="G163" s="2" t="inlineStr">
        <is>
          <t>J</t>
        </is>
      </c>
      <c r="H163" s="2" t="inlineStr">
        <is>
          <t>Coating_Scotchkote134_interior</t>
        </is>
      </c>
      <c r="I163" t="inlineStr">
        <is>
          <t>250psig</t>
        </is>
      </c>
      <c r="J163" t="inlineStr">
        <is>
          <t>:MechSealType2B:</t>
        </is>
      </c>
      <c r="K163" t="inlineStr">
        <is>
          <t>:Horizontal:</t>
        </is>
      </c>
      <c r="L163" t="inlineStr">
        <is>
          <t>:A:B:</t>
        </is>
      </c>
      <c r="O163" s="1" t="inlineStr">
        <is>
          <t>RTF</t>
        </is>
      </c>
      <c r="P163" s="4" t="n"/>
      <c r="Q163" t="inlineStr">
        <is>
          <t>A100532</t>
        </is>
      </c>
      <c r="R163" t="inlineStr">
        <is>
          <t>LT250</t>
        </is>
      </c>
    </row>
    <row r="164">
      <c r="B164" s="4" t="inlineStr">
        <is>
          <t>Price_BOM_L_Insert_158</t>
        </is>
      </c>
      <c r="C164" t="inlineStr">
        <is>
          <t>:15507-LC:15509-LC:20501-LC:30501-LC:30507-LC:</t>
        </is>
      </c>
      <c r="D164" s="2" t="inlineStr">
        <is>
          <t>X3</t>
        </is>
      </c>
      <c r="E164" s="2" t="inlineStr">
        <is>
          <t>Opt_InsertProvided</t>
        </is>
      </c>
      <c r="F164" s="2" t="inlineStr">
        <is>
          <t>Cast Iron, ASTM-A48, CL 30</t>
        </is>
      </c>
      <c r="G164" s="2" t="inlineStr">
        <is>
          <t>C30</t>
        </is>
      </c>
      <c r="H164" s="2" t="inlineStr">
        <is>
          <t>Coating_Scotchkote134_interior</t>
        </is>
      </c>
      <c r="I164" t="inlineStr">
        <is>
          <t>175psig</t>
        </is>
      </c>
      <c r="J164" t="inlineStr">
        <is>
          <t>:MechSealType21S:MechSealType1Unbal:</t>
        </is>
      </c>
      <c r="K164" t="inlineStr">
        <is>
          <t>:Horizontal:</t>
        </is>
      </c>
      <c r="L164" t="inlineStr">
        <is>
          <t>:X:</t>
        </is>
      </c>
      <c r="M164" t="inlineStr">
        <is>
          <t>:143JM:145JM:182JM:184JM:</t>
        </is>
      </c>
      <c r="N164" t="inlineStr">
        <is>
          <t>Single Seal, Type 21S</t>
        </is>
      </c>
      <c r="O164" s="1" t="inlineStr">
        <is>
          <t>RTF</t>
        </is>
      </c>
      <c r="P164" s="4" t="n"/>
      <c r="Q164" t="inlineStr">
        <is>
          <t>A100522</t>
        </is>
      </c>
      <c r="R164" t="inlineStr">
        <is>
          <t>LT250</t>
        </is>
      </c>
    </row>
    <row r="165">
      <c r="B165" s="4" t="inlineStr">
        <is>
          <t>Price_BOM_L_Insert_159</t>
        </is>
      </c>
      <c r="C165" t="inlineStr">
        <is>
          <t>:15951-LC:15951-LCV:15955-LC:15955-LCV:15959-LC:15959-LCV:20709-LC:20709-LCV:20953-LC:20953-LCV:25707-LC:25707-LCV:25957-LC:25957-LCV:30707-LC:30707-LCV:40957-LC:40957-LCV:50957-LC:50957-LCV:</t>
        </is>
      </c>
      <c r="D165" t="inlineStr">
        <is>
          <t>X4</t>
        </is>
      </c>
      <c r="E165" s="2" t="inlineStr">
        <is>
          <t>Opt_InsertProvided</t>
        </is>
      </c>
      <c r="F165" s="2" t="inlineStr">
        <is>
          <t>Cast Iron, ASTM-A48, CL 30</t>
        </is>
      </c>
      <c r="G165" s="2" t="inlineStr">
        <is>
          <t>C30</t>
        </is>
      </c>
      <c r="H165" s="2" t="inlineStr">
        <is>
          <t>Coating_Scotchkote134_interior</t>
        </is>
      </c>
      <c r="I165" t="inlineStr">
        <is>
          <t>175psig</t>
        </is>
      </c>
      <c r="J165" t="inlineStr">
        <is>
          <t>:MechSealType21S:MechSealType1Unbal:</t>
        </is>
      </c>
      <c r="K165" t="inlineStr">
        <is>
          <t>:Horizontal:Vertical:</t>
        </is>
      </c>
      <c r="L165" t="inlineStr">
        <is>
          <t>:W:Y:</t>
        </is>
      </c>
      <c r="M165" t="inlineStr">
        <is>
          <t>:213JMZ:215JMZ:213JM:215JM:254JM:256JM:</t>
        </is>
      </c>
      <c r="O165" t="n">
        <v>98096695</v>
      </c>
      <c r="P165" s="4" t="n"/>
      <c r="Q165" t="inlineStr">
        <is>
          <t>A100525</t>
        </is>
      </c>
      <c r="R165" t="inlineStr">
        <is>
          <t>LT250</t>
        </is>
      </c>
    </row>
    <row r="166">
      <c r="B166" s="4" t="inlineStr">
        <is>
          <t>Price_BOM_L_Insert_160</t>
        </is>
      </c>
      <c r="C166" t="inlineStr">
        <is>
          <t>:15951-LC:15951-LCV:15955-LC:15955-LCV:15959-LC:15959-LCV:20709-LC:20709-LCV:20953-LC:20953-LCV:25707-LC:25707-LCV:25957-LC:25957-LCV:30707-LC:30707-LCV:40957-LC:40957-LCV:50957-LC:50957-LCV:</t>
        </is>
      </c>
      <c r="D166" t="inlineStr">
        <is>
          <t>X4</t>
        </is>
      </c>
      <c r="E166" s="2" t="inlineStr">
        <is>
          <t>Opt_InsertProvided</t>
        </is>
      </c>
      <c r="F166" s="2" t="inlineStr">
        <is>
          <t>Cast Iron, ASTM-A48, CL 30</t>
        </is>
      </c>
      <c r="G166" s="2" t="inlineStr">
        <is>
          <t>C30</t>
        </is>
      </c>
      <c r="H166" s="2" t="inlineStr">
        <is>
          <t>Coating_Scotchkote134_interior</t>
        </is>
      </c>
      <c r="I166" t="inlineStr">
        <is>
          <t>175psig</t>
        </is>
      </c>
      <c r="J166" t="inlineStr">
        <is>
          <t>:MechSealType21S:MechSealType1Unbal:</t>
        </is>
      </c>
      <c r="K166" t="inlineStr">
        <is>
          <t>:Horizontal:Vertical:</t>
        </is>
      </c>
      <c r="L166" t="inlineStr">
        <is>
          <t>:W:Y:</t>
        </is>
      </c>
      <c r="M166" t="inlineStr">
        <is>
          <t>:284JM:286JM:324JM:326JM:364JMZ:365JMZ:404JMZ:405JMZ:</t>
        </is>
      </c>
      <c r="O166" s="1" t="n">
        <v>98796719</v>
      </c>
      <c r="P166" s="4" t="n"/>
      <c r="Q166" t="inlineStr">
        <is>
          <t>A100525</t>
        </is>
      </c>
      <c r="R166" t="inlineStr">
        <is>
          <t>LT250</t>
        </is>
      </c>
    </row>
    <row r="167">
      <c r="B167" s="4" t="inlineStr">
        <is>
          <t>Price_BOM_L_Insert_161</t>
        </is>
      </c>
      <c r="C167" t="inlineStr">
        <is>
          <t>:40707-LC:40707-LCV:</t>
        </is>
      </c>
      <c r="D167" s="2" t="inlineStr">
        <is>
          <t>X4</t>
        </is>
      </c>
      <c r="E167" s="2" t="inlineStr">
        <is>
          <t>Opt_InsertProvided</t>
        </is>
      </c>
      <c r="F167" s="2" t="inlineStr">
        <is>
          <t>Cast Iron, ASTM-A48, CL 30</t>
        </is>
      </c>
      <c r="G167" s="2" t="inlineStr">
        <is>
          <t>C30</t>
        </is>
      </c>
      <c r="H167" s="2" t="inlineStr">
        <is>
          <t>Coating_Scotchkote134_interior</t>
        </is>
      </c>
      <c r="I167" t="inlineStr">
        <is>
          <t>175psig</t>
        </is>
      </c>
      <c r="J167" t="inlineStr">
        <is>
          <t>:MechSealType21S:MechSealType1Unbal:</t>
        </is>
      </c>
      <c r="K167" t="inlineStr">
        <is>
          <t>:Horizontal:Vertical:</t>
        </is>
      </c>
      <c r="L167" t="inlineStr">
        <is>
          <t>:W:Y:</t>
        </is>
      </c>
      <c r="M167" t="inlineStr">
        <is>
          <t>:213JMZ:215JMZ:213JM:215JM:254JM:256JM:</t>
        </is>
      </c>
      <c r="O167" t="n">
        <v>98096695</v>
      </c>
      <c r="P167" s="4" t="n"/>
      <c r="Q167" t="inlineStr">
        <is>
          <t>A100525</t>
        </is>
      </c>
      <c r="R167" t="inlineStr">
        <is>
          <t>LT250</t>
        </is>
      </c>
    </row>
    <row r="168">
      <c r="B168" s="4" t="inlineStr">
        <is>
          <t>Price_BOM_L_Insert_162</t>
        </is>
      </c>
      <c r="C168" t="inlineStr">
        <is>
          <t>:40707-LC:40707-LCV:</t>
        </is>
      </c>
      <c r="D168" s="2" t="inlineStr">
        <is>
          <t>X4</t>
        </is>
      </c>
      <c r="E168" s="2" t="inlineStr">
        <is>
          <t>Opt_InsertProvided</t>
        </is>
      </c>
      <c r="F168" s="2" t="inlineStr">
        <is>
          <t>Cast Iron, ASTM-A48, CL 30</t>
        </is>
      </c>
      <c r="G168" s="2" t="inlineStr">
        <is>
          <t>C30</t>
        </is>
      </c>
      <c r="H168" s="2" t="inlineStr">
        <is>
          <t>Coating_Scotchkote134_interior</t>
        </is>
      </c>
      <c r="I168" t="inlineStr">
        <is>
          <t>175psig</t>
        </is>
      </c>
      <c r="J168" t="inlineStr">
        <is>
          <t>:MechSealType21S:MechSealType1Unbal:</t>
        </is>
      </c>
      <c r="K168" t="inlineStr">
        <is>
          <t>:Horizontal:Vertical:</t>
        </is>
      </c>
      <c r="L168" t="inlineStr">
        <is>
          <t>:W:Y:</t>
        </is>
      </c>
      <c r="M168" t="inlineStr">
        <is>
          <t>:284JM:286JM:324JM:326JM:364JMZ:365JMZ:404JMZ:405JMZ:</t>
        </is>
      </c>
      <c r="O168" s="1" t="inlineStr">
        <is>
          <t>RTF</t>
        </is>
      </c>
      <c r="P168" s="4" t="n"/>
      <c r="Q168" t="inlineStr">
        <is>
          <t>A100525</t>
        </is>
      </c>
      <c r="R168" t="inlineStr">
        <is>
          <t>LT250</t>
        </is>
      </c>
    </row>
    <row r="169">
      <c r="B169" s="4" t="inlineStr">
        <is>
          <t>Price_BOM_L_Insert_163</t>
        </is>
      </c>
      <c r="C169" t="inlineStr">
        <is>
          <t>:15951-LC:15951-LCV:15955-LC:15955-LCV:15959-LC:15959-LCV:20709-LC:20709-LCV:20953-LC:20953-LCV:25707-LC:25707-LCV:25957-LC:25957-LCV:30707-LC:30707-LCV:40957-LC:40957-LCV:50957-LC:50957-LCV:</t>
        </is>
      </c>
      <c r="D169" t="inlineStr">
        <is>
          <t>X4</t>
        </is>
      </c>
      <c r="E169" s="2" t="inlineStr">
        <is>
          <t>Opt_InsertProvided</t>
        </is>
      </c>
      <c r="F169" s="2" t="inlineStr">
        <is>
          <t>Cast Iron, ASTM-A48, CL 30</t>
        </is>
      </c>
      <c r="G169" s="2" t="inlineStr">
        <is>
          <t>C30</t>
        </is>
      </c>
      <c r="H169" s="2" t="inlineStr">
        <is>
          <t>Coating_Scotchkote134_interior</t>
        </is>
      </c>
      <c r="I169" t="inlineStr">
        <is>
          <t>175psig</t>
        </is>
      </c>
      <c r="J169" t="inlineStr">
        <is>
          <t>:MechSealType21S:MechSealType1Unbal:</t>
        </is>
      </c>
      <c r="K169" t="inlineStr">
        <is>
          <t>:Horizontal:Vertical:</t>
        </is>
      </c>
      <c r="L169" t="inlineStr">
        <is>
          <t>:G:K:</t>
        </is>
      </c>
      <c r="M169" t="inlineStr">
        <is>
          <t>:213JP:215JP:254JP:256JP:</t>
        </is>
      </c>
      <c r="O169" s="1" t="inlineStr">
        <is>
          <t>RTF</t>
        </is>
      </c>
      <c r="P169" s="4" t="n"/>
      <c r="Q169" t="inlineStr">
        <is>
          <t>A100524</t>
        </is>
      </c>
      <c r="R169" t="inlineStr">
        <is>
          <t>LT250</t>
        </is>
      </c>
    </row>
    <row r="170">
      <c r="B170" s="4" t="inlineStr">
        <is>
          <t>Price_BOM_L_Insert_164</t>
        </is>
      </c>
      <c r="C170" t="inlineStr">
        <is>
          <t>:15951-LC:15951-LCV:15955-LC:15955-LCV:15959-LC:15959-LCV:20709-LC:20709-LCV:20953-LC:20953-LCV:25707-LC:25707-LCV:25957-LC:25957-LCV:30707-LC:30707-LCV:40957-LC:40957-LCV:50957-LC:50957-LCV:</t>
        </is>
      </c>
      <c r="D170" t="inlineStr">
        <is>
          <t>X4</t>
        </is>
      </c>
      <c r="E170" s="2" t="inlineStr">
        <is>
          <t>Opt_InsertProvided</t>
        </is>
      </c>
      <c r="F170" s="2" t="inlineStr">
        <is>
          <t>Cast Iron, ASTM-A48, CL 30</t>
        </is>
      </c>
      <c r="G170" s="2" t="inlineStr">
        <is>
          <t>C30</t>
        </is>
      </c>
      <c r="H170" s="2" t="inlineStr">
        <is>
          <t>Coating_Scotchkote134_interior</t>
        </is>
      </c>
      <c r="I170" t="inlineStr">
        <is>
          <t>175psig</t>
        </is>
      </c>
      <c r="J170" t="inlineStr">
        <is>
          <t>:MechSealType21S:MechSealType1Unbal:</t>
        </is>
      </c>
      <c r="K170" t="inlineStr">
        <is>
          <t>:Horizontal:Vertical:</t>
        </is>
      </c>
      <c r="L170" t="inlineStr">
        <is>
          <t>:G:K:</t>
        </is>
      </c>
      <c r="M170" t="inlineStr">
        <is>
          <t>:284JP:286JP:324JP:326JP:364JP:365JP:364JPZ:365JPZ:404JPZ:405JPZ:</t>
        </is>
      </c>
      <c r="O170" s="1" t="inlineStr">
        <is>
          <t>RTF</t>
        </is>
      </c>
      <c r="P170" s="4" t="n"/>
      <c r="Q170" t="inlineStr">
        <is>
          <t>A100524</t>
        </is>
      </c>
      <c r="R170" t="inlineStr">
        <is>
          <t>LT250</t>
        </is>
      </c>
    </row>
    <row r="171">
      <c r="B171" s="4" t="inlineStr">
        <is>
          <t>Price_BOM_L_Insert_165</t>
        </is>
      </c>
      <c r="C171" t="inlineStr">
        <is>
          <t>:15951-LC:15951-LCV:15955-LC:15955-LCV:15959-LC:15959-LCV:20709-LC:20709-LCV:20953-LC:20953-LCV:25707-LC:25707-LCV:25957-LC:25957-LCV:30707-LC:30707-LCV:40957-LC:40957-LCV:50957-LC:50957-LCV:</t>
        </is>
      </c>
      <c r="D171" t="inlineStr">
        <is>
          <t>X4</t>
        </is>
      </c>
      <c r="E171" s="2" t="inlineStr">
        <is>
          <t>Opt_InsertProvided</t>
        </is>
      </c>
      <c r="F171" s="2" t="inlineStr">
        <is>
          <t>Ductile Iron, ASTM-A536-65</t>
        </is>
      </c>
      <c r="G171" s="2" t="inlineStr">
        <is>
          <t>J</t>
        </is>
      </c>
      <c r="H171" s="2" t="inlineStr">
        <is>
          <t>Coating_Scotchkote134_interior</t>
        </is>
      </c>
      <c r="I171" t="inlineStr">
        <is>
          <t>250psig</t>
        </is>
      </c>
      <c r="J171" t="inlineStr">
        <is>
          <t>:MechSealType21S:MechSealType1Unbal:</t>
        </is>
      </c>
      <c r="K171" t="inlineStr">
        <is>
          <t>:Horizontal:Vertical:</t>
        </is>
      </c>
      <c r="L171" t="inlineStr">
        <is>
          <t>:G:K:</t>
        </is>
      </c>
      <c r="M171" t="inlineStr">
        <is>
          <t>:213JP:215JP:254JP:256JP:</t>
        </is>
      </c>
      <c r="O171" s="1" t="inlineStr">
        <is>
          <t>RTF</t>
        </is>
      </c>
      <c r="P171" s="4" t="n"/>
      <c r="Q171" t="inlineStr">
        <is>
          <t>A100526</t>
        </is>
      </c>
      <c r="R171" t="inlineStr">
        <is>
          <t>LT250</t>
        </is>
      </c>
    </row>
    <row r="172">
      <c r="B172" s="4" t="inlineStr">
        <is>
          <t>Price_BOM_L_Insert_166</t>
        </is>
      </c>
      <c r="C172" t="inlineStr">
        <is>
          <t>:15951-LC:15951-LCV:15955-LC:15955-LCV:15959-LC:15959-LCV:20709-LC:20709-LCV:20953-LC:20953-LCV:25707-LC:25707-LCV:25957-LC:25957-LCV:30707-LC:30707-LCV:40957-LC:40957-LCV:50957-LC:50957-LCV:</t>
        </is>
      </c>
      <c r="D172" t="inlineStr">
        <is>
          <t>X4</t>
        </is>
      </c>
      <c r="E172" s="2" t="inlineStr">
        <is>
          <t>Opt_InsertProvided</t>
        </is>
      </c>
      <c r="F172" s="2" t="inlineStr">
        <is>
          <t>Ductile Iron, ASTM-A536-65</t>
        </is>
      </c>
      <c r="G172" s="2" t="inlineStr">
        <is>
          <t>J</t>
        </is>
      </c>
      <c r="H172" s="2" t="inlineStr">
        <is>
          <t>Coating_Scotchkote134_interior</t>
        </is>
      </c>
      <c r="I172" t="inlineStr">
        <is>
          <t>250psig</t>
        </is>
      </c>
      <c r="J172" t="inlineStr">
        <is>
          <t>:MechSealType21S:MechSealType1Unbal:</t>
        </is>
      </c>
      <c r="K172" t="inlineStr">
        <is>
          <t>:Horizontal:Vertical:</t>
        </is>
      </c>
      <c r="L172" t="inlineStr">
        <is>
          <t>:G:K:</t>
        </is>
      </c>
      <c r="M172" t="inlineStr">
        <is>
          <t>:284JP:286JP:324JP:326JP:364JP:365JP:364JPZ:365JPZ:404JPZ:405JPZ:</t>
        </is>
      </c>
      <c r="O172" s="1" t="inlineStr">
        <is>
          <t>RTF</t>
        </is>
      </c>
      <c r="P172" s="4" t="n"/>
      <c r="Q172" t="inlineStr">
        <is>
          <t>A100526</t>
        </is>
      </c>
      <c r="R172" t="inlineStr">
        <is>
          <t>LT250</t>
        </is>
      </c>
    </row>
    <row r="173">
      <c r="B173" s="4" t="inlineStr">
        <is>
          <t>Price_BOM_L_Insert_167</t>
        </is>
      </c>
      <c r="C173" t="inlineStr">
        <is>
          <t>:15951-LC:15955-LC:15959-LC:20709-LC:20953-LC:25707-LC:25957-LC:30707-LC:40957-LC:50957-LC:</t>
        </is>
      </c>
      <c r="D173" t="inlineStr">
        <is>
          <t>X4</t>
        </is>
      </c>
      <c r="E173" s="2" t="inlineStr">
        <is>
          <t>Opt_InsertProvided</t>
        </is>
      </c>
      <c r="F173" s="2" t="inlineStr">
        <is>
          <t>Cast Iron, ASTM-A48, CL 30</t>
        </is>
      </c>
      <c r="G173" s="2" t="inlineStr">
        <is>
          <t>C30</t>
        </is>
      </c>
      <c r="H173" s="2" t="inlineStr">
        <is>
          <t>Coating_Scotchkote134_interior</t>
        </is>
      </c>
      <c r="I173" t="inlineStr">
        <is>
          <t>175psig</t>
        </is>
      </c>
      <c r="J173" t="inlineStr">
        <is>
          <t>:Opt_Packing:</t>
        </is>
      </c>
      <c r="K173" t="inlineStr">
        <is>
          <t>:Horizontal:</t>
        </is>
      </c>
      <c r="L173" t="inlineStr">
        <is>
          <t>:K:</t>
        </is>
      </c>
      <c r="M173" t="inlineStr">
        <is>
          <t>:213JP:215JP:254JP:256JP:</t>
        </is>
      </c>
      <c r="O173" s="1" t="inlineStr">
        <is>
          <t>RTF</t>
        </is>
      </c>
      <c r="P173" s="4" t="n"/>
      <c r="Q173" t="inlineStr">
        <is>
          <t>A100524</t>
        </is>
      </c>
      <c r="R173" t="inlineStr">
        <is>
          <t>LT250</t>
        </is>
      </c>
    </row>
    <row r="174">
      <c r="B174" s="4" t="inlineStr">
        <is>
          <t>Price_BOM_L_Insert_168</t>
        </is>
      </c>
      <c r="C174" t="inlineStr">
        <is>
          <t>:15951-LC:15955-LC:15959-LC:20709-LC:20953-LC:25707-LC:25957-LC:30707-LC:40957-LC:50957-LC:</t>
        </is>
      </c>
      <c r="D174" t="inlineStr">
        <is>
          <t>X4</t>
        </is>
      </c>
      <c r="E174" s="2" t="inlineStr">
        <is>
          <t>Opt_InsertProvided</t>
        </is>
      </c>
      <c r="F174" s="2" t="inlineStr">
        <is>
          <t>Cast Iron, ASTM-A48, CL 30</t>
        </is>
      </c>
      <c r="G174" s="2" t="inlineStr">
        <is>
          <t>C30</t>
        </is>
      </c>
      <c r="H174" s="2" t="inlineStr">
        <is>
          <t>Coating_Scotchkote134_interior</t>
        </is>
      </c>
      <c r="I174" t="inlineStr">
        <is>
          <t>175psig</t>
        </is>
      </c>
      <c r="J174" t="inlineStr">
        <is>
          <t>:Opt_Packing:</t>
        </is>
      </c>
      <c r="K174" t="inlineStr">
        <is>
          <t>:Horizontal:</t>
        </is>
      </c>
      <c r="L174" t="inlineStr">
        <is>
          <t>:K:</t>
        </is>
      </c>
      <c r="M174" t="inlineStr">
        <is>
          <t>:284JP:286JP:324JP:326JP:364JP:365JP:364JPZ:365JPZ:404JPZ:405JPZ:</t>
        </is>
      </c>
      <c r="O174" s="1" t="inlineStr">
        <is>
          <t>RTF</t>
        </is>
      </c>
      <c r="P174" s="4" t="n"/>
      <c r="Q174" t="inlineStr">
        <is>
          <t>A100524</t>
        </is>
      </c>
      <c r="R174" t="inlineStr">
        <is>
          <t>LT250</t>
        </is>
      </c>
    </row>
    <row r="175">
      <c r="B175" s="4" t="inlineStr">
        <is>
          <t>Price_BOM_L_Insert_169</t>
        </is>
      </c>
      <c r="C175" t="inlineStr">
        <is>
          <t>:15951-LC:15951-LCV:15955-LC:15955-LCV:15959-LC:15959-LCV:20709-LC:20709-LCV:20953-LC:20953-LCV:25707-LC:25707-LCV:25957-LC:25957-LCV:30707-LC:30707-LCV:40957-LC:40957-LCV:50957-LC:50957-LCV:</t>
        </is>
      </c>
      <c r="D175" t="inlineStr">
        <is>
          <t>X4</t>
        </is>
      </c>
      <c r="E175" s="2" t="inlineStr">
        <is>
          <t>Opt_InsertProvided</t>
        </is>
      </c>
      <c r="F175" s="2" t="inlineStr">
        <is>
          <t>Cast Iron, ASTM-A48, CL 30</t>
        </is>
      </c>
      <c r="G175" s="2" t="inlineStr">
        <is>
          <t>C30</t>
        </is>
      </c>
      <c r="H175" s="2" t="inlineStr">
        <is>
          <t>Coating_Scotchkote134_interior</t>
        </is>
      </c>
      <c r="I175" t="inlineStr">
        <is>
          <t>175psig</t>
        </is>
      </c>
      <c r="J175" t="inlineStr">
        <is>
          <t>:MechSealDoubleType1:</t>
        </is>
      </c>
      <c r="K175" t="inlineStr">
        <is>
          <t>:Horizontal:Vertical:</t>
        </is>
      </c>
      <c r="L175" t="inlineStr">
        <is>
          <t>:G:K:</t>
        </is>
      </c>
      <c r="M175" t="inlineStr">
        <is>
          <t>:213JP:215JP:254JP:256JP:</t>
        </is>
      </c>
      <c r="O175" s="1" t="inlineStr">
        <is>
          <t>RTF</t>
        </is>
      </c>
      <c r="P175" s="4" t="n"/>
      <c r="Q175" t="inlineStr">
        <is>
          <t>A100524</t>
        </is>
      </c>
      <c r="R175" t="inlineStr">
        <is>
          <t>LT250</t>
        </is>
      </c>
    </row>
    <row r="176">
      <c r="B176" s="4" t="inlineStr">
        <is>
          <t>Price_BOM_L_Insert_170</t>
        </is>
      </c>
      <c r="C176" t="inlineStr">
        <is>
          <t>:15951-LC:15951-LCV:15955-LC:15955-LCV:15959-LC:15959-LCV:20709-LC:20709-LCV:20953-LC:20953-LCV:25707-LC:25707-LCV:25957-LC:25957-LCV:30707-LC:30707-LCV:40957-LC:40957-LCV:50957-LC:50957-LCV:</t>
        </is>
      </c>
      <c r="D176" t="inlineStr">
        <is>
          <t>X4</t>
        </is>
      </c>
      <c r="E176" s="2" t="inlineStr">
        <is>
          <t>Opt_InsertProvided</t>
        </is>
      </c>
      <c r="F176" s="2" t="inlineStr">
        <is>
          <t>Cast Iron, ASTM-A48, CL 30</t>
        </is>
      </c>
      <c r="G176" s="2" t="inlineStr">
        <is>
          <t>C30</t>
        </is>
      </c>
      <c r="H176" s="2" t="inlineStr">
        <is>
          <t>Coating_Scotchkote134_interior</t>
        </is>
      </c>
      <c r="I176" t="inlineStr">
        <is>
          <t>175psig</t>
        </is>
      </c>
      <c r="J176" t="inlineStr">
        <is>
          <t>:MechSealDoubleType1:</t>
        </is>
      </c>
      <c r="K176" t="inlineStr">
        <is>
          <t>:Horizontal:Vertical:</t>
        </is>
      </c>
      <c r="L176" t="inlineStr">
        <is>
          <t>:G:K:</t>
        </is>
      </c>
      <c r="M176" t="inlineStr">
        <is>
          <t>:284JP:286JP:324JP:326JP:364JP:365JP:364JPZ:365JPZ:404JPZ:405JPZ:</t>
        </is>
      </c>
      <c r="O176" s="1" t="inlineStr">
        <is>
          <t>RTF</t>
        </is>
      </c>
      <c r="P176" s="4" t="n"/>
      <c r="Q176" t="inlineStr">
        <is>
          <t>A100524</t>
        </is>
      </c>
      <c r="R176" t="inlineStr">
        <is>
          <t>LT250</t>
        </is>
      </c>
    </row>
    <row r="177">
      <c r="B177" s="4" t="inlineStr">
        <is>
          <t>Price_BOM_L_Insert_171</t>
        </is>
      </c>
      <c r="C177" t="inlineStr">
        <is>
          <t>:15951-LC:15951-LCV:15955-LC:15955-LCV:15959-LC:15959-LCV:20709-LC:20709-LCV:20953-LC:20953-LCV:25707-LC:25707-LCV:25957-LC:25957-LCV:30707-LC:30707-LCV:40957-LC:40957-LCV:50957-LC:50957-LCV:</t>
        </is>
      </c>
      <c r="D177" t="inlineStr">
        <is>
          <t>X4</t>
        </is>
      </c>
      <c r="E177" s="2" t="inlineStr">
        <is>
          <t>Opt_InsertProvided</t>
        </is>
      </c>
      <c r="F177" s="2" t="inlineStr">
        <is>
          <t>Cast Iron, ASTM-A48, CL 30</t>
        </is>
      </c>
      <c r="G177" s="2" t="inlineStr">
        <is>
          <t>C30</t>
        </is>
      </c>
      <c r="H177" s="2" t="inlineStr">
        <is>
          <t>Coating_Scotchkote134_interior</t>
        </is>
      </c>
      <c r="I177" t="inlineStr">
        <is>
          <t>175psig</t>
        </is>
      </c>
      <c r="J177" t="inlineStr">
        <is>
          <t>:MechSealType1Bal:</t>
        </is>
      </c>
      <c r="K177" t="inlineStr">
        <is>
          <t>:Horizontal:Vertical:</t>
        </is>
      </c>
      <c r="L177" t="inlineStr">
        <is>
          <t>:G:K:</t>
        </is>
      </c>
      <c r="M177" t="inlineStr">
        <is>
          <t>:213JP:215JP:254JP:256JP:</t>
        </is>
      </c>
      <c r="O177" s="1" t="inlineStr">
        <is>
          <t>RTF</t>
        </is>
      </c>
      <c r="P177" s="4" t="n"/>
      <c r="Q177" t="inlineStr">
        <is>
          <t>A100524</t>
        </is>
      </c>
      <c r="R177" t="inlineStr">
        <is>
          <t>LT250</t>
        </is>
      </c>
    </row>
    <row r="178">
      <c r="B178" s="4" t="inlineStr">
        <is>
          <t>Price_BOM_L_Insert_172</t>
        </is>
      </c>
      <c r="C178" t="inlineStr">
        <is>
          <t>:15951-LC:15951-LCV:15955-LC:15955-LCV:15959-LC:15959-LCV:20709-LC:20709-LCV:20953-LC:20953-LCV:25707-LC:25707-LCV:25957-LC:25957-LCV:30707-LC:30707-LCV:40957-LC:40957-LCV:50957-LC:50957-LCV:</t>
        </is>
      </c>
      <c r="D178" t="inlineStr">
        <is>
          <t>X4</t>
        </is>
      </c>
      <c r="E178" s="2" t="inlineStr">
        <is>
          <t>Opt_InsertProvided</t>
        </is>
      </c>
      <c r="F178" s="2" t="inlineStr">
        <is>
          <t>Cast Iron, ASTM-A48, CL 30</t>
        </is>
      </c>
      <c r="G178" s="2" t="inlineStr">
        <is>
          <t>C30</t>
        </is>
      </c>
      <c r="H178" s="2" t="inlineStr">
        <is>
          <t>Coating_Scotchkote134_interior</t>
        </is>
      </c>
      <c r="I178" t="inlineStr">
        <is>
          <t>175psig</t>
        </is>
      </c>
      <c r="J178" t="inlineStr">
        <is>
          <t>:MechSealType1Bal:</t>
        </is>
      </c>
      <c r="K178" t="inlineStr">
        <is>
          <t>:Horizontal:Vertical:</t>
        </is>
      </c>
      <c r="L178" t="inlineStr">
        <is>
          <t>:G:K:</t>
        </is>
      </c>
      <c r="M178" t="inlineStr">
        <is>
          <t>:284JP:286JP:324JP:326JP:364JP:365JP:364JPZ:365JPZ:404JPZ:405JPZ:</t>
        </is>
      </c>
      <c r="O178" s="1" t="inlineStr">
        <is>
          <t>RTF</t>
        </is>
      </c>
      <c r="P178" s="4" t="n"/>
      <c r="Q178" t="inlineStr">
        <is>
          <t>A100524</t>
        </is>
      </c>
      <c r="R178" t="inlineStr">
        <is>
          <t>LT250</t>
        </is>
      </c>
    </row>
    <row r="179">
      <c r="B179" s="4" t="inlineStr">
        <is>
          <t>Price_BOM_L_Insert_173</t>
        </is>
      </c>
      <c r="C179" t="inlineStr">
        <is>
          <t>:15951-LC:15951-LCV:15955-LC:15955-LCV:15959-LC:15959-LCV:20709-LC:20709-LCV:20953-LC:20953-LCV:25707-LC:25707-LCV:25957-LC:25957-LCV:30707-LC:30707-LCV:40957-LC:40957-LCV:50957-LC:50957-LCV:</t>
        </is>
      </c>
      <c r="D179" t="inlineStr">
        <is>
          <t>X4</t>
        </is>
      </c>
      <c r="E179" s="2" t="inlineStr">
        <is>
          <t>Opt_InsertProvided</t>
        </is>
      </c>
      <c r="F179" s="2" t="inlineStr">
        <is>
          <t>Ductile Iron, ASTM-A536-65</t>
        </is>
      </c>
      <c r="G179" s="2" t="inlineStr">
        <is>
          <t>J</t>
        </is>
      </c>
      <c r="H179" s="2" t="inlineStr">
        <is>
          <t>Coating_Scotchkote134_interior</t>
        </is>
      </c>
      <c r="I179" t="inlineStr">
        <is>
          <t>250psig</t>
        </is>
      </c>
      <c r="J179" t="inlineStr">
        <is>
          <t>:MechSealType1Bal:</t>
        </is>
      </c>
      <c r="K179" t="inlineStr">
        <is>
          <t>:Horizontal:Vertical:</t>
        </is>
      </c>
      <c r="L179" t="inlineStr">
        <is>
          <t>:G:K:</t>
        </is>
      </c>
      <c r="M179" t="inlineStr">
        <is>
          <t>:213JP:215JP:254JP:256JP:</t>
        </is>
      </c>
      <c r="O179" s="1" t="inlineStr">
        <is>
          <t>RTF</t>
        </is>
      </c>
      <c r="P179" s="4" t="n"/>
      <c r="Q179" t="inlineStr">
        <is>
          <t>A100526</t>
        </is>
      </c>
      <c r="R179" t="inlineStr">
        <is>
          <t>LT250</t>
        </is>
      </c>
    </row>
    <row r="180">
      <c r="B180" s="4" t="inlineStr">
        <is>
          <t>Price_BOM_L_Insert_174</t>
        </is>
      </c>
      <c r="C180" t="inlineStr">
        <is>
          <t>:15951-LC:15951-LCV:15955-LC:15955-LCV:15959-LC:15959-LCV:20709-LC:20709-LCV:20953-LC:20953-LCV:25707-LC:25707-LCV:25957-LC:25957-LCV:30707-LC:30707-LCV:40957-LC:40957-LCV:50957-LC:50957-LCV:</t>
        </is>
      </c>
      <c r="D180" t="inlineStr">
        <is>
          <t>X4</t>
        </is>
      </c>
      <c r="E180" s="2" t="inlineStr">
        <is>
          <t>Opt_InsertProvided</t>
        </is>
      </c>
      <c r="F180" s="2" t="inlineStr">
        <is>
          <t>Ductile Iron, ASTM-A536-65</t>
        </is>
      </c>
      <c r="G180" s="2" t="inlineStr">
        <is>
          <t>J</t>
        </is>
      </c>
      <c r="H180" s="2" t="inlineStr">
        <is>
          <t>Coating_Scotchkote134_interior</t>
        </is>
      </c>
      <c r="I180" t="inlineStr">
        <is>
          <t>250psig</t>
        </is>
      </c>
      <c r="J180" t="inlineStr">
        <is>
          <t>:MechSealType1Bal:</t>
        </is>
      </c>
      <c r="K180" t="inlineStr">
        <is>
          <t>:Horizontal:Vertical:</t>
        </is>
      </c>
      <c r="L180" t="inlineStr">
        <is>
          <t>:G:K:</t>
        </is>
      </c>
      <c r="M180" t="inlineStr">
        <is>
          <t>:284JP:286JP:324JP:326JP:364JP:365JP:364JPZ:365JPZ:404JPZ:405JPZ:</t>
        </is>
      </c>
      <c r="O180" s="1" t="inlineStr">
        <is>
          <t>RTF</t>
        </is>
      </c>
      <c r="P180" s="4" t="n"/>
      <c r="Q180" t="inlineStr">
        <is>
          <t>A100526</t>
        </is>
      </c>
      <c r="R180" t="inlineStr">
        <is>
          <t>LT250</t>
        </is>
      </c>
    </row>
    <row r="181">
      <c r="B181" s="4" t="inlineStr">
        <is>
          <t>Price_BOM_L_Insert_175</t>
        </is>
      </c>
      <c r="C181" t="inlineStr">
        <is>
          <t>:40707-LC:40707-LCV:</t>
        </is>
      </c>
      <c r="D181" t="inlineStr">
        <is>
          <t>X4</t>
        </is>
      </c>
      <c r="E181" s="2" t="inlineStr">
        <is>
          <t>Opt_InsertProvided</t>
        </is>
      </c>
      <c r="F181" s="2" t="inlineStr">
        <is>
          <t>Cast Iron, ASTM-A48, CL 30</t>
        </is>
      </c>
      <c r="G181" s="2" t="inlineStr">
        <is>
          <t>C30</t>
        </is>
      </c>
      <c r="H181" s="2" t="inlineStr">
        <is>
          <t>Coating_Scotchkote134_interior</t>
        </is>
      </c>
      <c r="I181" t="inlineStr">
        <is>
          <t>175psig</t>
        </is>
      </c>
      <c r="J181" t="inlineStr">
        <is>
          <t>:MechSealType21S:MechSealType1Unbal:</t>
        </is>
      </c>
      <c r="K181" t="inlineStr">
        <is>
          <t>:Horizontal:Vertical:</t>
        </is>
      </c>
      <c r="L181" t="inlineStr">
        <is>
          <t>:G:K:</t>
        </is>
      </c>
      <c r="M181" t="inlineStr">
        <is>
          <t>:213JP:215JP:254JP:256JP:</t>
        </is>
      </c>
      <c r="O181" s="1" t="inlineStr">
        <is>
          <t>RTF</t>
        </is>
      </c>
      <c r="P181" s="4" t="n"/>
      <c r="Q181" t="inlineStr">
        <is>
          <t>A100524</t>
        </is>
      </c>
      <c r="R181" t="inlineStr">
        <is>
          <t>LT250</t>
        </is>
      </c>
    </row>
    <row r="182">
      <c r="B182" s="4" t="inlineStr">
        <is>
          <t>Price_BOM_L_Insert_176</t>
        </is>
      </c>
      <c r="C182" t="inlineStr">
        <is>
          <t>:40707-LC:40707-LCV:</t>
        </is>
      </c>
      <c r="D182" t="inlineStr">
        <is>
          <t>X4</t>
        </is>
      </c>
      <c r="E182" s="2" t="inlineStr">
        <is>
          <t>Opt_InsertProvided</t>
        </is>
      </c>
      <c r="F182" s="2" t="inlineStr">
        <is>
          <t>Cast Iron, ASTM-A48, CL 30</t>
        </is>
      </c>
      <c r="G182" s="2" t="inlineStr">
        <is>
          <t>C30</t>
        </is>
      </c>
      <c r="H182" s="2" t="inlineStr">
        <is>
          <t>Coating_Scotchkote134_interior</t>
        </is>
      </c>
      <c r="I182" t="inlineStr">
        <is>
          <t>175psig</t>
        </is>
      </c>
      <c r="J182" t="inlineStr">
        <is>
          <t>:MechSealType21S:MechSealType1Unbal:</t>
        </is>
      </c>
      <c r="K182" t="inlineStr">
        <is>
          <t>:Horizontal:Vertical:</t>
        </is>
      </c>
      <c r="L182" t="inlineStr">
        <is>
          <t>:G:K:</t>
        </is>
      </c>
      <c r="M182" t="inlineStr">
        <is>
          <t>:284JP:286JP:324JP:326JP:364JP:365JP:364JPZ:365JPZ:404JPZ:405JPZ:</t>
        </is>
      </c>
      <c r="O182" s="1" t="inlineStr">
        <is>
          <t>RTF</t>
        </is>
      </c>
      <c r="P182" s="4" t="n"/>
      <c r="Q182" t="inlineStr">
        <is>
          <t>A100524</t>
        </is>
      </c>
      <c r="R182" t="inlineStr">
        <is>
          <t>LT250</t>
        </is>
      </c>
    </row>
    <row r="183">
      <c r="B183" s="4" t="inlineStr">
        <is>
          <t>Price_BOM_L_Insert_177</t>
        </is>
      </c>
      <c r="C183" t="inlineStr">
        <is>
          <t>:40707-LC:40707-LCV:</t>
        </is>
      </c>
      <c r="D183" t="inlineStr">
        <is>
          <t>X4</t>
        </is>
      </c>
      <c r="E183" s="2" t="inlineStr">
        <is>
          <t>Opt_InsertProvided</t>
        </is>
      </c>
      <c r="F183" s="2" t="inlineStr">
        <is>
          <t>Ductile Iron, ASTM-A536-65</t>
        </is>
      </c>
      <c r="G183" s="2" t="inlineStr">
        <is>
          <t>J</t>
        </is>
      </c>
      <c r="H183" s="2" t="inlineStr">
        <is>
          <t>Coating_Scotchkote134_interior</t>
        </is>
      </c>
      <c r="I183" t="inlineStr">
        <is>
          <t>250psig</t>
        </is>
      </c>
      <c r="J183" t="inlineStr">
        <is>
          <t>:MechSealType21S:MechSealType1Unbal:</t>
        </is>
      </c>
      <c r="K183" t="inlineStr">
        <is>
          <t>:Horizontal:Vertical:</t>
        </is>
      </c>
      <c r="L183" t="inlineStr">
        <is>
          <t>:G:K:</t>
        </is>
      </c>
      <c r="M183" t="inlineStr">
        <is>
          <t>:213JP:215JP:254JP:256JP:</t>
        </is>
      </c>
      <c r="O183" s="1" t="inlineStr">
        <is>
          <t>RTF</t>
        </is>
      </c>
      <c r="P183" s="4" t="n"/>
      <c r="Q183" t="inlineStr">
        <is>
          <t>A100526</t>
        </is>
      </c>
      <c r="R183" t="inlineStr">
        <is>
          <t>LT250</t>
        </is>
      </c>
    </row>
    <row r="184">
      <c r="B184" s="4" t="inlineStr">
        <is>
          <t>Price_BOM_L_Insert_178</t>
        </is>
      </c>
      <c r="C184" t="inlineStr">
        <is>
          <t>:40707-LC:40707-LCV:</t>
        </is>
      </c>
      <c r="D184" t="inlineStr">
        <is>
          <t>X4</t>
        </is>
      </c>
      <c r="E184" s="2" t="inlineStr">
        <is>
          <t>Opt_InsertProvided</t>
        </is>
      </c>
      <c r="F184" s="2" t="inlineStr">
        <is>
          <t>Ductile Iron, ASTM-A536-65</t>
        </is>
      </c>
      <c r="G184" s="2" t="inlineStr">
        <is>
          <t>J</t>
        </is>
      </c>
      <c r="H184" s="2" t="inlineStr">
        <is>
          <t>Coating_Scotchkote134_interior</t>
        </is>
      </c>
      <c r="I184" t="inlineStr">
        <is>
          <t>250psig</t>
        </is>
      </c>
      <c r="J184" t="inlineStr">
        <is>
          <t>:MechSealType21S:MechSealType1Unbal:</t>
        </is>
      </c>
      <c r="K184" t="inlineStr">
        <is>
          <t>:Horizontal:Vertical:</t>
        </is>
      </c>
      <c r="L184" t="inlineStr">
        <is>
          <t>:G:K:</t>
        </is>
      </c>
      <c r="M184" t="inlineStr">
        <is>
          <t>:284JP:286JP:324JP:326JP:364JP:365JP:364JPZ:365JPZ:404JPZ:405JPZ:</t>
        </is>
      </c>
      <c r="O184" s="1" t="inlineStr">
        <is>
          <t>RTF</t>
        </is>
      </c>
      <c r="P184" s="4" t="n"/>
      <c r="Q184" t="inlineStr">
        <is>
          <t>A100526</t>
        </is>
      </c>
      <c r="R184" t="inlineStr">
        <is>
          <t>LT250</t>
        </is>
      </c>
    </row>
    <row r="185">
      <c r="B185" s="4" t="inlineStr">
        <is>
          <t>Price_BOM_L_Insert_179</t>
        </is>
      </c>
      <c r="C185" t="inlineStr">
        <is>
          <t>:40707-LC:40707-LCV:</t>
        </is>
      </c>
      <c r="D185" t="inlineStr">
        <is>
          <t>X4</t>
        </is>
      </c>
      <c r="E185" s="2" t="inlineStr">
        <is>
          <t>Opt_InsertProvided</t>
        </is>
      </c>
      <c r="F185" s="2" t="inlineStr">
        <is>
          <t>Cast Iron, ASTM-A48, CL 30</t>
        </is>
      </c>
      <c r="G185" s="2" t="inlineStr">
        <is>
          <t>C30</t>
        </is>
      </c>
      <c r="H185" s="2" t="inlineStr">
        <is>
          <t>Coating_Scotchkote134_interior</t>
        </is>
      </c>
      <c r="I185" t="inlineStr">
        <is>
          <t>175psig</t>
        </is>
      </c>
      <c r="J185" t="inlineStr">
        <is>
          <t>:Opt_Packing:</t>
        </is>
      </c>
      <c r="K185" t="inlineStr">
        <is>
          <t>:Horizontal:Vertical:</t>
        </is>
      </c>
      <c r="L185" t="inlineStr">
        <is>
          <t>:G:K:</t>
        </is>
      </c>
      <c r="M185" t="inlineStr">
        <is>
          <t>:213JP:215JP:254JP:256JP:</t>
        </is>
      </c>
      <c r="O185" s="1" t="inlineStr">
        <is>
          <t>RTF</t>
        </is>
      </c>
      <c r="P185" s="4" t="n"/>
      <c r="Q185" t="inlineStr">
        <is>
          <t>A100524</t>
        </is>
      </c>
      <c r="R185" t="inlineStr">
        <is>
          <t>LT250</t>
        </is>
      </c>
    </row>
    <row r="186">
      <c r="B186" s="4" t="inlineStr">
        <is>
          <t>Price_BOM_L_Insert_180</t>
        </is>
      </c>
      <c r="C186" t="inlineStr">
        <is>
          <t>:40707-LC:40707-LCV:</t>
        </is>
      </c>
      <c r="D186" t="inlineStr">
        <is>
          <t>X4</t>
        </is>
      </c>
      <c r="E186" s="2" t="inlineStr">
        <is>
          <t>Opt_InsertProvided</t>
        </is>
      </c>
      <c r="F186" s="2" t="inlineStr">
        <is>
          <t>Cast Iron, ASTM-A48, CL 30</t>
        </is>
      </c>
      <c r="G186" s="2" t="inlineStr">
        <is>
          <t>C30</t>
        </is>
      </c>
      <c r="H186" s="2" t="inlineStr">
        <is>
          <t>Coating_Scotchkote134_interior</t>
        </is>
      </c>
      <c r="I186" t="inlineStr">
        <is>
          <t>175psig</t>
        </is>
      </c>
      <c r="J186" t="inlineStr">
        <is>
          <t>:Opt_Packing:</t>
        </is>
      </c>
      <c r="K186" t="inlineStr">
        <is>
          <t>:Horizontal:Vertical:</t>
        </is>
      </c>
      <c r="L186" t="inlineStr">
        <is>
          <t>:G:K:</t>
        </is>
      </c>
      <c r="M186" t="inlineStr">
        <is>
          <t>:284JP:286JP:324JP:326JP:364JP:365JP:364JPZ:365JPZ:404JPZ:405JPZ:</t>
        </is>
      </c>
      <c r="O186" s="1" t="inlineStr">
        <is>
          <t>RTF</t>
        </is>
      </c>
      <c r="P186" s="4" t="n"/>
      <c r="Q186" t="inlineStr">
        <is>
          <t>A100524</t>
        </is>
      </c>
      <c r="R186" t="inlineStr">
        <is>
          <t>LT250</t>
        </is>
      </c>
    </row>
    <row r="187">
      <c r="B187" s="4" t="inlineStr">
        <is>
          <t>Price_BOM_L_Insert_181</t>
        </is>
      </c>
      <c r="C187" t="inlineStr">
        <is>
          <t>:40707-LC:40707-LCV:</t>
        </is>
      </c>
      <c r="D187" t="inlineStr">
        <is>
          <t>X4</t>
        </is>
      </c>
      <c r="E187" s="2" t="inlineStr">
        <is>
          <t>Opt_InsertProvided</t>
        </is>
      </c>
      <c r="F187" s="2" t="inlineStr">
        <is>
          <t>Cast Iron, ASTM-A48, CL 30</t>
        </is>
      </c>
      <c r="G187" s="2" t="inlineStr">
        <is>
          <t>C30</t>
        </is>
      </c>
      <c r="H187" s="2" t="inlineStr">
        <is>
          <t>Coating_Scotchkote134_interior</t>
        </is>
      </c>
      <c r="I187" t="inlineStr">
        <is>
          <t>175psig</t>
        </is>
      </c>
      <c r="J187" t="inlineStr">
        <is>
          <t>:MechSealDoubleType1:</t>
        </is>
      </c>
      <c r="K187" t="inlineStr">
        <is>
          <t>:Horizontal:Vertical:</t>
        </is>
      </c>
      <c r="L187" t="inlineStr">
        <is>
          <t>:G:K:</t>
        </is>
      </c>
      <c r="M187" t="inlineStr">
        <is>
          <t>:213JP:215JP:254JP:256JP:</t>
        </is>
      </c>
      <c r="O187" s="1" t="inlineStr">
        <is>
          <t>RTF</t>
        </is>
      </c>
      <c r="P187" s="4" t="n"/>
      <c r="Q187" t="inlineStr">
        <is>
          <t>A100524</t>
        </is>
      </c>
      <c r="R187" t="inlineStr">
        <is>
          <t>LT250</t>
        </is>
      </c>
    </row>
    <row r="188">
      <c r="B188" s="4" t="inlineStr">
        <is>
          <t>Price_BOM_L_Insert_182</t>
        </is>
      </c>
      <c r="C188" t="inlineStr">
        <is>
          <t>:40707-LC:40707-LCV:</t>
        </is>
      </c>
      <c r="D188" t="inlineStr">
        <is>
          <t>X4</t>
        </is>
      </c>
      <c r="E188" s="2" t="inlineStr">
        <is>
          <t>Opt_InsertProvided</t>
        </is>
      </c>
      <c r="F188" s="2" t="inlineStr">
        <is>
          <t>Cast Iron, ASTM-A48, CL 30</t>
        </is>
      </c>
      <c r="G188" s="2" t="inlineStr">
        <is>
          <t>C30</t>
        </is>
      </c>
      <c r="H188" s="2" t="inlineStr">
        <is>
          <t>Coating_Scotchkote134_interior</t>
        </is>
      </c>
      <c r="I188" t="inlineStr">
        <is>
          <t>175psig</t>
        </is>
      </c>
      <c r="J188" t="inlineStr">
        <is>
          <t>:MechSealDoubleType1:</t>
        </is>
      </c>
      <c r="K188" t="inlineStr">
        <is>
          <t>:Horizontal:Vertical:</t>
        </is>
      </c>
      <c r="L188" t="inlineStr">
        <is>
          <t>:G:K:</t>
        </is>
      </c>
      <c r="M188" t="inlineStr">
        <is>
          <t>:284JP:286JP:324JP:326JP:364JP:365JP:364JPZ:365JPZ:404JPZ:405JPZ:</t>
        </is>
      </c>
      <c r="O188" s="1" t="inlineStr">
        <is>
          <t>RTF</t>
        </is>
      </c>
      <c r="P188" s="4" t="n"/>
      <c r="Q188" t="inlineStr">
        <is>
          <t>A100524</t>
        </is>
      </c>
      <c r="R188" t="inlineStr">
        <is>
          <t>LT250</t>
        </is>
      </c>
    </row>
    <row r="189">
      <c r="B189" s="4" t="inlineStr">
        <is>
          <t>Price_BOM_L_Insert_183</t>
        </is>
      </c>
      <c r="C189" t="inlineStr">
        <is>
          <t>:40707-LC:40707-LCV:</t>
        </is>
      </c>
      <c r="D189" t="inlineStr">
        <is>
          <t>X4</t>
        </is>
      </c>
      <c r="E189" s="2" t="inlineStr">
        <is>
          <t>Opt_InsertProvided</t>
        </is>
      </c>
      <c r="F189" s="2" t="inlineStr">
        <is>
          <t>Cast Iron, ASTM-A48, CL 30</t>
        </is>
      </c>
      <c r="G189" s="2" t="inlineStr">
        <is>
          <t>C30</t>
        </is>
      </c>
      <c r="H189" s="2" t="inlineStr">
        <is>
          <t>Coating_Scotchkote134_interior</t>
        </is>
      </c>
      <c r="I189" t="inlineStr">
        <is>
          <t>175psig</t>
        </is>
      </c>
      <c r="J189" t="inlineStr">
        <is>
          <t>:MechSealType1Bal:</t>
        </is>
      </c>
      <c r="K189" t="inlineStr">
        <is>
          <t>:Horizontal:Vertical:</t>
        </is>
      </c>
      <c r="L189" t="inlineStr">
        <is>
          <t>:G:K:</t>
        </is>
      </c>
      <c r="M189" t="inlineStr">
        <is>
          <t>:213JP:215JP:254JP:256JP:</t>
        </is>
      </c>
      <c r="O189" s="1" t="inlineStr">
        <is>
          <t>RTF</t>
        </is>
      </c>
      <c r="P189" s="4" t="n"/>
      <c r="Q189" t="inlineStr">
        <is>
          <t>A100524</t>
        </is>
      </c>
      <c r="R189" t="inlineStr">
        <is>
          <t>LT250</t>
        </is>
      </c>
    </row>
    <row r="190">
      <c r="B190" s="4" t="inlineStr">
        <is>
          <t>Price_BOM_L_Insert_184</t>
        </is>
      </c>
      <c r="C190" t="inlineStr">
        <is>
          <t>:40707-LC:40707-LCV:</t>
        </is>
      </c>
      <c r="D190" t="inlineStr">
        <is>
          <t>X4</t>
        </is>
      </c>
      <c r="E190" s="2" t="inlineStr">
        <is>
          <t>Opt_InsertProvided</t>
        </is>
      </c>
      <c r="F190" s="2" t="inlineStr">
        <is>
          <t>Cast Iron, ASTM-A48, CL 30</t>
        </is>
      </c>
      <c r="G190" s="2" t="inlineStr">
        <is>
          <t>C30</t>
        </is>
      </c>
      <c r="H190" s="2" t="inlineStr">
        <is>
          <t>Coating_Scotchkote134_interior</t>
        </is>
      </c>
      <c r="I190" t="inlineStr">
        <is>
          <t>175psig</t>
        </is>
      </c>
      <c r="J190" t="inlineStr">
        <is>
          <t>:MechSealType1Bal:</t>
        </is>
      </c>
      <c r="K190" t="inlineStr">
        <is>
          <t>:Horizontal:Vertical:</t>
        </is>
      </c>
      <c r="L190" t="inlineStr">
        <is>
          <t>:G:K:</t>
        </is>
      </c>
      <c r="M190" t="inlineStr">
        <is>
          <t>:284JP:286JP:324JP:326JP:364JP:365JP:364JPZ:365JPZ:404JPZ:405JPZ:</t>
        </is>
      </c>
      <c r="O190" s="1" t="inlineStr">
        <is>
          <t>RTF</t>
        </is>
      </c>
      <c r="P190" s="4" t="n"/>
      <c r="Q190" t="inlineStr">
        <is>
          <t>A100524</t>
        </is>
      </c>
      <c r="R190" t="inlineStr">
        <is>
          <t>LT250</t>
        </is>
      </c>
    </row>
    <row r="191">
      <c r="B191" s="4" t="inlineStr">
        <is>
          <t>Price_BOM_L_Insert_185</t>
        </is>
      </c>
      <c r="C191" t="inlineStr">
        <is>
          <t>:40707-LC:40707-LCV:</t>
        </is>
      </c>
      <c r="D191" t="inlineStr">
        <is>
          <t>X4</t>
        </is>
      </c>
      <c r="E191" s="2" t="inlineStr">
        <is>
          <t>Opt_InsertProvided</t>
        </is>
      </c>
      <c r="F191" s="2" t="inlineStr">
        <is>
          <t>Ductile Iron, ASTM-A536-65</t>
        </is>
      </c>
      <c r="G191" s="2" t="inlineStr">
        <is>
          <t>J</t>
        </is>
      </c>
      <c r="H191" s="2" t="inlineStr">
        <is>
          <t>Coating_Scotchkote134_interior</t>
        </is>
      </c>
      <c r="I191" t="inlineStr">
        <is>
          <t>250psig</t>
        </is>
      </c>
      <c r="J191" t="inlineStr">
        <is>
          <t>:MechSealType1Bal:</t>
        </is>
      </c>
      <c r="K191" t="inlineStr">
        <is>
          <t>:Horizontal:Vertical:</t>
        </is>
      </c>
      <c r="L191" t="inlineStr">
        <is>
          <t>:G:K:</t>
        </is>
      </c>
      <c r="M191" t="inlineStr">
        <is>
          <t>:213JP:215JP:254JP:256JP:</t>
        </is>
      </c>
      <c r="O191" s="1" t="inlineStr">
        <is>
          <t>RTF</t>
        </is>
      </c>
      <c r="P191" s="4" t="n"/>
      <c r="Q191" t="inlineStr">
        <is>
          <t>A100526</t>
        </is>
      </c>
      <c r="R191" t="inlineStr">
        <is>
          <t>LT250</t>
        </is>
      </c>
    </row>
    <row r="192">
      <c r="B192" s="4" t="inlineStr">
        <is>
          <t>Price_BOM_L_Insert_186</t>
        </is>
      </c>
      <c r="C192" t="inlineStr">
        <is>
          <t>:40707-LC:40707-LCV:</t>
        </is>
      </c>
      <c r="D192" t="inlineStr">
        <is>
          <t>X4</t>
        </is>
      </c>
      <c r="E192" s="2" t="inlineStr">
        <is>
          <t>Opt_InsertProvided</t>
        </is>
      </c>
      <c r="F192" s="2" t="inlineStr">
        <is>
          <t>Ductile Iron, ASTM-A536-65</t>
        </is>
      </c>
      <c r="G192" s="2" t="inlineStr">
        <is>
          <t>J</t>
        </is>
      </c>
      <c r="H192" s="2" t="inlineStr">
        <is>
          <t>Coating_Scotchkote134_interior</t>
        </is>
      </c>
      <c r="I192" t="inlineStr">
        <is>
          <t>250psig</t>
        </is>
      </c>
      <c r="J192" t="inlineStr">
        <is>
          <t>:MechSealType1Bal:</t>
        </is>
      </c>
      <c r="K192" t="inlineStr">
        <is>
          <t>:Horizontal:Vertical:</t>
        </is>
      </c>
      <c r="L192" t="inlineStr">
        <is>
          <t>:G:K:</t>
        </is>
      </c>
      <c r="M192" t="inlineStr">
        <is>
          <t>:284JP:286JP:324JP:326JP:364JP:365JP:364JPZ:365JPZ:404JPZ:405JPZ:</t>
        </is>
      </c>
      <c r="O192" s="1" t="inlineStr">
        <is>
          <t>RTF</t>
        </is>
      </c>
      <c r="P192" s="4" t="n"/>
      <c r="Q192" t="inlineStr">
        <is>
          <t>A100526</t>
        </is>
      </c>
      <c r="R192" t="inlineStr">
        <is>
          <t>LT250</t>
        </is>
      </c>
    </row>
    <row r="193">
      <c r="B193" s="4" t="inlineStr">
        <is>
          <t>Price_BOM_L_Insert_187</t>
        </is>
      </c>
      <c r="C193" t="inlineStr">
        <is>
          <t>:15951-LF:15955-LF:15959-LF:20709-LF:20953-LF:25707-LF:25957-LF:30707-LF:40957-LF:50957-LF:</t>
        </is>
      </c>
      <c r="D193" t="inlineStr">
        <is>
          <t>X4</t>
        </is>
      </c>
      <c r="E193" s="2" t="inlineStr">
        <is>
          <t>Opt_InsertProvided</t>
        </is>
      </c>
      <c r="F193" s="2" t="inlineStr">
        <is>
          <t>Cast Iron, ASTM-A48, CL 30</t>
        </is>
      </c>
      <c r="G193" s="2" t="inlineStr">
        <is>
          <t>C30</t>
        </is>
      </c>
      <c r="H193" s="2" t="inlineStr">
        <is>
          <t>Coating_Scotchkote134_interior</t>
        </is>
      </c>
      <c r="I193" t="inlineStr">
        <is>
          <t>175psig</t>
        </is>
      </c>
      <c r="J193" t="inlineStr">
        <is>
          <t>:MechSealType21S:MechSealType1Unbal:</t>
        </is>
      </c>
      <c r="K193" t="inlineStr">
        <is>
          <t>:Horizontal:</t>
        </is>
      </c>
      <c r="L193" t="inlineStr">
        <is>
          <t>:A:B:</t>
        </is>
      </c>
      <c r="O193" s="1" t="inlineStr">
        <is>
          <t>RTF</t>
        </is>
      </c>
      <c r="P193" s="4" t="n"/>
      <c r="Q193" t="inlineStr">
        <is>
          <t>A100534</t>
        </is>
      </c>
      <c r="R193" t="inlineStr">
        <is>
          <t>LT250</t>
        </is>
      </c>
    </row>
    <row r="194">
      <c r="B194" s="4" t="inlineStr">
        <is>
          <t>Price_BOM_L_Insert_188</t>
        </is>
      </c>
      <c r="C194" t="inlineStr">
        <is>
          <t>:15951-LF:15955-LF:15959-LF:20709-LF:20953-LF:25707-LF:25957-LF:30707-LF:40957-LF:50957-LF:</t>
        </is>
      </c>
      <c r="D194" t="inlineStr">
        <is>
          <t>X4</t>
        </is>
      </c>
      <c r="E194" s="2" t="inlineStr">
        <is>
          <t>Opt_InsertProvided</t>
        </is>
      </c>
      <c r="F194" s="2" t="inlineStr">
        <is>
          <t>Ductile Iron, ASTM-A536-65</t>
        </is>
      </c>
      <c r="G194" s="2" t="inlineStr">
        <is>
          <t>J</t>
        </is>
      </c>
      <c r="H194" s="2" t="inlineStr">
        <is>
          <t>Coating_Scotchkote134_interior</t>
        </is>
      </c>
      <c r="I194" t="inlineStr">
        <is>
          <t>250psig</t>
        </is>
      </c>
      <c r="J194" t="inlineStr">
        <is>
          <t>:MechSealType21S:MechSealType1Unbal:</t>
        </is>
      </c>
      <c r="K194" t="inlineStr">
        <is>
          <t>:Horizontal:</t>
        </is>
      </c>
      <c r="L194" t="inlineStr">
        <is>
          <t>:A:B:</t>
        </is>
      </c>
      <c r="O194" s="1" t="inlineStr">
        <is>
          <t>RTF</t>
        </is>
      </c>
      <c r="P194" s="4" t="n"/>
      <c r="Q194" t="inlineStr">
        <is>
          <t>A100535</t>
        </is>
      </c>
      <c r="R194" t="inlineStr">
        <is>
          <t>LT250</t>
        </is>
      </c>
    </row>
    <row r="195">
      <c r="B195" s="4" t="inlineStr">
        <is>
          <t>Price_BOM_L_Insert_189</t>
        </is>
      </c>
      <c r="C195" t="inlineStr">
        <is>
          <t>:15951-LF:15955-LF:15959-LF:20709-LF:20953-LF:25707-LF:25957-LF:30707-LF:40957-LF:50957-LF:</t>
        </is>
      </c>
      <c r="D195" t="inlineStr">
        <is>
          <t>X4</t>
        </is>
      </c>
      <c r="E195" s="2" t="inlineStr">
        <is>
          <t>Opt_InsertProvided</t>
        </is>
      </c>
      <c r="F195" s="2" t="inlineStr">
        <is>
          <t>Cast Iron, ASTM-A48, CL 30</t>
        </is>
      </c>
      <c r="G195" s="2" t="inlineStr">
        <is>
          <t>C30</t>
        </is>
      </c>
      <c r="H195" s="2" t="inlineStr">
        <is>
          <t>Coating_Scotchkote134_interior</t>
        </is>
      </c>
      <c r="I195" t="inlineStr">
        <is>
          <t>175psig</t>
        </is>
      </c>
      <c r="J195" t="inlineStr">
        <is>
          <t>:Opt_Packing:</t>
        </is>
      </c>
      <c r="K195" t="inlineStr">
        <is>
          <t>:Horizontal:</t>
        </is>
      </c>
      <c r="L195" t="inlineStr">
        <is>
          <t>:A:B:</t>
        </is>
      </c>
      <c r="O195" s="1" t="inlineStr">
        <is>
          <t>RTF</t>
        </is>
      </c>
      <c r="P195" s="4" t="n"/>
      <c r="Q195" t="inlineStr">
        <is>
          <t>A100534</t>
        </is>
      </c>
      <c r="R195" t="inlineStr">
        <is>
          <t>LT250</t>
        </is>
      </c>
    </row>
    <row r="196">
      <c r="B196" s="4" t="inlineStr">
        <is>
          <t>Price_BOM_L_Insert_190</t>
        </is>
      </c>
      <c r="C196" t="inlineStr">
        <is>
          <t>:15951-LF:15955-LF:15959-LF:20709-LF:20953-LF:25707-LF:25957-LF:30707-LF:40957-LF:50957-LF:</t>
        </is>
      </c>
      <c r="D196" t="inlineStr">
        <is>
          <t>X4</t>
        </is>
      </c>
      <c r="E196" s="2" t="inlineStr">
        <is>
          <t>Opt_InsertProvided</t>
        </is>
      </c>
      <c r="F196" s="2" t="inlineStr">
        <is>
          <t>Cast Iron, ASTM-A48, CL 30</t>
        </is>
      </c>
      <c r="G196" s="2" t="inlineStr">
        <is>
          <t>C30</t>
        </is>
      </c>
      <c r="H196" s="2" t="inlineStr">
        <is>
          <t>Coating_Scotchkote134_interior</t>
        </is>
      </c>
      <c r="I196" t="inlineStr">
        <is>
          <t>175psig</t>
        </is>
      </c>
      <c r="J196" t="inlineStr">
        <is>
          <t>:MechSealDoubleType1:</t>
        </is>
      </c>
      <c r="K196" t="inlineStr">
        <is>
          <t>:Horizontal:</t>
        </is>
      </c>
      <c r="L196" t="inlineStr">
        <is>
          <t>:A:B:</t>
        </is>
      </c>
      <c r="O196" s="1" t="inlineStr">
        <is>
          <t>RTF</t>
        </is>
      </c>
      <c r="P196" s="4" t="n"/>
      <c r="Q196" t="inlineStr">
        <is>
          <t>A100534</t>
        </is>
      </c>
      <c r="R196" t="inlineStr">
        <is>
          <t>LT250</t>
        </is>
      </c>
    </row>
    <row r="197">
      <c r="B197" s="4" t="inlineStr">
        <is>
          <t>Price_BOM_L_Insert_191</t>
        </is>
      </c>
      <c r="C197" t="inlineStr">
        <is>
          <t>:15951-LF:15955-LF:15959-LF:20709-LF:20953-LF:25707-LF:25957-LF:30707-LF:40957-LF:50957-LF:</t>
        </is>
      </c>
      <c r="D197" t="inlineStr">
        <is>
          <t>X4</t>
        </is>
      </c>
      <c r="E197" s="2" t="inlineStr">
        <is>
          <t>Opt_InsertProvided</t>
        </is>
      </c>
      <c r="F197" s="2" t="inlineStr">
        <is>
          <t>Cast Iron, ASTM-A48, CL 30</t>
        </is>
      </c>
      <c r="G197" s="2" t="inlineStr">
        <is>
          <t>C30</t>
        </is>
      </c>
      <c r="H197" s="2" t="inlineStr">
        <is>
          <t>Coating_Scotchkote134_interior</t>
        </is>
      </c>
      <c r="I197" t="inlineStr">
        <is>
          <t>175psig</t>
        </is>
      </c>
      <c r="J197" t="inlineStr">
        <is>
          <t>:MechSealType1Bal:</t>
        </is>
      </c>
      <c r="K197" t="inlineStr">
        <is>
          <t>:Horizontal:</t>
        </is>
      </c>
      <c r="L197" t="inlineStr">
        <is>
          <t>:A:B:</t>
        </is>
      </c>
      <c r="O197" s="1" t="inlineStr">
        <is>
          <t>RTF</t>
        </is>
      </c>
      <c r="P197" s="4" t="n"/>
      <c r="Q197" t="inlineStr">
        <is>
          <t>A100534</t>
        </is>
      </c>
      <c r="R197" t="inlineStr">
        <is>
          <t>LT250</t>
        </is>
      </c>
    </row>
    <row r="198">
      <c r="B198" s="4" t="inlineStr">
        <is>
          <t>Price_BOM_L_Insert_192</t>
        </is>
      </c>
      <c r="C198" t="inlineStr">
        <is>
          <t>:15951-LF:15955-LF:15959-LF:20709-LF:20953-LF:25707-LF:25957-LF:30707-LF:40957-LF:50957-LF:</t>
        </is>
      </c>
      <c r="D198" t="inlineStr">
        <is>
          <t>X4</t>
        </is>
      </c>
      <c r="E198" s="2" t="inlineStr">
        <is>
          <t>Opt_InsertProvided</t>
        </is>
      </c>
      <c r="F198" s="2" t="inlineStr">
        <is>
          <t>Ductile Iron, ASTM-A536-65</t>
        </is>
      </c>
      <c r="G198" s="2" t="inlineStr">
        <is>
          <t>J</t>
        </is>
      </c>
      <c r="H198" s="2" t="inlineStr">
        <is>
          <t>Coating_Scotchkote134_interior</t>
        </is>
      </c>
      <c r="I198" t="inlineStr">
        <is>
          <t>250psig</t>
        </is>
      </c>
      <c r="J198" t="inlineStr">
        <is>
          <t>:MechSealType1Bal:</t>
        </is>
      </c>
      <c r="K198" t="inlineStr">
        <is>
          <t>:Horizontal:</t>
        </is>
      </c>
      <c r="L198" t="inlineStr">
        <is>
          <t>:A:B:</t>
        </is>
      </c>
      <c r="O198" s="1" t="inlineStr">
        <is>
          <t>RTF</t>
        </is>
      </c>
      <c r="P198" s="4" t="n"/>
      <c r="Q198" t="inlineStr">
        <is>
          <t>A100535</t>
        </is>
      </c>
      <c r="R198" t="inlineStr">
        <is>
          <t>LT250</t>
        </is>
      </c>
    </row>
    <row r="199">
      <c r="B199" s="4" t="inlineStr">
        <is>
          <t>Price_BOM_L_Insert_193</t>
        </is>
      </c>
      <c r="C199" t="inlineStr">
        <is>
          <t>:40707-LF:</t>
        </is>
      </c>
      <c r="D199" t="inlineStr">
        <is>
          <t>X4</t>
        </is>
      </c>
      <c r="E199" s="2" t="inlineStr">
        <is>
          <t>Opt_InsertProvided</t>
        </is>
      </c>
      <c r="F199" s="2" t="inlineStr">
        <is>
          <t>Cast Iron, ASTM-A48, CL 30</t>
        </is>
      </c>
      <c r="G199" s="2" t="inlineStr">
        <is>
          <t>C30</t>
        </is>
      </c>
      <c r="H199" s="2" t="inlineStr">
        <is>
          <t>Coating_Scotchkote134_interior</t>
        </is>
      </c>
      <c r="I199" t="inlineStr">
        <is>
          <t>175psig</t>
        </is>
      </c>
      <c r="J199" t="inlineStr">
        <is>
          <t>:MechSealType21S:MechSealType1Unbal:</t>
        </is>
      </c>
      <c r="K199" t="inlineStr">
        <is>
          <t>:Horizontal:</t>
        </is>
      </c>
      <c r="L199" t="inlineStr">
        <is>
          <t>:A:B:</t>
        </is>
      </c>
      <c r="O199" s="1" t="inlineStr">
        <is>
          <t>RTF</t>
        </is>
      </c>
      <c r="P199" s="4" t="n"/>
      <c r="Q199" t="inlineStr">
        <is>
          <t>A100534</t>
        </is>
      </c>
      <c r="R199" t="inlineStr">
        <is>
          <t>LT250</t>
        </is>
      </c>
    </row>
    <row r="200">
      <c r="B200" s="4" t="inlineStr">
        <is>
          <t>Price_BOM_L_Insert_194</t>
        </is>
      </c>
      <c r="C200" t="inlineStr">
        <is>
          <t>:40707-LF:</t>
        </is>
      </c>
      <c r="D200" t="inlineStr">
        <is>
          <t>X4</t>
        </is>
      </c>
      <c r="E200" s="2" t="inlineStr">
        <is>
          <t>Opt_InsertProvided</t>
        </is>
      </c>
      <c r="F200" s="2" t="inlineStr">
        <is>
          <t>Ductile Iron, ASTM-A536-65</t>
        </is>
      </c>
      <c r="G200" s="2" t="inlineStr">
        <is>
          <t>J</t>
        </is>
      </c>
      <c r="H200" s="2" t="inlineStr">
        <is>
          <t>Coating_Scotchkote134_interior</t>
        </is>
      </c>
      <c r="I200" t="inlineStr">
        <is>
          <t>250psig</t>
        </is>
      </c>
      <c r="J200" t="inlineStr">
        <is>
          <t>:MechSealType21S:MechSealType1Unbal:</t>
        </is>
      </c>
      <c r="K200" t="inlineStr">
        <is>
          <t>:Horizontal:</t>
        </is>
      </c>
      <c r="L200" t="inlineStr">
        <is>
          <t>:A:B:</t>
        </is>
      </c>
      <c r="O200" s="1" t="inlineStr">
        <is>
          <t>RTF</t>
        </is>
      </c>
      <c r="P200" s="4" t="n"/>
      <c r="Q200" t="inlineStr">
        <is>
          <t>A100535</t>
        </is>
      </c>
      <c r="R200" t="inlineStr">
        <is>
          <t>LT250</t>
        </is>
      </c>
    </row>
    <row r="201">
      <c r="B201" s="4" t="inlineStr">
        <is>
          <t>Price_BOM_L_Insert_195</t>
        </is>
      </c>
      <c r="C201" t="inlineStr">
        <is>
          <t>:40707-LF:</t>
        </is>
      </c>
      <c r="D201" t="inlineStr">
        <is>
          <t>X4</t>
        </is>
      </c>
      <c r="E201" s="2" t="inlineStr">
        <is>
          <t>Opt_InsertProvided</t>
        </is>
      </c>
      <c r="F201" s="2" t="inlineStr">
        <is>
          <t>Cast Iron, ASTM-A48, CL 30</t>
        </is>
      </c>
      <c r="G201" s="2" t="inlineStr">
        <is>
          <t>C30</t>
        </is>
      </c>
      <c r="H201" s="2" t="inlineStr">
        <is>
          <t>Coating_Scotchkote134_interior</t>
        </is>
      </c>
      <c r="I201" t="inlineStr">
        <is>
          <t>175psig</t>
        </is>
      </c>
      <c r="J201" t="inlineStr">
        <is>
          <t>:Opt_Packing:</t>
        </is>
      </c>
      <c r="K201" t="inlineStr">
        <is>
          <t>:Horizontal:</t>
        </is>
      </c>
      <c r="L201" t="inlineStr">
        <is>
          <t>:A:B:</t>
        </is>
      </c>
      <c r="O201" s="1" t="inlineStr">
        <is>
          <t>RTF</t>
        </is>
      </c>
      <c r="P201" s="4" t="n"/>
      <c r="Q201" t="inlineStr">
        <is>
          <t>A100534</t>
        </is>
      </c>
      <c r="R201" t="inlineStr">
        <is>
          <t>LT250</t>
        </is>
      </c>
    </row>
    <row r="202">
      <c r="B202" s="4" t="inlineStr">
        <is>
          <t>Price_BOM_L_Insert_196</t>
        </is>
      </c>
      <c r="C202" t="inlineStr">
        <is>
          <t>:40707-LF:</t>
        </is>
      </c>
      <c r="D202" t="inlineStr">
        <is>
          <t>X4</t>
        </is>
      </c>
      <c r="E202" s="2" t="inlineStr">
        <is>
          <t>Opt_InsertProvided</t>
        </is>
      </c>
      <c r="F202" s="2" t="inlineStr">
        <is>
          <t>Cast Iron, ASTM-A48, CL 30</t>
        </is>
      </c>
      <c r="G202" s="2" t="inlineStr">
        <is>
          <t>C30</t>
        </is>
      </c>
      <c r="H202" s="2" t="inlineStr">
        <is>
          <t>Coating_Scotchkote134_interior</t>
        </is>
      </c>
      <c r="I202" t="inlineStr">
        <is>
          <t>175psig</t>
        </is>
      </c>
      <c r="J202" t="inlineStr">
        <is>
          <t>:MechSealDoubleType1:</t>
        </is>
      </c>
      <c r="K202" t="inlineStr">
        <is>
          <t>:Horizontal:</t>
        </is>
      </c>
      <c r="L202" t="inlineStr">
        <is>
          <t>:A:B:</t>
        </is>
      </c>
      <c r="O202" s="1" t="inlineStr">
        <is>
          <t>RTF</t>
        </is>
      </c>
      <c r="P202" s="4" t="n"/>
      <c r="Q202" t="inlineStr">
        <is>
          <t>A100534</t>
        </is>
      </c>
      <c r="R202" t="inlineStr">
        <is>
          <t>LT250</t>
        </is>
      </c>
    </row>
    <row r="203">
      <c r="B203" s="4" t="inlineStr">
        <is>
          <t>Price_BOM_L_Insert_197</t>
        </is>
      </c>
      <c r="C203" t="inlineStr">
        <is>
          <t>:40707-LF:</t>
        </is>
      </c>
      <c r="D203" t="inlineStr">
        <is>
          <t>X4</t>
        </is>
      </c>
      <c r="E203" s="2" t="inlineStr">
        <is>
          <t>Opt_InsertProvided</t>
        </is>
      </c>
      <c r="F203" s="2" t="inlineStr">
        <is>
          <t>Cast Iron, ASTM-A48, CL 30</t>
        </is>
      </c>
      <c r="G203" s="2" t="inlineStr">
        <is>
          <t>C30</t>
        </is>
      </c>
      <c r="H203" s="2" t="inlineStr">
        <is>
          <t>Coating_Scotchkote134_interior</t>
        </is>
      </c>
      <c r="I203" t="inlineStr">
        <is>
          <t>175psig</t>
        </is>
      </c>
      <c r="J203" t="inlineStr">
        <is>
          <t>:MechSealType1Bal:</t>
        </is>
      </c>
      <c r="K203" t="inlineStr">
        <is>
          <t>:Horizontal:</t>
        </is>
      </c>
      <c r="L203" t="inlineStr">
        <is>
          <t>:A:B:</t>
        </is>
      </c>
      <c r="O203" s="1" t="inlineStr">
        <is>
          <t>RTF</t>
        </is>
      </c>
      <c r="P203" s="4" t="n"/>
      <c r="Q203" t="inlineStr">
        <is>
          <t>A100534</t>
        </is>
      </c>
      <c r="R203" t="inlineStr">
        <is>
          <t>LT250</t>
        </is>
      </c>
    </row>
    <row r="204">
      <c r="B204" s="4" t="inlineStr">
        <is>
          <t>Price_BOM_L_Insert_198</t>
        </is>
      </c>
      <c r="C204" t="inlineStr">
        <is>
          <t>:40707-LF:</t>
        </is>
      </c>
      <c r="D204" t="inlineStr">
        <is>
          <t>X4</t>
        </is>
      </c>
      <c r="E204" s="2" t="inlineStr">
        <is>
          <t>Opt_InsertProvided</t>
        </is>
      </c>
      <c r="F204" s="2" t="inlineStr">
        <is>
          <t>Ductile Iron, ASTM-A536-65</t>
        </is>
      </c>
      <c r="G204" s="2" t="inlineStr">
        <is>
          <t>J</t>
        </is>
      </c>
      <c r="H204" s="2" t="inlineStr">
        <is>
          <t>Coating_Scotchkote134_interior</t>
        </is>
      </c>
      <c r="I204" t="inlineStr">
        <is>
          <t>250psig</t>
        </is>
      </c>
      <c r="J204" t="inlineStr">
        <is>
          <t>:MechSealType1Bal:</t>
        </is>
      </c>
      <c r="K204" t="inlineStr">
        <is>
          <t>:Horizontal:</t>
        </is>
      </c>
      <c r="L204" t="inlineStr">
        <is>
          <t>:A:B:</t>
        </is>
      </c>
      <c r="O204" s="1" t="inlineStr">
        <is>
          <t>RTF</t>
        </is>
      </c>
      <c r="P204" s="4" t="n"/>
      <c r="Q204" t="inlineStr">
        <is>
          <t>A100535</t>
        </is>
      </c>
      <c r="R204" t="inlineStr">
        <is>
          <t>LT250</t>
        </is>
      </c>
    </row>
    <row r="205">
      <c r="B205" s="4" t="inlineStr">
        <is>
          <t>Price_BOM_L_Insert_199</t>
        </is>
      </c>
      <c r="C2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5" s="2" t="inlineStr">
        <is>
          <t>XA</t>
        </is>
      </c>
      <c r="E205" s="2" t="inlineStr">
        <is>
          <t>Opt_InsertProvided</t>
        </is>
      </c>
      <c r="F205" s="2" t="inlineStr">
        <is>
          <t>Cast Iron, ASTM-A48, CL 30</t>
        </is>
      </c>
      <c r="G205" s="2" t="inlineStr">
        <is>
          <t>C30</t>
        </is>
      </c>
      <c r="H205" s="2" t="inlineStr">
        <is>
          <t>Coating_Scotchkote134_interior</t>
        </is>
      </c>
      <c r="I205" t="inlineStr">
        <is>
          <t>175psig</t>
        </is>
      </c>
      <c r="J205" t="inlineStr">
        <is>
          <t>:MechSealType21S:MechSealType1Unbal:</t>
        </is>
      </c>
      <c r="K205" t="inlineStr">
        <is>
          <t>:Horizontal:Vertical:</t>
        </is>
      </c>
      <c r="L205" t="inlineStr">
        <is>
          <t>:W:Y:</t>
        </is>
      </c>
      <c r="M205" t="inlineStr">
        <is>
          <t>:213JMZ:215JMZ:213JM:215JM:254JM:256JM:</t>
        </is>
      </c>
      <c r="N205" t="inlineStr">
        <is>
          <t>Single Seal, Type 1</t>
        </is>
      </c>
      <c r="O205" s="1" t="n">
        <v>98096674</v>
      </c>
      <c r="P205" s="4" t="n"/>
      <c r="Q205" t="inlineStr">
        <is>
          <t>A100530</t>
        </is>
      </c>
      <c r="R205" t="inlineStr">
        <is>
          <t>LT250</t>
        </is>
      </c>
    </row>
    <row r="206">
      <c r="B206" s="4" t="inlineStr">
        <is>
          <t>Price_BOM_L_Insert_200</t>
        </is>
      </c>
      <c r="C2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6" s="2" t="inlineStr">
        <is>
          <t>XA</t>
        </is>
      </c>
      <c r="E206" s="2" t="inlineStr">
        <is>
          <t>Opt_InsertProvided</t>
        </is>
      </c>
      <c r="F206" s="2" t="inlineStr">
        <is>
          <t>Cast Iron, ASTM-A48, CL 30</t>
        </is>
      </c>
      <c r="G206" s="2" t="inlineStr">
        <is>
          <t>C30</t>
        </is>
      </c>
      <c r="H206" s="2" t="inlineStr">
        <is>
          <t>Coating_Scotchkote134_interior</t>
        </is>
      </c>
      <c r="I206" t="inlineStr">
        <is>
          <t>175psig</t>
        </is>
      </c>
      <c r="J206" t="inlineStr">
        <is>
          <t>:MechSealType21S:MechSealType1Unbal:</t>
        </is>
      </c>
      <c r="K206" t="inlineStr">
        <is>
          <t>:Horizontal:Vertical:</t>
        </is>
      </c>
      <c r="L206" t="inlineStr">
        <is>
          <t>:W:Y:</t>
        </is>
      </c>
      <c r="M206" t="inlineStr">
        <is>
          <t>:284JM:286JM:324JM:326JM:364JMZ:365JMZ:404JMZ:405JMZ:</t>
        </is>
      </c>
      <c r="N206" t="inlineStr">
        <is>
          <t>Single Seal, Type 1</t>
        </is>
      </c>
      <c r="O206" s="1" t="n">
        <v>96759593</v>
      </c>
      <c r="P206" s="4" t="inlineStr">
        <is>
          <t>INSERT,LC,XA,JM,SGL,12.5"AK,CI COATED</t>
        </is>
      </c>
      <c r="Q206" t="inlineStr">
        <is>
          <t>A100530</t>
        </is>
      </c>
      <c r="R206" t="inlineStr">
        <is>
          <t>LT250</t>
        </is>
      </c>
    </row>
    <row r="207">
      <c r="B207" s="4" t="inlineStr">
        <is>
          <t>Price_BOM_L_Insert_201</t>
        </is>
      </c>
      <c r="C2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7" s="2" t="inlineStr">
        <is>
          <t>XA</t>
        </is>
      </c>
      <c r="E207" s="2" t="inlineStr">
        <is>
          <t>Opt_InsertProvided</t>
        </is>
      </c>
      <c r="F207" s="2" t="inlineStr">
        <is>
          <t>Cast Iron, ASTM-A48, CL 30</t>
        </is>
      </c>
      <c r="G207" s="2" t="inlineStr">
        <is>
          <t>C30</t>
        </is>
      </c>
      <c r="H207" s="2" t="inlineStr">
        <is>
          <t>Coating_Scotchkote134_interior</t>
        </is>
      </c>
      <c r="I207" t="inlineStr">
        <is>
          <t>175psig</t>
        </is>
      </c>
      <c r="J207" t="inlineStr">
        <is>
          <t>:MechSealType21S:MechSealType1Unbal:</t>
        </is>
      </c>
      <c r="K207" t="inlineStr">
        <is>
          <t>:Horizontal:Vertical:</t>
        </is>
      </c>
      <c r="L207" t="inlineStr">
        <is>
          <t>:G:K:</t>
        </is>
      </c>
      <c r="M207" t="inlineStr">
        <is>
          <t>:213JP:215JP:254JP:256JP:</t>
        </is>
      </c>
      <c r="N207" t="inlineStr">
        <is>
          <t>Single Seal, Type 1</t>
        </is>
      </c>
      <c r="O207" s="1" t="inlineStr">
        <is>
          <t>RTF</t>
        </is>
      </c>
      <c r="P207" s="4" t="n"/>
      <c r="Q207" t="inlineStr">
        <is>
          <t>A100529</t>
        </is>
      </c>
      <c r="R207" t="inlineStr">
        <is>
          <t>LT250</t>
        </is>
      </c>
    </row>
    <row r="208">
      <c r="B208" s="4" t="inlineStr">
        <is>
          <t>Price_BOM_L_Insert_202</t>
        </is>
      </c>
      <c r="C2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8" s="2" t="inlineStr">
        <is>
          <t>XA</t>
        </is>
      </c>
      <c r="E208" s="2" t="inlineStr">
        <is>
          <t>Opt_InsertProvided</t>
        </is>
      </c>
      <c r="F208" s="2" t="inlineStr">
        <is>
          <t>Cast Iron, ASTM-A48, CL 30</t>
        </is>
      </c>
      <c r="G208" s="2" t="inlineStr">
        <is>
          <t>C30</t>
        </is>
      </c>
      <c r="H208" s="2" t="inlineStr">
        <is>
          <t>Coating_Scotchkote134_interior</t>
        </is>
      </c>
      <c r="I208" t="inlineStr">
        <is>
          <t>175psig</t>
        </is>
      </c>
      <c r="J208" t="inlineStr">
        <is>
          <t>:MechSealType21S:MechSealType1Unbal:</t>
        </is>
      </c>
      <c r="K208" t="inlineStr">
        <is>
          <t>:Horizontal:Vertical:</t>
        </is>
      </c>
      <c r="L208" t="inlineStr">
        <is>
          <t>:G:K:</t>
        </is>
      </c>
      <c r="M208" t="inlineStr">
        <is>
          <t>:284JP:286JP:324JP:326JP:364JP:365JP:364JPZ:365JPZ:404JPZ:405JPZ:</t>
        </is>
      </c>
      <c r="N208" t="inlineStr">
        <is>
          <t>Double Seal, Type 1</t>
        </is>
      </c>
      <c r="O208" s="1" t="inlineStr">
        <is>
          <t>RTF</t>
        </is>
      </c>
      <c r="P208" s="4" t="n"/>
      <c r="Q208" t="inlineStr">
        <is>
          <t>A100529</t>
        </is>
      </c>
      <c r="R208" t="inlineStr">
        <is>
          <t>LT250</t>
        </is>
      </c>
    </row>
    <row r="209">
      <c r="B209" s="4" t="inlineStr">
        <is>
          <t>Price_BOM_L_Insert_203</t>
        </is>
      </c>
      <c r="C2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9" s="2" t="inlineStr">
        <is>
          <t>XA</t>
        </is>
      </c>
      <c r="E209" s="2" t="inlineStr">
        <is>
          <t>Opt_InsertProvided</t>
        </is>
      </c>
      <c r="F209" s="2" t="inlineStr">
        <is>
          <t>Ductile Iron, ASTM-A536-65</t>
        </is>
      </c>
      <c r="G209" s="2" t="inlineStr">
        <is>
          <t>J</t>
        </is>
      </c>
      <c r="H209" s="2" t="inlineStr">
        <is>
          <t>Coating_Scotchkote134_interior</t>
        </is>
      </c>
      <c r="I209" t="inlineStr">
        <is>
          <t>250psig</t>
        </is>
      </c>
      <c r="J209" t="inlineStr">
        <is>
          <t>:MechSealType21S:MechSealType1Unbal:</t>
        </is>
      </c>
      <c r="K209" t="inlineStr">
        <is>
          <t>:Horizontal:Vertical:</t>
        </is>
      </c>
      <c r="L209" t="inlineStr">
        <is>
          <t>:G:K:</t>
        </is>
      </c>
      <c r="M209" t="inlineStr">
        <is>
          <t>:213JP:215JP:254JP:256JP:</t>
        </is>
      </c>
      <c r="N209" t="inlineStr">
        <is>
          <t>Double Seal, Type 1</t>
        </is>
      </c>
      <c r="O209" s="1" t="inlineStr">
        <is>
          <t>RTF</t>
        </is>
      </c>
      <c r="P209" s="4" t="n"/>
      <c r="Q209" t="inlineStr">
        <is>
          <t>A100531</t>
        </is>
      </c>
      <c r="R209" t="inlineStr">
        <is>
          <t>LT250</t>
        </is>
      </c>
    </row>
    <row r="210">
      <c r="B210" s="4" t="inlineStr">
        <is>
          <t>Price_BOM_L_Insert_204</t>
        </is>
      </c>
      <c r="C2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0" s="2" t="inlineStr">
        <is>
          <t>XA</t>
        </is>
      </c>
      <c r="E210" s="2" t="inlineStr">
        <is>
          <t>Opt_InsertProvided</t>
        </is>
      </c>
      <c r="F210" s="2" t="inlineStr">
        <is>
          <t>Ductile Iron, ASTM-A536-65</t>
        </is>
      </c>
      <c r="G210" s="2" t="inlineStr">
        <is>
          <t>J</t>
        </is>
      </c>
      <c r="H210" s="2" t="inlineStr">
        <is>
          <t>Coating_Scotchkote134_interior</t>
        </is>
      </c>
      <c r="I210" t="inlineStr">
        <is>
          <t>250psig</t>
        </is>
      </c>
      <c r="J210" t="inlineStr">
        <is>
          <t>:MechSealType21S:MechSealType1Unbal:</t>
        </is>
      </c>
      <c r="K210" t="inlineStr">
        <is>
          <t>:Horizontal:Vertical:</t>
        </is>
      </c>
      <c r="L210" t="inlineStr">
        <is>
          <t>:G:K:</t>
        </is>
      </c>
      <c r="M210" t="inlineStr">
        <is>
          <t>:284JP:286JP:324JP:326JP:364JP:365JP:364JPZ:365JPZ:404JPZ:405JPZ:</t>
        </is>
      </c>
      <c r="O210" s="1" t="inlineStr">
        <is>
          <t>RTF</t>
        </is>
      </c>
      <c r="P210" s="4" t="n"/>
      <c r="Q210" t="inlineStr">
        <is>
          <t>A100531</t>
        </is>
      </c>
      <c r="R210" t="inlineStr">
        <is>
          <t>LT250</t>
        </is>
      </c>
    </row>
    <row r="211">
      <c r="B211" s="4" t="inlineStr">
        <is>
          <t>Price_BOM_L_Insert_205</t>
        </is>
      </c>
      <c r="C211" t="inlineStr">
        <is>
          <t>:20121-LC:25123-LC:30957-LC:30121-LC:30127-LC:30157-LC:40959-LC:4012A-LC:40129-LC:40157-LC:50123-LC:60951-LC:60123-LC:</t>
        </is>
      </c>
      <c r="D211" s="2" t="inlineStr">
        <is>
          <t>XA</t>
        </is>
      </c>
      <c r="E211" s="2" t="inlineStr">
        <is>
          <t>Opt_InsertProvided</t>
        </is>
      </c>
      <c r="F211" s="2" t="inlineStr">
        <is>
          <t>Cast Iron, ASTM-A48, CL 30</t>
        </is>
      </c>
      <c r="G211" s="2" t="inlineStr">
        <is>
          <t>C30</t>
        </is>
      </c>
      <c r="H211" s="2" t="inlineStr">
        <is>
          <t>Coating_Scotchkote134_interior</t>
        </is>
      </c>
      <c r="I211" t="inlineStr">
        <is>
          <t>175psig</t>
        </is>
      </c>
      <c r="J211" t="inlineStr">
        <is>
          <t>:Opt_Packing:</t>
        </is>
      </c>
      <c r="K211" t="inlineStr">
        <is>
          <t>:Horizontal:</t>
        </is>
      </c>
      <c r="L211" t="inlineStr">
        <is>
          <t>:K:</t>
        </is>
      </c>
      <c r="M211" t="inlineStr">
        <is>
          <t>:213JP:215JP:254JP:256JP:</t>
        </is>
      </c>
      <c r="O211" s="1" t="inlineStr">
        <is>
          <t>RTF</t>
        </is>
      </c>
      <c r="P211" s="4" t="n"/>
      <c r="Q211" t="inlineStr">
        <is>
          <t>A100529</t>
        </is>
      </c>
      <c r="R211" t="inlineStr">
        <is>
          <t>LT250</t>
        </is>
      </c>
    </row>
    <row r="212">
      <c r="B212" s="4" t="inlineStr">
        <is>
          <t>Price_BOM_L_Insert_206</t>
        </is>
      </c>
      <c r="C212" t="inlineStr">
        <is>
          <t>:20121-LC:25123-LC:30957-LC:30121-LC:30127-LC:30157-LC:40959-LC:4012A-LC:40129-LC:40157-LC:50123-LC:60951-LC:60123-LC:</t>
        </is>
      </c>
      <c r="D212" s="2" t="inlineStr">
        <is>
          <t>XA</t>
        </is>
      </c>
      <c r="E212" s="2" t="inlineStr">
        <is>
          <t>Opt_InsertProvided</t>
        </is>
      </c>
      <c r="F212" s="2" t="inlineStr">
        <is>
          <t>Cast Iron, ASTM-A48, CL 30</t>
        </is>
      </c>
      <c r="G212" s="2" t="inlineStr">
        <is>
          <t>C30</t>
        </is>
      </c>
      <c r="H212" s="2" t="inlineStr">
        <is>
          <t>Coating_Scotchkote134_interior</t>
        </is>
      </c>
      <c r="I212" t="inlineStr">
        <is>
          <t>175psig</t>
        </is>
      </c>
      <c r="J212" t="inlineStr">
        <is>
          <t>:Opt_Packing:</t>
        </is>
      </c>
      <c r="K212" t="inlineStr">
        <is>
          <t>:Horizontal:</t>
        </is>
      </c>
      <c r="L212" t="inlineStr">
        <is>
          <t>:K:</t>
        </is>
      </c>
      <c r="M212" t="inlineStr">
        <is>
          <t>:284JP:286JP:324JP:326JP:364JP:365JP:364JPZ:365JPZ:404JPZ:405JPZ:</t>
        </is>
      </c>
      <c r="O212" s="1" t="inlineStr">
        <is>
          <t>RTF</t>
        </is>
      </c>
      <c r="P212" s="4" t="n"/>
      <c r="Q212" t="inlineStr">
        <is>
          <t>A100529</t>
        </is>
      </c>
      <c r="R212" t="inlineStr">
        <is>
          <t>LT250</t>
        </is>
      </c>
    </row>
    <row r="213">
      <c r="B213" s="4" t="inlineStr">
        <is>
          <t>Price_BOM_L_Insert_207</t>
        </is>
      </c>
      <c r="C2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3" s="2" t="inlineStr">
        <is>
          <t>XA</t>
        </is>
      </c>
      <c r="E213" s="2" t="inlineStr">
        <is>
          <t>Opt_InsertProvided</t>
        </is>
      </c>
      <c r="F213" s="2" t="inlineStr">
        <is>
          <t>Cast Iron, ASTM-A48, CL 30</t>
        </is>
      </c>
      <c r="G213" s="2" t="inlineStr">
        <is>
          <t>C30</t>
        </is>
      </c>
      <c r="H213" s="2" t="inlineStr">
        <is>
          <t>Coating_Scotchkote134_interior</t>
        </is>
      </c>
      <c r="I213" t="inlineStr">
        <is>
          <t>175psig</t>
        </is>
      </c>
      <c r="J213" t="inlineStr">
        <is>
          <t>:MechSealType2B:</t>
        </is>
      </c>
      <c r="K213" t="inlineStr">
        <is>
          <t>:Horizontal:Vertical:</t>
        </is>
      </c>
      <c r="L213" t="inlineStr">
        <is>
          <t>:G:K:</t>
        </is>
      </c>
      <c r="M213" t="inlineStr">
        <is>
          <t>:213JP:215JP:254JP:256JP:</t>
        </is>
      </c>
      <c r="O213" s="1" t="inlineStr">
        <is>
          <t>RTF</t>
        </is>
      </c>
      <c r="P213" s="4" t="n"/>
      <c r="Q213" t="inlineStr">
        <is>
          <t>A100529</t>
        </is>
      </c>
      <c r="R213" t="inlineStr">
        <is>
          <t>LT250</t>
        </is>
      </c>
    </row>
    <row r="214">
      <c r="B214" s="4" t="inlineStr">
        <is>
          <t>Price_BOM_L_Insert_208</t>
        </is>
      </c>
      <c r="C2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4" s="2" t="inlineStr">
        <is>
          <t>XA</t>
        </is>
      </c>
      <c r="E214" s="2" t="inlineStr">
        <is>
          <t>Opt_InsertProvided</t>
        </is>
      </c>
      <c r="F214" s="2" t="inlineStr">
        <is>
          <t>Cast Iron, ASTM-A48, CL 30</t>
        </is>
      </c>
      <c r="G214" s="2" t="inlineStr">
        <is>
          <t>C30</t>
        </is>
      </c>
      <c r="H214" s="2" t="inlineStr">
        <is>
          <t>Coating_Scotchkote134_interior</t>
        </is>
      </c>
      <c r="I214" t="inlineStr">
        <is>
          <t>175psig</t>
        </is>
      </c>
      <c r="J214" t="inlineStr">
        <is>
          <t>:MechSealType2B:</t>
        </is>
      </c>
      <c r="K214" t="inlineStr">
        <is>
          <t>:Horizontal:Vertical:</t>
        </is>
      </c>
      <c r="L214" t="inlineStr">
        <is>
          <t>:G:K:</t>
        </is>
      </c>
      <c r="M214" t="inlineStr">
        <is>
          <t>:284JP:286JP:324JP:326JP:364JP:365JP:364JPZ:365JPZ:404JPZ:405JPZ:</t>
        </is>
      </c>
      <c r="O214" s="1" t="inlineStr">
        <is>
          <t>RTF</t>
        </is>
      </c>
      <c r="P214" s="4" t="n"/>
      <c r="Q214" t="inlineStr">
        <is>
          <t>A100529</t>
        </is>
      </c>
      <c r="R214" t="inlineStr">
        <is>
          <t>LT250</t>
        </is>
      </c>
    </row>
    <row r="215">
      <c r="B215" s="4" t="inlineStr">
        <is>
          <t>Price_BOM_L_Insert_209</t>
        </is>
      </c>
      <c r="C2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5" s="2" t="inlineStr">
        <is>
          <t>XA</t>
        </is>
      </c>
      <c r="E215" s="2" t="inlineStr">
        <is>
          <t>Opt_InsertProvided</t>
        </is>
      </c>
      <c r="F215" s="2" t="inlineStr">
        <is>
          <t>Ductile Iron, ASTM-A536-65</t>
        </is>
      </c>
      <c r="G215" s="2" t="inlineStr">
        <is>
          <t>J</t>
        </is>
      </c>
      <c r="H215" s="2" t="inlineStr">
        <is>
          <t>Coating_Scotchkote134_interior</t>
        </is>
      </c>
      <c r="I215" t="inlineStr">
        <is>
          <t>250psig</t>
        </is>
      </c>
      <c r="J215" t="inlineStr">
        <is>
          <t>:MechSealType2B:</t>
        </is>
      </c>
      <c r="K215" t="inlineStr">
        <is>
          <t>:Horizontal:Vertical:</t>
        </is>
      </c>
      <c r="L215" t="inlineStr">
        <is>
          <t>:G:K:</t>
        </is>
      </c>
      <c r="M215" t="inlineStr">
        <is>
          <t>:213JP:215JP:254JP:256JP:</t>
        </is>
      </c>
      <c r="O215" s="1" t="inlineStr">
        <is>
          <t>RTF</t>
        </is>
      </c>
      <c r="P215" s="4" t="n"/>
      <c r="Q215" t="inlineStr">
        <is>
          <t>A100531</t>
        </is>
      </c>
      <c r="R215" t="inlineStr">
        <is>
          <t>LT250</t>
        </is>
      </c>
    </row>
    <row r="216">
      <c r="B216" s="4" t="inlineStr">
        <is>
          <t>Price_BOM_L_Insert_210</t>
        </is>
      </c>
      <c r="C2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6" s="2" t="inlineStr">
        <is>
          <t>XA</t>
        </is>
      </c>
      <c r="E216" s="2" t="inlineStr">
        <is>
          <t>Opt_InsertProvided</t>
        </is>
      </c>
      <c r="F216" s="2" t="inlineStr">
        <is>
          <t>Ductile Iron, ASTM-A536-65</t>
        </is>
      </c>
      <c r="G216" s="2" t="inlineStr">
        <is>
          <t>J</t>
        </is>
      </c>
      <c r="H216" s="2" t="inlineStr">
        <is>
          <t>Coating_Scotchkote134_interior</t>
        </is>
      </c>
      <c r="I216" t="inlineStr">
        <is>
          <t>250psig</t>
        </is>
      </c>
      <c r="J216" t="inlineStr">
        <is>
          <t>:MechSealType2B:</t>
        </is>
      </c>
      <c r="K216" t="inlineStr">
        <is>
          <t>:Horizontal:Vertical:</t>
        </is>
      </c>
      <c r="L216" t="inlineStr">
        <is>
          <t>:G:K:</t>
        </is>
      </c>
      <c r="M216" t="inlineStr">
        <is>
          <t>:284JP:286JP:324JP:326JP:364JP:365JP:364JPZ:365JPZ:404JPZ:405JPZ:</t>
        </is>
      </c>
      <c r="O216" s="1" t="inlineStr">
        <is>
          <t>RTF</t>
        </is>
      </c>
      <c r="P216" s="4" t="n"/>
      <c r="Q216" t="inlineStr">
        <is>
          <t>A100531</t>
        </is>
      </c>
      <c r="R216" t="inlineStr">
        <is>
          <t>LT250</t>
        </is>
      </c>
    </row>
    <row r="217">
      <c r="B217" s="4" t="inlineStr">
        <is>
          <t>Price_BOM_L_Insert_211</t>
        </is>
      </c>
      <c r="C217" t="inlineStr">
        <is>
          <t>:20121-LF:25123-LF:30957-LF:30121-LF:30127-LF:30157-LF:40959-LF:4012A-LF:40129-LF:40157-LF:50123-LF:60951-LF:60123-LF:</t>
        </is>
      </c>
      <c r="D217" s="2" t="inlineStr">
        <is>
          <t>XA</t>
        </is>
      </c>
      <c r="E217" s="2" t="inlineStr">
        <is>
          <t>Opt_InsertProvided</t>
        </is>
      </c>
      <c r="F217" s="2" t="inlineStr">
        <is>
          <t>Cast Iron, ASTM-A48, CL 30</t>
        </is>
      </c>
      <c r="G217" s="2" t="inlineStr">
        <is>
          <t>C30</t>
        </is>
      </c>
      <c r="H217" s="2" t="inlineStr">
        <is>
          <t>Coating_Scotchkote134_interior</t>
        </is>
      </c>
      <c r="I217" t="inlineStr">
        <is>
          <t>175psig</t>
        </is>
      </c>
      <c r="J217" t="inlineStr">
        <is>
          <t>:MechSealType21S:MechSealType1Unbal:</t>
        </is>
      </c>
      <c r="K217" t="inlineStr">
        <is>
          <t>:Horizontal:</t>
        </is>
      </c>
      <c r="L217" t="inlineStr">
        <is>
          <t>:A:B:</t>
        </is>
      </c>
      <c r="O217" s="1" t="n">
        <v>98690418</v>
      </c>
      <c r="P217" s="4" t="n"/>
      <c r="Q217" t="inlineStr">
        <is>
          <t>A100542</t>
        </is>
      </c>
      <c r="R217" t="inlineStr">
        <is>
          <t>LT250</t>
        </is>
      </c>
    </row>
    <row r="218">
      <c r="B218" s="4" t="inlineStr">
        <is>
          <t>Price_BOM_L_Insert_212</t>
        </is>
      </c>
      <c r="C218" t="inlineStr">
        <is>
          <t>:20121-LF:25123-LF:30957-LF:30121-LF:30127-LF:30157-LF:40959-LF:4012A-LF:40129-LF:40157-LF:50123-LF:60951-LF:60123-LF:</t>
        </is>
      </c>
      <c r="D218" s="2" t="inlineStr">
        <is>
          <t>XA</t>
        </is>
      </c>
      <c r="E218" s="2" t="inlineStr">
        <is>
          <t>Opt_InsertProvided</t>
        </is>
      </c>
      <c r="F218" s="2" t="inlineStr">
        <is>
          <t>Ductile Iron, ASTM-A536-65</t>
        </is>
      </c>
      <c r="G218" s="2" t="inlineStr">
        <is>
          <t>J</t>
        </is>
      </c>
      <c r="H218" s="2" t="inlineStr">
        <is>
          <t>Coating_Scotchkote134_interior</t>
        </is>
      </c>
      <c r="I218" t="inlineStr">
        <is>
          <t>250psig</t>
        </is>
      </c>
      <c r="J218" t="inlineStr">
        <is>
          <t>:MechSealType21S:MechSealType1Unbal:</t>
        </is>
      </c>
      <c r="K218" t="inlineStr">
        <is>
          <t>:Horizontal:</t>
        </is>
      </c>
      <c r="L218" t="inlineStr">
        <is>
          <t>:A:B:</t>
        </is>
      </c>
      <c r="O218" s="1" t="inlineStr">
        <is>
          <t>RTF</t>
        </is>
      </c>
      <c r="P218" s="4" t="n"/>
      <c r="Q218" t="inlineStr">
        <is>
          <t>A100543</t>
        </is>
      </c>
      <c r="R218" t="inlineStr">
        <is>
          <t>LT250</t>
        </is>
      </c>
    </row>
    <row r="219">
      <c r="B219" s="4" t="inlineStr">
        <is>
          <t>Price_BOM_L_Insert_213</t>
        </is>
      </c>
      <c r="C219" t="inlineStr">
        <is>
          <t>:20121-LF:25123-LF:30957-LF:30121-LF:30127-LF:30157-LF:40959-LF:4012A-LF:40129-LF:40157-LF:50123-LF:60951-LF:60123-LF:</t>
        </is>
      </c>
      <c r="D219" s="2" t="inlineStr">
        <is>
          <t>XA</t>
        </is>
      </c>
      <c r="E219" s="2" t="inlineStr">
        <is>
          <t>Opt_InsertProvided</t>
        </is>
      </c>
      <c r="F219" s="2" t="inlineStr">
        <is>
          <t>Cast Iron, ASTM-A48, CL 30</t>
        </is>
      </c>
      <c r="G219" s="2" t="inlineStr">
        <is>
          <t>C30</t>
        </is>
      </c>
      <c r="H219" s="2" t="inlineStr">
        <is>
          <t>Coating_Scotchkote134_interior</t>
        </is>
      </c>
      <c r="I219" t="inlineStr">
        <is>
          <t>175psig</t>
        </is>
      </c>
      <c r="J219" t="inlineStr">
        <is>
          <t>:Opt_Packing:</t>
        </is>
      </c>
      <c r="K219" t="inlineStr">
        <is>
          <t>:Horizontal:</t>
        </is>
      </c>
      <c r="L219" t="inlineStr">
        <is>
          <t>:A:B:</t>
        </is>
      </c>
      <c r="O219" s="1" t="inlineStr">
        <is>
          <t>RTF</t>
        </is>
      </c>
      <c r="P219" s="4" t="n"/>
      <c r="Q219" t="inlineStr">
        <is>
          <t>A100542</t>
        </is>
      </c>
      <c r="R219" t="inlineStr">
        <is>
          <t>LT250</t>
        </is>
      </c>
    </row>
    <row r="220">
      <c r="B220" s="4" t="inlineStr">
        <is>
          <t>Price_BOM_L_Insert_214</t>
        </is>
      </c>
      <c r="C220" t="inlineStr">
        <is>
          <t>:20121-LF:25123-LF:30957-LF:30121-LF:30127-LF:30157-LF:40959-LF:4012A-LF:40129-LF:40157-LF:50123-LF:60951-LF:60123-LF:</t>
        </is>
      </c>
      <c r="D220" s="2" t="inlineStr">
        <is>
          <t>XA</t>
        </is>
      </c>
      <c r="E220" s="2" t="inlineStr">
        <is>
          <t>Opt_InsertProvided</t>
        </is>
      </c>
      <c r="F220" s="2" t="inlineStr">
        <is>
          <t>Cast Iron, ASTM-A48, CL 30</t>
        </is>
      </c>
      <c r="G220" s="2" t="inlineStr">
        <is>
          <t>C30</t>
        </is>
      </c>
      <c r="H220" s="2" t="inlineStr">
        <is>
          <t>Coating_Scotchkote134_interior</t>
        </is>
      </c>
      <c r="I220" t="inlineStr">
        <is>
          <t>175psig</t>
        </is>
      </c>
      <c r="J220" t="inlineStr">
        <is>
          <t>:MechSealType2B:</t>
        </is>
      </c>
      <c r="K220" t="inlineStr">
        <is>
          <t>:Horizontal:</t>
        </is>
      </c>
      <c r="L220" t="inlineStr">
        <is>
          <t>:A:B:</t>
        </is>
      </c>
      <c r="N220" t="inlineStr">
        <is>
          <t>Single Seal, Type 1B</t>
        </is>
      </c>
      <c r="O220" s="1" t="inlineStr">
        <is>
          <t>RTF</t>
        </is>
      </c>
      <c r="P220" s="4" t="n"/>
      <c r="Q220" t="inlineStr">
        <is>
          <t>A100542</t>
        </is>
      </c>
      <c r="R220" t="inlineStr">
        <is>
          <t>LT250</t>
        </is>
      </c>
    </row>
    <row r="221">
      <c r="B221" s="4" t="inlineStr">
        <is>
          <t>Price_BOM_L_Insert_215</t>
        </is>
      </c>
      <c r="C221" t="inlineStr">
        <is>
          <t>:20121-LF:25123-LF:30957-LF:30121-LF:30127-LF:30157-LF:40959-LF:4012A-LF:40129-LF:40157-LF:50123-LF:60951-LF:60123-LF:</t>
        </is>
      </c>
      <c r="D221" s="2" t="inlineStr">
        <is>
          <t>XA</t>
        </is>
      </c>
      <c r="E221" s="2" t="inlineStr">
        <is>
          <t>Opt_InsertProvided</t>
        </is>
      </c>
      <c r="F221" s="2" t="inlineStr">
        <is>
          <t>Ductile Iron, ASTM-A536-65</t>
        </is>
      </c>
      <c r="G221" s="2" t="inlineStr">
        <is>
          <t>J</t>
        </is>
      </c>
      <c r="H221" s="2" t="inlineStr">
        <is>
          <t>Coating_Scotchkote134_interior</t>
        </is>
      </c>
      <c r="I221" t="inlineStr">
        <is>
          <t>250psig</t>
        </is>
      </c>
      <c r="J221" t="inlineStr">
        <is>
          <t>:MechSealType2B:</t>
        </is>
      </c>
      <c r="K221" t="inlineStr">
        <is>
          <t>:Horizontal:</t>
        </is>
      </c>
      <c r="L221" t="inlineStr">
        <is>
          <t>:A:B:</t>
        </is>
      </c>
      <c r="N221" t="inlineStr">
        <is>
          <t>Single Seal, Type 1B</t>
        </is>
      </c>
      <c r="O221" s="1" t="inlineStr">
        <is>
          <t>RTF</t>
        </is>
      </c>
      <c r="P221" s="4" t="n"/>
      <c r="Q221" t="inlineStr">
        <is>
          <t>A100543</t>
        </is>
      </c>
      <c r="R221" t="inlineStr">
        <is>
          <t>LT250</t>
        </is>
      </c>
    </row>
    <row r="222">
      <c r="B222" s="4" t="inlineStr">
        <is>
          <t>Price_BOM_L_Insert_216</t>
        </is>
      </c>
      <c r="C222" t="inlineStr">
        <is>
          <t>:40157-LC:40157-LCV:50123-LC:50123-LCV:50157-LC:50157-LCV:60123-LC:60123-LCV:60157-LC:60157-LCV:80123-LC:80123-LCV:80155-LC:80155-LCV:</t>
        </is>
      </c>
      <c r="D222" s="2" t="inlineStr">
        <is>
          <t>X5</t>
        </is>
      </c>
      <c r="E222" s="2" t="inlineStr">
        <is>
          <t>Opt_InsertProvided</t>
        </is>
      </c>
      <c r="F222" s="2" t="inlineStr">
        <is>
          <t>Cast Iron, ASTM-A48, CL 30</t>
        </is>
      </c>
      <c r="G222" s="2" t="inlineStr">
        <is>
          <t>C30</t>
        </is>
      </c>
      <c r="H222" s="2" t="inlineStr">
        <is>
          <t>Coating_Scotchkote134_interior</t>
        </is>
      </c>
      <c r="I222" t="inlineStr">
        <is>
          <t>175psig</t>
        </is>
      </c>
      <c r="J222" t="inlineStr">
        <is>
          <t>:MechSealType21S:MechSealType1Unbal:</t>
        </is>
      </c>
      <c r="K222" t="inlineStr">
        <is>
          <t>:Horizontal:Vertical:</t>
        </is>
      </c>
      <c r="L222" t="inlineStr">
        <is>
          <t>:L:N:</t>
        </is>
      </c>
      <c r="M222" t="inlineStr">
        <is>
          <t>:213TCZ:215TCZ:254TCS:256TCZ:</t>
        </is>
      </c>
      <c r="N222" t="inlineStr">
        <is>
          <t>Packing</t>
        </is>
      </c>
      <c r="O222" s="1" t="inlineStr">
        <is>
          <t>RTF</t>
        </is>
      </c>
      <c r="P222" s="4" t="n"/>
      <c r="Q222" t="inlineStr">
        <is>
          <t>A100527</t>
        </is>
      </c>
      <c r="R222" t="inlineStr">
        <is>
          <t>LT250</t>
        </is>
      </c>
    </row>
    <row r="223">
      <c r="B223" s="4" t="inlineStr">
        <is>
          <t>Price_BOM_L_Insert_217</t>
        </is>
      </c>
      <c r="C223" t="inlineStr">
        <is>
          <t>:40157-LC:40157-LCV:50123-LC:50123-LCV:50157-LC:50157-LCV:60123-LC:60123-LCV:60157-LC:60157-LCV:80123-LC:80123-LCV:80155-LC:80155-LCV:</t>
        </is>
      </c>
      <c r="D223" s="2" t="inlineStr">
        <is>
          <t>X5</t>
        </is>
      </c>
      <c r="E223" s="2" t="inlineStr">
        <is>
          <t>Opt_InsertProvided</t>
        </is>
      </c>
      <c r="F223" s="2" t="inlineStr">
        <is>
          <t>Cast Iron, ASTM-A48, CL 30</t>
        </is>
      </c>
      <c r="G223" s="2" t="inlineStr">
        <is>
          <t>C30</t>
        </is>
      </c>
      <c r="H223" s="2" t="inlineStr">
        <is>
          <t>Coating_Scotchkote134_interior</t>
        </is>
      </c>
      <c r="I223" t="inlineStr">
        <is>
          <t>175psig</t>
        </is>
      </c>
      <c r="J223" t="inlineStr">
        <is>
          <t>:MechSealType21S:MechSealType1Unbal:</t>
        </is>
      </c>
      <c r="K223" t="inlineStr">
        <is>
          <t>:Horizontal:Vertical:</t>
        </is>
      </c>
      <c r="L223" t="inlineStr">
        <is>
          <t>:L:N:</t>
        </is>
      </c>
      <c r="M223" t="inlineStr">
        <is>
          <t>:284TCZ:286TCZ:</t>
        </is>
      </c>
      <c r="N223" t="inlineStr">
        <is>
          <t>Single Seal, Type 21S:Single Seal, Type 1</t>
        </is>
      </c>
      <c r="O223" s="1" t="inlineStr">
        <is>
          <t>RTF</t>
        </is>
      </c>
      <c r="P223" s="4" t="n"/>
      <c r="Q223" t="inlineStr">
        <is>
          <t>A100527</t>
        </is>
      </c>
      <c r="R223" t="inlineStr">
        <is>
          <t>LT250</t>
        </is>
      </c>
    </row>
    <row r="224">
      <c r="B224" s="4" t="inlineStr">
        <is>
          <t>Price_BOM_L_Insert_218</t>
        </is>
      </c>
      <c r="C224" t="inlineStr">
        <is>
          <t>:40157-LC:40157-LCV:50123-LC:50123-LCV:50157-LC:50157-LCV:60123-LC:60123-LCV:60157-LC:60157-LCV:80123-LC:80123-LCV:80155-LC:80155-LCV:</t>
        </is>
      </c>
      <c r="D224" s="2" t="inlineStr">
        <is>
          <t>X5</t>
        </is>
      </c>
      <c r="E224" s="2" t="inlineStr">
        <is>
          <t>Opt_InsertProvided</t>
        </is>
      </c>
      <c r="F224" s="2" t="inlineStr">
        <is>
          <t>Cast Iron, ASTM-A48, CL 30</t>
        </is>
      </c>
      <c r="G224" s="2" t="inlineStr">
        <is>
          <t>C30</t>
        </is>
      </c>
      <c r="H224" s="2" t="inlineStr">
        <is>
          <t>Coating_Scotchkote134_interior</t>
        </is>
      </c>
      <c r="I224" t="inlineStr">
        <is>
          <t>175psig</t>
        </is>
      </c>
      <c r="J224" t="inlineStr">
        <is>
          <t>:MechSealType21S:MechSealType1Unbal:</t>
        </is>
      </c>
      <c r="K224" t="inlineStr">
        <is>
          <t>:Horizontal:Vertical:</t>
        </is>
      </c>
      <c r="L224" t="inlineStr">
        <is>
          <t>:L:N:</t>
        </is>
      </c>
      <c r="M224" t="inlineStr">
        <is>
          <t>:324TCZ:326TCZ:364TCZ:365TCZ:404TCZ:405TCZ:</t>
        </is>
      </c>
      <c r="O224" s="1" t="n">
        <v>98430838</v>
      </c>
      <c r="P224" s="4" t="n"/>
      <c r="Q224" t="inlineStr">
        <is>
          <t>A100527</t>
        </is>
      </c>
      <c r="R224" t="inlineStr">
        <is>
          <t>LT250</t>
        </is>
      </c>
    </row>
    <row r="225">
      <c r="B225" s="4" t="inlineStr">
        <is>
          <t>Price_BOM_L_Insert_219</t>
        </is>
      </c>
      <c r="C225" t="inlineStr">
        <is>
          <t>:40157-LC:40157-LCV:50123-LC:50123-LCV:50157-LC:50157-LCV:60123-LC:60123-LCV:60157-LC:60157-LCV:80123-LC:80123-LCV:80155-LC:80155-LCV:</t>
        </is>
      </c>
      <c r="D225" s="2" t="inlineStr">
        <is>
          <t>X5</t>
        </is>
      </c>
      <c r="E225" s="2" t="inlineStr">
        <is>
          <t>Opt_InsertProvided</t>
        </is>
      </c>
      <c r="F225" s="2" t="inlineStr">
        <is>
          <t>Ductile Iron, ASTM-A536-65</t>
        </is>
      </c>
      <c r="G225" s="2" t="inlineStr">
        <is>
          <t>J</t>
        </is>
      </c>
      <c r="H225" s="2" t="inlineStr">
        <is>
          <t>Coating_Scotchkote134_interior</t>
        </is>
      </c>
      <c r="I225" t="inlineStr">
        <is>
          <t>250psig</t>
        </is>
      </c>
      <c r="J225" t="inlineStr">
        <is>
          <t>:MechSealType21S:MechSealType1Unbal:</t>
        </is>
      </c>
      <c r="K225" t="inlineStr">
        <is>
          <t>:Horizontal:Vertical:</t>
        </is>
      </c>
      <c r="L225" t="inlineStr">
        <is>
          <t>:L:N:</t>
        </is>
      </c>
      <c r="M225" t="inlineStr">
        <is>
          <t>:213TCZ:215TCZ:254TCS:256TCZ:</t>
        </is>
      </c>
      <c r="N225" t="inlineStr">
        <is>
          <t>Single Seal, Type 21S:Single Seal, Type 1</t>
        </is>
      </c>
      <c r="O225" s="1" t="inlineStr">
        <is>
          <t>RTF</t>
        </is>
      </c>
      <c r="P225" s="4" t="n"/>
      <c r="Q225" t="inlineStr">
        <is>
          <t>A100528</t>
        </is>
      </c>
      <c r="R225" t="inlineStr">
        <is>
          <t>LT250</t>
        </is>
      </c>
    </row>
    <row r="226">
      <c r="B226" s="4" t="inlineStr">
        <is>
          <t>Price_BOM_L_Insert_220</t>
        </is>
      </c>
      <c r="C226" t="inlineStr">
        <is>
          <t>:40157-LC:40157-LCV:50123-LC:50123-LCV:50157-LC:50157-LCV:60123-LC:60123-LCV:60157-LC:60157-LCV:80123-LC:80123-LCV:80155-LC:80155-LCV:</t>
        </is>
      </c>
      <c r="D226" s="2" t="inlineStr">
        <is>
          <t>X5</t>
        </is>
      </c>
      <c r="E226" s="2" t="inlineStr">
        <is>
          <t>Opt_InsertProvided</t>
        </is>
      </c>
      <c r="F226" s="2" t="inlineStr">
        <is>
          <t>Ductile Iron, ASTM-A536-65</t>
        </is>
      </c>
      <c r="G226" s="2" t="inlineStr">
        <is>
          <t>J</t>
        </is>
      </c>
      <c r="H226" s="2" t="inlineStr">
        <is>
          <t>Coating_Scotchkote134_interior</t>
        </is>
      </c>
      <c r="I226" t="inlineStr">
        <is>
          <t>250psig</t>
        </is>
      </c>
      <c r="J226" t="inlineStr">
        <is>
          <t>:MechSealType21S:MechSealType1Unbal:</t>
        </is>
      </c>
      <c r="K226" t="inlineStr">
        <is>
          <t>:Horizontal:Vertical:</t>
        </is>
      </c>
      <c r="L226" t="inlineStr">
        <is>
          <t>:L:N:</t>
        </is>
      </c>
      <c r="M226" t="inlineStr">
        <is>
          <t>:284TCZ:286TCZ:</t>
        </is>
      </c>
      <c r="N226" t="inlineStr">
        <is>
          <t>Single Seal, Type 1</t>
        </is>
      </c>
      <c r="O226" s="1" t="inlineStr">
        <is>
          <t>RTF</t>
        </is>
      </c>
      <c r="P226" s="4" t="n"/>
      <c r="Q226" t="inlineStr">
        <is>
          <t>A100528</t>
        </is>
      </c>
      <c r="R226" t="inlineStr">
        <is>
          <t>LT250</t>
        </is>
      </c>
    </row>
    <row r="227">
      <c r="B227" s="4" t="inlineStr">
        <is>
          <t>Price_BOM_L_Insert_221</t>
        </is>
      </c>
      <c r="C227" t="inlineStr">
        <is>
          <t>:40157-LC:40157-LCV:50123-LC:50123-LCV:50157-LC:50157-LCV:60123-LC:60123-LCV:60157-LC:60157-LCV:80123-LC:80123-LCV:80155-LC:80155-LCV:</t>
        </is>
      </c>
      <c r="D227" s="2" t="inlineStr">
        <is>
          <t>X5</t>
        </is>
      </c>
      <c r="E227" s="2" t="inlineStr">
        <is>
          <t>Opt_InsertProvided</t>
        </is>
      </c>
      <c r="F227" s="2" t="inlineStr">
        <is>
          <t>Ductile Iron, ASTM-A536-65</t>
        </is>
      </c>
      <c r="G227" s="2" t="inlineStr">
        <is>
          <t>J</t>
        </is>
      </c>
      <c r="H227" s="2" t="inlineStr">
        <is>
          <t>Coating_Scotchkote134_interior</t>
        </is>
      </c>
      <c r="I227" t="inlineStr">
        <is>
          <t>250psig</t>
        </is>
      </c>
      <c r="J227" t="inlineStr">
        <is>
          <t>:MechSealType21S:MechSealType1Unbal:</t>
        </is>
      </c>
      <c r="K227" t="inlineStr">
        <is>
          <t>:Horizontal:Vertical:</t>
        </is>
      </c>
      <c r="L227" t="inlineStr">
        <is>
          <t>:L:N:</t>
        </is>
      </c>
      <c r="M227" t="inlineStr">
        <is>
          <t>:324TCZ:326TCZ:364TCZ:365TCZ:404TCZ:405TCZ:</t>
        </is>
      </c>
      <c r="O227" s="1" t="inlineStr">
        <is>
          <t>RTF</t>
        </is>
      </c>
      <c r="P227" s="4" t="n"/>
      <c r="Q227" t="inlineStr">
        <is>
          <t>A100528</t>
        </is>
      </c>
      <c r="R227" t="inlineStr">
        <is>
          <t>LT250</t>
        </is>
      </c>
    </row>
    <row r="228">
      <c r="B228" s="4" t="inlineStr">
        <is>
          <t>Price_BOM_L_Insert_222</t>
        </is>
      </c>
      <c r="C228" t="inlineStr">
        <is>
          <t>:40157-LC:40157-LCV:50123-LC:50123-LCV:50157-LC:50157-LCV:60123-LC:60123-LCV:60157-LC:60157-LCV:80123-LC:80123-LCV:80155-LC:80155-LCV:</t>
        </is>
      </c>
      <c r="D228" s="2" t="inlineStr">
        <is>
          <t>X5</t>
        </is>
      </c>
      <c r="E228" s="2" t="inlineStr">
        <is>
          <t>Opt_InsertProvided</t>
        </is>
      </c>
      <c r="F228" s="2" t="inlineStr">
        <is>
          <t>Cast Iron, ASTM-A48, CL 30</t>
        </is>
      </c>
      <c r="G228" s="2" t="inlineStr">
        <is>
          <t>C30</t>
        </is>
      </c>
      <c r="H228" s="2" t="inlineStr">
        <is>
          <t>Coating_Scotchkote134_interior</t>
        </is>
      </c>
      <c r="I228" t="inlineStr">
        <is>
          <t>175psig</t>
        </is>
      </c>
      <c r="J228" t="inlineStr">
        <is>
          <t>:Opt_Packing:</t>
        </is>
      </c>
      <c r="K228" t="inlineStr">
        <is>
          <t>:Horizontal:</t>
        </is>
      </c>
      <c r="L228" t="inlineStr">
        <is>
          <t>:N:</t>
        </is>
      </c>
      <c r="M228" t="inlineStr">
        <is>
          <t>:213TCZ:215TCZ:254TCS:256TCZ:</t>
        </is>
      </c>
      <c r="N228" t="inlineStr">
        <is>
          <t>Single Seal, Type 1</t>
        </is>
      </c>
      <c r="O228" s="1" t="inlineStr">
        <is>
          <t>RTF</t>
        </is>
      </c>
      <c r="P228" s="4" t="n"/>
      <c r="Q228" t="inlineStr">
        <is>
          <t>A100527</t>
        </is>
      </c>
      <c r="R228" t="inlineStr">
        <is>
          <t>LT250</t>
        </is>
      </c>
    </row>
    <row r="229">
      <c r="B229" s="4" t="inlineStr">
        <is>
          <t>Price_BOM_L_Insert_223</t>
        </is>
      </c>
      <c r="C229" t="inlineStr">
        <is>
          <t>:40157-LC:40157-LCV:50123-LC:50123-LCV:50157-LC:50157-LCV:60123-LC:60123-LCV:60157-LC:60157-LCV:80123-LC:80123-LCV:80155-LC:80155-LCV:</t>
        </is>
      </c>
      <c r="D229" s="2" t="inlineStr">
        <is>
          <t>X5</t>
        </is>
      </c>
      <c r="E229" s="2" t="inlineStr">
        <is>
          <t>Opt_InsertProvided</t>
        </is>
      </c>
      <c r="F229" s="2" t="inlineStr">
        <is>
          <t>Cast Iron, ASTM-A48, CL 30</t>
        </is>
      </c>
      <c r="G229" s="2" t="inlineStr">
        <is>
          <t>C30</t>
        </is>
      </c>
      <c r="H229" s="2" t="inlineStr">
        <is>
          <t>Coating_Scotchkote134_interior</t>
        </is>
      </c>
      <c r="I229" t="inlineStr">
        <is>
          <t>175psig</t>
        </is>
      </c>
      <c r="J229" t="inlineStr">
        <is>
          <t>:Opt_Packing:</t>
        </is>
      </c>
      <c r="K229" t="inlineStr">
        <is>
          <t>:Horizontal:</t>
        </is>
      </c>
      <c r="L229" t="inlineStr">
        <is>
          <t>:N:</t>
        </is>
      </c>
      <c r="M229" t="inlineStr">
        <is>
          <t>:284TCZ:286TCZ:</t>
        </is>
      </c>
      <c r="N229" t="inlineStr">
        <is>
          <t>Single Seal, Type 1</t>
        </is>
      </c>
      <c r="O229" s="1" t="inlineStr">
        <is>
          <t>RTF</t>
        </is>
      </c>
      <c r="P229" s="4" t="n"/>
      <c r="Q229" t="inlineStr">
        <is>
          <t>A100527</t>
        </is>
      </c>
      <c r="R229" t="inlineStr">
        <is>
          <t>LT250</t>
        </is>
      </c>
    </row>
    <row r="230">
      <c r="B230" s="4" t="inlineStr">
        <is>
          <t>Price_BOM_L_Insert_224</t>
        </is>
      </c>
      <c r="C230" t="inlineStr">
        <is>
          <t>:40157-LC:40157-LCV:50123-LC:50123-LCV:50157-LC:50157-LCV:60123-LC:60123-LCV:60157-LC:60157-LCV:80123-LC:80123-LCV:80155-LC:80155-LCV:</t>
        </is>
      </c>
      <c r="D230" s="2" t="inlineStr">
        <is>
          <t>X5</t>
        </is>
      </c>
      <c r="E230" s="2" t="inlineStr">
        <is>
          <t>Opt_InsertProvided</t>
        </is>
      </c>
      <c r="F230" s="2" t="inlineStr">
        <is>
          <t>Cast Iron, ASTM-A48, CL 30</t>
        </is>
      </c>
      <c r="G230" s="2" t="inlineStr">
        <is>
          <t>C30</t>
        </is>
      </c>
      <c r="H230" s="2" t="inlineStr">
        <is>
          <t>Coating_Scotchkote134_interior</t>
        </is>
      </c>
      <c r="I230" t="inlineStr">
        <is>
          <t>175psig</t>
        </is>
      </c>
      <c r="J230" t="inlineStr">
        <is>
          <t>:Opt_Packing:</t>
        </is>
      </c>
      <c r="K230" t="inlineStr">
        <is>
          <t>:Horizontal:</t>
        </is>
      </c>
      <c r="L230" t="inlineStr">
        <is>
          <t>:N:</t>
        </is>
      </c>
      <c r="M230" t="inlineStr">
        <is>
          <t>:324TCZ:326TCZ:364TCZ:365TCZ:404TCZ:405TCZ:</t>
        </is>
      </c>
      <c r="O230" s="1" t="inlineStr">
        <is>
          <t>RTF</t>
        </is>
      </c>
      <c r="P230" s="4" t="n"/>
      <c r="Q230" t="inlineStr">
        <is>
          <t>A100527</t>
        </is>
      </c>
      <c r="R230" t="inlineStr">
        <is>
          <t>LT250</t>
        </is>
      </c>
    </row>
    <row r="231">
      <c r="B231" s="4" t="inlineStr">
        <is>
          <t>Price_BOM_L_Insert_225</t>
        </is>
      </c>
      <c r="C231" t="inlineStr">
        <is>
          <t>:40157-LC:40157-LCV:50123-LC:50123-LCV:50157-LC:50157-LCV:60123-LC:60123-LCV:60157-LC:60157-LCV:80123-LC:80123-LCV:80155-LC:80155-LCV:</t>
        </is>
      </c>
      <c r="D231" s="2" t="inlineStr">
        <is>
          <t>X5</t>
        </is>
      </c>
      <c r="E231" s="2" t="inlineStr">
        <is>
          <t>Opt_InsertProvided</t>
        </is>
      </c>
      <c r="F231" s="2" t="inlineStr">
        <is>
          <t>Cast Iron, ASTM-A48, CL 30</t>
        </is>
      </c>
      <c r="G231" s="2" t="inlineStr">
        <is>
          <t>C30</t>
        </is>
      </c>
      <c r="H231" s="2" t="inlineStr">
        <is>
          <t>Coating_Scotchkote134_interior</t>
        </is>
      </c>
      <c r="I231" t="inlineStr">
        <is>
          <t>175psig</t>
        </is>
      </c>
      <c r="J231" t="inlineStr">
        <is>
          <t>:MechSealType1Bal:</t>
        </is>
      </c>
      <c r="K231" t="inlineStr">
        <is>
          <t>:Horizontal:Vertical:</t>
        </is>
      </c>
      <c r="L231" t="inlineStr">
        <is>
          <t>:L:N:</t>
        </is>
      </c>
      <c r="M231" t="inlineStr">
        <is>
          <t>:213TCZ:215TCZ:254TCS:256TCZ:</t>
        </is>
      </c>
      <c r="N231" t="inlineStr">
        <is>
          <t>Single Seal, Type 1</t>
        </is>
      </c>
      <c r="O231" s="1" t="inlineStr">
        <is>
          <t>RTF</t>
        </is>
      </c>
      <c r="P231" s="4" t="n"/>
      <c r="Q231" t="inlineStr">
        <is>
          <t>A100527</t>
        </is>
      </c>
      <c r="R231" t="inlineStr">
        <is>
          <t>LT250</t>
        </is>
      </c>
    </row>
    <row r="232">
      <c r="B232" s="4" t="inlineStr">
        <is>
          <t>Price_BOM_L_Insert_226</t>
        </is>
      </c>
      <c r="C232" t="inlineStr">
        <is>
          <t>:40157-LC:40157-LCV:50123-LC:50123-LCV:50157-LC:50157-LCV:60123-LC:60123-LCV:60157-LC:60157-LCV:80123-LC:80123-LCV:80155-LC:80155-LCV:</t>
        </is>
      </c>
      <c r="D232" s="2" t="inlineStr">
        <is>
          <t>X5</t>
        </is>
      </c>
      <c r="E232" s="2" t="inlineStr">
        <is>
          <t>Opt_InsertProvided</t>
        </is>
      </c>
      <c r="F232" s="2" t="inlineStr">
        <is>
          <t>Cast Iron, ASTM-A48, CL 30</t>
        </is>
      </c>
      <c r="G232" s="2" t="inlineStr">
        <is>
          <t>C30</t>
        </is>
      </c>
      <c r="H232" s="2" t="inlineStr">
        <is>
          <t>Coating_Scotchkote134_interior</t>
        </is>
      </c>
      <c r="I232" t="inlineStr">
        <is>
          <t>175psig</t>
        </is>
      </c>
      <c r="J232" t="inlineStr">
        <is>
          <t>:MechSealType1Bal:</t>
        </is>
      </c>
      <c r="K232" t="inlineStr">
        <is>
          <t>:Horizontal:Vertical:</t>
        </is>
      </c>
      <c r="L232" t="inlineStr">
        <is>
          <t>:L:N:</t>
        </is>
      </c>
      <c r="M232" t="inlineStr">
        <is>
          <t>:284TCZ:286TCZ:</t>
        </is>
      </c>
      <c r="N232" t="inlineStr">
        <is>
          <t>Double Seal, Type 1</t>
        </is>
      </c>
      <c r="O232" s="1" t="inlineStr">
        <is>
          <t>RTF</t>
        </is>
      </c>
      <c r="P232" s="4" t="n"/>
      <c r="Q232" t="inlineStr">
        <is>
          <t>A100527</t>
        </is>
      </c>
      <c r="R232" t="inlineStr">
        <is>
          <t>LT250</t>
        </is>
      </c>
    </row>
    <row r="233">
      <c r="B233" s="4" t="inlineStr">
        <is>
          <t>Price_BOM_L_Insert_227</t>
        </is>
      </c>
      <c r="C233" t="inlineStr">
        <is>
          <t>:40157-LC:40157-LCV:50123-LC:50123-LCV:50157-LC:50157-LCV:60123-LC:60123-LCV:60157-LC:60157-LCV:80123-LC:80123-LCV:80155-LC:80155-LCV:</t>
        </is>
      </c>
      <c r="D233" s="2" t="inlineStr">
        <is>
          <t>X5</t>
        </is>
      </c>
      <c r="E233" s="2" t="inlineStr">
        <is>
          <t>Opt_InsertProvided</t>
        </is>
      </c>
      <c r="F233" s="2" t="inlineStr">
        <is>
          <t>Cast Iron, ASTM-A48, CL 30</t>
        </is>
      </c>
      <c r="G233" s="2" t="inlineStr">
        <is>
          <t>C30</t>
        </is>
      </c>
      <c r="H233" s="2" t="inlineStr">
        <is>
          <t>Coating_Scotchkote134_interior</t>
        </is>
      </c>
      <c r="I233" t="inlineStr">
        <is>
          <t>175psig</t>
        </is>
      </c>
      <c r="J233" t="inlineStr">
        <is>
          <t>:MechSealType1Bal:</t>
        </is>
      </c>
      <c r="K233" t="inlineStr">
        <is>
          <t>:Horizontal:Vertical:</t>
        </is>
      </c>
      <c r="L233" t="inlineStr">
        <is>
          <t>:L:N:</t>
        </is>
      </c>
      <c r="M233" t="inlineStr">
        <is>
          <t>:324TCZ:326TCZ:364TCZ:365TCZ:404TCZ:405TCZ:</t>
        </is>
      </c>
      <c r="O233" s="1" t="inlineStr">
        <is>
          <t>RTF</t>
        </is>
      </c>
      <c r="P233" s="4" t="n"/>
      <c r="Q233" t="inlineStr">
        <is>
          <t>A100527</t>
        </is>
      </c>
      <c r="R233" t="inlineStr">
        <is>
          <t>LT250</t>
        </is>
      </c>
    </row>
    <row r="234">
      <c r="B234" s="4" t="inlineStr">
        <is>
          <t>Price_BOM_L_Insert_228</t>
        </is>
      </c>
      <c r="C234" t="inlineStr">
        <is>
          <t>:40157-LC:40157-LCV:50123-LC:50123-LCV:50157-LC:50157-LCV:60123-LC:60123-LCV:60157-LC:60157-LCV:80123-LC:80123-LCV:80155-LC:80155-LCV:</t>
        </is>
      </c>
      <c r="D234" s="2" t="inlineStr">
        <is>
          <t>X5</t>
        </is>
      </c>
      <c r="E234" s="2" t="inlineStr">
        <is>
          <t>Opt_InsertProvided</t>
        </is>
      </c>
      <c r="F234" s="2" t="inlineStr">
        <is>
          <t>Ductile Iron, ASTM-A536-65</t>
        </is>
      </c>
      <c r="G234" s="2" t="inlineStr">
        <is>
          <t>J</t>
        </is>
      </c>
      <c r="H234" s="2" t="inlineStr">
        <is>
          <t>Coating_Scotchkote134_interior</t>
        </is>
      </c>
      <c r="I234" t="inlineStr">
        <is>
          <t>250psig</t>
        </is>
      </c>
      <c r="J234" t="inlineStr">
        <is>
          <t>:MechSealType1Bal:</t>
        </is>
      </c>
      <c r="K234" t="inlineStr">
        <is>
          <t>:Horizontal:Vertical:</t>
        </is>
      </c>
      <c r="L234" t="inlineStr">
        <is>
          <t>:L:N:</t>
        </is>
      </c>
      <c r="M234" t="inlineStr">
        <is>
          <t>:213TCZ:215TCZ:254TCS:256TCZ:</t>
        </is>
      </c>
      <c r="N234" t="inlineStr">
        <is>
          <t>Double Seal, Type 1</t>
        </is>
      </c>
      <c r="O234" s="1" t="inlineStr">
        <is>
          <t>RTF</t>
        </is>
      </c>
      <c r="P234" s="4" t="n"/>
      <c r="Q234" t="inlineStr">
        <is>
          <t>A100528</t>
        </is>
      </c>
      <c r="R234" t="inlineStr">
        <is>
          <t>LT250</t>
        </is>
      </c>
    </row>
    <row r="235">
      <c r="B235" s="4" t="inlineStr">
        <is>
          <t>Price_BOM_L_Insert_229</t>
        </is>
      </c>
      <c r="C235" t="inlineStr">
        <is>
          <t>:40157-LC:40157-LCV:50123-LC:50123-LCV:50157-LC:50157-LCV:60123-LC:60123-LCV:60157-LC:60157-LCV:80123-LC:80123-LCV:80155-LC:80155-LCV:</t>
        </is>
      </c>
      <c r="D235" s="2" t="inlineStr">
        <is>
          <t>X5</t>
        </is>
      </c>
      <c r="E235" s="2" t="inlineStr">
        <is>
          <t>Opt_InsertProvided</t>
        </is>
      </c>
      <c r="F235" s="2" t="inlineStr">
        <is>
          <t>Ductile Iron, ASTM-A536-65</t>
        </is>
      </c>
      <c r="G235" s="2" t="inlineStr">
        <is>
          <t>J</t>
        </is>
      </c>
      <c r="H235" s="2" t="inlineStr">
        <is>
          <t>Coating_Scotchkote134_interior</t>
        </is>
      </c>
      <c r="I235" t="inlineStr">
        <is>
          <t>250psig</t>
        </is>
      </c>
      <c r="J235" t="inlineStr">
        <is>
          <t>:MechSealType1Bal:</t>
        </is>
      </c>
      <c r="K235" t="inlineStr">
        <is>
          <t>:Horizontal:Vertical:</t>
        </is>
      </c>
      <c r="L235" t="inlineStr">
        <is>
          <t>:L:N:</t>
        </is>
      </c>
      <c r="M235" t="inlineStr">
        <is>
          <t>:284TCZ:286TCZ:</t>
        </is>
      </c>
      <c r="N235" t="inlineStr">
        <is>
          <t>Single Seal, Type 1B</t>
        </is>
      </c>
      <c r="O235" s="1" t="inlineStr">
        <is>
          <t>RTF</t>
        </is>
      </c>
      <c r="P235" s="4" t="n"/>
      <c r="Q235" t="inlineStr">
        <is>
          <t>A100528</t>
        </is>
      </c>
      <c r="R235" t="inlineStr">
        <is>
          <t>LT250</t>
        </is>
      </c>
    </row>
    <row r="236">
      <c r="B236" s="4" t="inlineStr">
        <is>
          <t>Price_BOM_L_Insert_230</t>
        </is>
      </c>
      <c r="C236" t="inlineStr">
        <is>
          <t>:40157-LC:40157-LCV:50123-LC:50123-LCV:50157-LC:50157-LCV:60123-LC:60123-LCV:60157-LC:60157-LCV:80123-LC:80123-LCV:80155-LC:80155-LCV:</t>
        </is>
      </c>
      <c r="D236" s="2" t="inlineStr">
        <is>
          <t>X5</t>
        </is>
      </c>
      <c r="E236" s="2" t="inlineStr">
        <is>
          <t>Opt_InsertProvided</t>
        </is>
      </c>
      <c r="F236" s="2" t="inlineStr">
        <is>
          <t>Ductile Iron, ASTM-A536-65</t>
        </is>
      </c>
      <c r="G236" s="2" t="inlineStr">
        <is>
          <t>J</t>
        </is>
      </c>
      <c r="H236" s="2" t="inlineStr">
        <is>
          <t>Coating_Scotchkote134_interior</t>
        </is>
      </c>
      <c r="I236" t="inlineStr">
        <is>
          <t>250psig</t>
        </is>
      </c>
      <c r="J236" t="inlineStr">
        <is>
          <t>:MechSealType1Bal:</t>
        </is>
      </c>
      <c r="K236" t="inlineStr">
        <is>
          <t>:Horizontal:Vertical:</t>
        </is>
      </c>
      <c r="L236" t="inlineStr">
        <is>
          <t>:L:N:</t>
        </is>
      </c>
      <c r="M236" t="inlineStr">
        <is>
          <t>:324TCZ:326TCZ:364TCZ:365TCZ:404TCZ:405TCZ:</t>
        </is>
      </c>
      <c r="O236" s="1" t="inlineStr">
        <is>
          <t>RTF</t>
        </is>
      </c>
      <c r="P236" s="4" t="n"/>
      <c r="Q236" t="inlineStr">
        <is>
          <t>A100528</t>
        </is>
      </c>
      <c r="R236" t="inlineStr">
        <is>
          <t>LT250</t>
        </is>
      </c>
    </row>
    <row r="237">
      <c r="B237" s="4" t="inlineStr">
        <is>
          <t>Price_BOM_L_Insert_231</t>
        </is>
      </c>
      <c r="C237" t="inlineStr">
        <is>
          <t>:40157-LC:40157-LCV:50123-LC:50123-LCV:50157-LC:50157-LCV:60123-LC:60123-LCV:60157-LC:60157-LCV:80123-LC:80123-LCV:80155-LC:80155-LCV:</t>
        </is>
      </c>
      <c r="D237" s="2" t="inlineStr">
        <is>
          <t>X5</t>
        </is>
      </c>
      <c r="E237" s="2" t="inlineStr">
        <is>
          <t>Opt_InsertProvided</t>
        </is>
      </c>
      <c r="F237" s="2" t="inlineStr">
        <is>
          <t>Cast Iron, ASTM-A48, CL 30</t>
        </is>
      </c>
      <c r="G237" s="2" t="inlineStr">
        <is>
          <t>C30</t>
        </is>
      </c>
      <c r="H237" s="2" t="inlineStr">
        <is>
          <t>Coating_Scotchkote134_interior</t>
        </is>
      </c>
      <c r="I237" t="inlineStr">
        <is>
          <t>175psig</t>
        </is>
      </c>
      <c r="J237" t="inlineStr">
        <is>
          <t>:MechSealDoubleType2:</t>
        </is>
      </c>
      <c r="K237" t="inlineStr">
        <is>
          <t>:Horizontal:Vertical:</t>
        </is>
      </c>
      <c r="L237" t="inlineStr">
        <is>
          <t>:L:N:</t>
        </is>
      </c>
      <c r="M237" t="inlineStr">
        <is>
          <t>:213TCZ:215TCZ:254TCS:256TCZ:</t>
        </is>
      </c>
      <c r="N237" t="inlineStr">
        <is>
          <t>Single Seal, Type 1B</t>
        </is>
      </c>
      <c r="O237" s="1" t="inlineStr">
        <is>
          <t>RTF</t>
        </is>
      </c>
      <c r="P237" s="4" t="n"/>
      <c r="Q237" t="inlineStr">
        <is>
          <t>A100527</t>
        </is>
      </c>
      <c r="R237" t="inlineStr">
        <is>
          <t>LT250</t>
        </is>
      </c>
    </row>
    <row r="238">
      <c r="B238" s="4" t="inlineStr">
        <is>
          <t>Price_BOM_L_Insert_232</t>
        </is>
      </c>
      <c r="C238" t="inlineStr">
        <is>
          <t>:40157-LC:40157-LCV:50123-LC:50123-LCV:50157-LC:50157-LCV:60123-LC:60123-LCV:60157-LC:60157-LCV:80123-LC:80123-LCV:80155-LC:80155-LCV:</t>
        </is>
      </c>
      <c r="D238" s="2" t="inlineStr">
        <is>
          <t>X5</t>
        </is>
      </c>
      <c r="E238" s="2" t="inlineStr">
        <is>
          <t>Opt_InsertProvided</t>
        </is>
      </c>
      <c r="F238" s="2" t="inlineStr">
        <is>
          <t>Cast Iron, ASTM-A48, CL 30</t>
        </is>
      </c>
      <c r="G238" s="2" t="inlineStr">
        <is>
          <t>C30</t>
        </is>
      </c>
      <c r="H238" s="2" t="inlineStr">
        <is>
          <t>Coating_Scotchkote134_interior</t>
        </is>
      </c>
      <c r="I238" t="inlineStr">
        <is>
          <t>175psig</t>
        </is>
      </c>
      <c r="J238" t="inlineStr">
        <is>
          <t>:MechSealDoubleType2:</t>
        </is>
      </c>
      <c r="K238" t="inlineStr">
        <is>
          <t>:Horizontal:Vertical:</t>
        </is>
      </c>
      <c r="L238" t="inlineStr">
        <is>
          <t>:L:N:</t>
        </is>
      </c>
      <c r="M238" t="inlineStr">
        <is>
          <t>:284TCZ:286TCZ:</t>
        </is>
      </c>
      <c r="N238" t="inlineStr">
        <is>
          <t>Packing</t>
        </is>
      </c>
      <c r="O238" s="1" t="inlineStr">
        <is>
          <t>RTF</t>
        </is>
      </c>
      <c r="P238" s="4" t="n"/>
      <c r="Q238" t="inlineStr">
        <is>
          <t>A100527</t>
        </is>
      </c>
      <c r="R238" t="inlineStr">
        <is>
          <t>LT250</t>
        </is>
      </c>
    </row>
    <row r="239">
      <c r="B239" s="4" t="inlineStr">
        <is>
          <t>Price_BOM_L_Insert_233</t>
        </is>
      </c>
      <c r="C239" t="inlineStr">
        <is>
          <t>:40157-LC:40157-LCV:50123-LC:50123-LCV:50157-LC:50157-LCV:60123-LC:60123-LCV:60157-LC:60157-LCV:80123-LC:80123-LCV:80155-LC:80155-LCV:</t>
        </is>
      </c>
      <c r="D239" s="2" t="inlineStr">
        <is>
          <t>X5</t>
        </is>
      </c>
      <c r="E239" s="2" t="inlineStr">
        <is>
          <t>Opt_InsertProvided</t>
        </is>
      </c>
      <c r="F239" s="2" t="inlineStr">
        <is>
          <t>Cast Iron, ASTM-A48, CL 30</t>
        </is>
      </c>
      <c r="G239" s="2" t="inlineStr">
        <is>
          <t>C30</t>
        </is>
      </c>
      <c r="H239" s="2" t="inlineStr">
        <is>
          <t>Coating_Scotchkote134_interior</t>
        </is>
      </c>
      <c r="I239" t="inlineStr">
        <is>
          <t>175psig</t>
        </is>
      </c>
      <c r="J239" t="inlineStr">
        <is>
          <t>:MechSealDoubleType2:</t>
        </is>
      </c>
      <c r="K239" t="inlineStr">
        <is>
          <t>:Horizontal:Vertical:</t>
        </is>
      </c>
      <c r="L239" t="inlineStr">
        <is>
          <t>:L:N:</t>
        </is>
      </c>
      <c r="M239" t="inlineStr">
        <is>
          <t>:324TCZ:326TCZ:364TCZ:365TCZ:404TCZ:405TCZ:</t>
        </is>
      </c>
      <c r="N239" t="inlineStr">
        <is>
          <t>Single Seal, Type 21S:Single Seal, Type 1</t>
        </is>
      </c>
      <c r="O239" s="1" t="inlineStr">
        <is>
          <t>RTF</t>
        </is>
      </c>
      <c r="P239" s="4" t="n"/>
      <c r="Q239" t="inlineStr">
        <is>
          <t>A100527</t>
        </is>
      </c>
      <c r="R239" t="inlineStr">
        <is>
          <t>LT250</t>
        </is>
      </c>
    </row>
    <row r="240">
      <c r="B240" s="4" t="inlineStr">
        <is>
          <t>Price_BOM_L_Insert_234</t>
        </is>
      </c>
      <c r="C240" t="inlineStr">
        <is>
          <t>:40157-LF:50123-LF:50157-LF:60123-LF:60157-LF:80123-LF:80155-LF:</t>
        </is>
      </c>
      <c r="D240" s="2" t="inlineStr">
        <is>
          <t>X5</t>
        </is>
      </c>
      <c r="E240" s="2" t="inlineStr">
        <is>
          <t>Opt_InsertProvided</t>
        </is>
      </c>
      <c r="F240" s="2" t="inlineStr">
        <is>
          <t>Cast Iron, ASTM-A48, CL 30</t>
        </is>
      </c>
      <c r="G240" s="2" t="inlineStr">
        <is>
          <t>C30</t>
        </is>
      </c>
      <c r="H240" s="2" t="inlineStr">
        <is>
          <t>Coating_Scotchkote134_interior</t>
        </is>
      </c>
      <c r="I240" t="inlineStr">
        <is>
          <t>175psig</t>
        </is>
      </c>
      <c r="J240" t="inlineStr">
        <is>
          <t>:MechSealType21S:MechSealType1Unbal:</t>
        </is>
      </c>
      <c r="K240" t="inlineStr">
        <is>
          <t>:Horizontal:</t>
        </is>
      </c>
      <c r="L240" t="inlineStr">
        <is>
          <t>:A:B:</t>
        </is>
      </c>
      <c r="N240" t="inlineStr">
        <is>
          <t>Single Seal, Type 21S:Single Seal, Type 1</t>
        </is>
      </c>
      <c r="O240" s="1" t="n">
        <v>98832976</v>
      </c>
      <c r="P240" s="4" t="n"/>
      <c r="Q240" t="inlineStr">
        <is>
          <t>A100536</t>
        </is>
      </c>
      <c r="R240" t="inlineStr">
        <is>
          <t>LT250</t>
        </is>
      </c>
    </row>
    <row r="241">
      <c r="B241" s="4" t="inlineStr">
        <is>
          <t>Price_BOM_L_Insert_235</t>
        </is>
      </c>
      <c r="C241" t="inlineStr">
        <is>
          <t>:40157-LF:50123-LF:50157-LF:60123-LF:60157-LF:80123-LF:80155-LF:</t>
        </is>
      </c>
      <c r="D241" s="2" t="inlineStr">
        <is>
          <t>X5</t>
        </is>
      </c>
      <c r="E241" s="2" t="inlineStr">
        <is>
          <t>Opt_InsertProvided</t>
        </is>
      </c>
      <c r="F241" s="2" t="inlineStr">
        <is>
          <t>Ductile Iron, ASTM-A536-65</t>
        </is>
      </c>
      <c r="G241" s="2" t="inlineStr">
        <is>
          <t>J</t>
        </is>
      </c>
      <c r="H241" s="2" t="inlineStr">
        <is>
          <t>Coating_Scotchkote134_interior</t>
        </is>
      </c>
      <c r="I241" t="inlineStr">
        <is>
          <t>250psig</t>
        </is>
      </c>
      <c r="J241" t="inlineStr">
        <is>
          <t>:MechSealType21S:MechSealType1Unbal:</t>
        </is>
      </c>
      <c r="K241" t="inlineStr">
        <is>
          <t>:Horizontal:</t>
        </is>
      </c>
      <c r="L241" t="inlineStr">
        <is>
          <t>:A:B:</t>
        </is>
      </c>
      <c r="O241" s="1" t="inlineStr">
        <is>
          <t>RTF</t>
        </is>
      </c>
      <c r="Q241" t="inlineStr">
        <is>
          <t>A100537</t>
        </is>
      </c>
      <c r="R241" t="inlineStr">
        <is>
          <t>LT250</t>
        </is>
      </c>
    </row>
    <row r="242">
      <c r="B242" s="4" t="inlineStr">
        <is>
          <t>Price_BOM_L_Insert_236</t>
        </is>
      </c>
      <c r="C242" t="inlineStr">
        <is>
          <t>:40157-LF:50123-LF:50157-LF:60123-LF:60157-LF:80123-LF:80155-LF:</t>
        </is>
      </c>
      <c r="D242" s="2" t="inlineStr">
        <is>
          <t>X5</t>
        </is>
      </c>
      <c r="E242" s="2" t="inlineStr">
        <is>
          <t>Opt_InsertProvided</t>
        </is>
      </c>
      <c r="F242" s="2" t="inlineStr">
        <is>
          <t>Cast Iron, ASTM-A48, CL 30</t>
        </is>
      </c>
      <c r="G242" s="2" t="inlineStr">
        <is>
          <t>C30</t>
        </is>
      </c>
      <c r="H242" s="2" t="inlineStr">
        <is>
          <t>Coating_Scotchkote134_interior</t>
        </is>
      </c>
      <c r="I242" t="inlineStr">
        <is>
          <t>175psig</t>
        </is>
      </c>
      <c r="J242" t="inlineStr">
        <is>
          <t>:Opt_Packing:</t>
        </is>
      </c>
      <c r="K242" t="inlineStr">
        <is>
          <t>:Horizontal:</t>
        </is>
      </c>
      <c r="L242" t="inlineStr">
        <is>
          <t>:A:B:</t>
        </is>
      </c>
      <c r="O242" s="1" t="inlineStr">
        <is>
          <t>RTF</t>
        </is>
      </c>
      <c r="Q242" t="inlineStr">
        <is>
          <t>A100536</t>
        </is>
      </c>
      <c r="R242" t="inlineStr">
        <is>
          <t>LT250</t>
        </is>
      </c>
    </row>
    <row r="243">
      <c r="B243" s="4" t="inlineStr">
        <is>
          <t>Price_BOM_L_Insert_237</t>
        </is>
      </c>
      <c r="C243" t="inlineStr">
        <is>
          <t>:40157-LF:50123-LF:50157-LF:60123-LF:60157-LF:80123-LF:80155-LF:</t>
        </is>
      </c>
      <c r="D243" s="2" t="inlineStr">
        <is>
          <t>X5</t>
        </is>
      </c>
      <c r="E243" s="2" t="inlineStr">
        <is>
          <t>Opt_InsertProvided</t>
        </is>
      </c>
      <c r="F243" s="2" t="inlineStr">
        <is>
          <t>Cast Iron, ASTM-A48, CL 30</t>
        </is>
      </c>
      <c r="G243" s="2" t="inlineStr">
        <is>
          <t>C30</t>
        </is>
      </c>
      <c r="H243" s="2" t="inlineStr">
        <is>
          <t>Coating_Scotchkote134_interior</t>
        </is>
      </c>
      <c r="I243" t="inlineStr">
        <is>
          <t>175psig</t>
        </is>
      </c>
      <c r="J243" t="inlineStr">
        <is>
          <t>:MechSealType1Bal:</t>
        </is>
      </c>
      <c r="K243" t="inlineStr">
        <is>
          <t>:Horizontal:</t>
        </is>
      </c>
      <c r="L243" t="inlineStr">
        <is>
          <t>:A:B:</t>
        </is>
      </c>
      <c r="O243" s="1" t="inlineStr">
        <is>
          <t>RTF</t>
        </is>
      </c>
      <c r="Q243" t="inlineStr">
        <is>
          <t>A100536</t>
        </is>
      </c>
      <c r="R243" t="inlineStr">
        <is>
          <t>LT250</t>
        </is>
      </c>
    </row>
    <row r="244">
      <c r="B244" s="4" t="inlineStr">
        <is>
          <t>Price_BOM_L_Insert_238</t>
        </is>
      </c>
      <c r="C244" t="inlineStr">
        <is>
          <t>:40157-LF:50123-LF:50157-LF:60123-LF:60157-LF:80123-LF:80155-LF:</t>
        </is>
      </c>
      <c r="D244" s="2" t="inlineStr">
        <is>
          <t>X5</t>
        </is>
      </c>
      <c r="E244" s="2" t="inlineStr">
        <is>
          <t>Opt_InsertProvided</t>
        </is>
      </c>
      <c r="F244" s="2" t="inlineStr">
        <is>
          <t>Ductile Iron, ASTM-A536-65</t>
        </is>
      </c>
      <c r="G244" s="2" t="inlineStr">
        <is>
          <t>J</t>
        </is>
      </c>
      <c r="H244" s="2" t="inlineStr">
        <is>
          <t>Coating_Scotchkote134_interior</t>
        </is>
      </c>
      <c r="I244" t="inlineStr">
        <is>
          <t>250psig</t>
        </is>
      </c>
      <c r="J244" t="inlineStr">
        <is>
          <t>:MechSealType1Bal:</t>
        </is>
      </c>
      <c r="K244" t="inlineStr">
        <is>
          <t>:Horizontal:</t>
        </is>
      </c>
      <c r="L244" t="inlineStr">
        <is>
          <t>:A:B:</t>
        </is>
      </c>
      <c r="O244" s="1" t="inlineStr">
        <is>
          <t>RTF</t>
        </is>
      </c>
      <c r="Q244" t="inlineStr">
        <is>
          <t>A100537</t>
        </is>
      </c>
      <c r="R244" t="inlineStr">
        <is>
          <t>LT250</t>
        </is>
      </c>
    </row>
    <row r="245">
      <c r="B245" s="4" t="inlineStr">
        <is>
          <t>Price_BOM_L_Insert_239</t>
        </is>
      </c>
      <c r="C245" t="inlineStr">
        <is>
          <t>:40157-LF:50123-LF:50157-LF:60123-LF:60157-LF:80123-LF:80155-LF:</t>
        </is>
      </c>
      <c r="D245" s="2" t="inlineStr">
        <is>
          <t>X5</t>
        </is>
      </c>
      <c r="E245" s="2" t="inlineStr">
        <is>
          <t>Opt_InsertProvided</t>
        </is>
      </c>
      <c r="F245" s="2" t="inlineStr">
        <is>
          <t>Cast Iron, ASTM-A48, CL 30</t>
        </is>
      </c>
      <c r="G245" s="2" t="inlineStr">
        <is>
          <t>C30</t>
        </is>
      </c>
      <c r="H245" s="2" t="inlineStr">
        <is>
          <t>Coating_Scotchkote134_interior</t>
        </is>
      </c>
      <c r="I245" t="inlineStr">
        <is>
          <t>175psig</t>
        </is>
      </c>
      <c r="J245" t="inlineStr">
        <is>
          <t>:MechSealDoubleType2:</t>
        </is>
      </c>
      <c r="K245" t="inlineStr">
        <is>
          <t>:Horizontal:</t>
        </is>
      </c>
      <c r="L245" t="inlineStr">
        <is>
          <t>:A:B:</t>
        </is>
      </c>
      <c r="N245" t="inlineStr">
        <is>
          <t>Double Seal, Type 1</t>
        </is>
      </c>
      <c r="O245" s="1" t="inlineStr">
        <is>
          <t>RTF</t>
        </is>
      </c>
      <c r="Q245" t="inlineStr">
        <is>
          <t>A100536</t>
        </is>
      </c>
      <c r="R245" t="inlineStr">
        <is>
          <t>LT250</t>
        </is>
      </c>
    </row>
    <row r="246">
      <c r="B246" s="4" t="inlineStr">
        <is>
          <t>Price_BOM_L_Insert_240</t>
        </is>
      </c>
      <c r="C246" t="inlineStr">
        <is>
          <t>:60157-LF:80155-LF:</t>
        </is>
      </c>
      <c r="D246" s="2" t="inlineStr">
        <is>
          <t>X6</t>
        </is>
      </c>
      <c r="E246" s="2" t="inlineStr">
        <is>
          <t>Opt_InsertProvided</t>
        </is>
      </c>
      <c r="F246" s="2" t="inlineStr">
        <is>
          <t>Cast Iron, ASTM-A48, CL 30</t>
        </is>
      </c>
      <c r="G246" s="2" t="inlineStr">
        <is>
          <t>C30</t>
        </is>
      </c>
      <c r="H246" s="2" t="inlineStr">
        <is>
          <t>Coating_Scotchkote134_interior</t>
        </is>
      </c>
      <c r="I246" t="inlineStr">
        <is>
          <t>250psig</t>
        </is>
      </c>
      <c r="J246" t="inlineStr">
        <is>
          <t>:MechSealType1Bal:</t>
        </is>
      </c>
      <c r="K246" t="inlineStr">
        <is>
          <t>:Horizontal:</t>
        </is>
      </c>
      <c r="L246" t="inlineStr">
        <is>
          <t>:A:B:</t>
        </is>
      </c>
      <c r="N246" t="inlineStr">
        <is>
          <t>Single Seal, Type 21S:Single Seal, Type 1</t>
        </is>
      </c>
      <c r="O246" s="1" t="inlineStr">
        <is>
          <t>RTF</t>
        </is>
      </c>
      <c r="Q246" t="inlineStr">
        <is>
          <t>A100538</t>
        </is>
      </c>
      <c r="R246" t="inlineStr">
        <is>
          <t>LT250</t>
        </is>
      </c>
    </row>
    <row r="247">
      <c r="B247" s="4" t="inlineStr">
        <is>
          <t>Price_BOM_L_Insert_241</t>
        </is>
      </c>
      <c r="C247" t="inlineStr">
        <is>
          <t>:60157-LF:80155-LF:</t>
        </is>
      </c>
      <c r="D247" s="2" t="inlineStr">
        <is>
          <t>X6</t>
        </is>
      </c>
      <c r="E247" s="2" t="inlineStr">
        <is>
          <t>Opt_InsertProvided</t>
        </is>
      </c>
      <c r="F247" s="2" t="inlineStr">
        <is>
          <t>Ductile Iron, ASTM-A536-65</t>
        </is>
      </c>
      <c r="G247" s="2" t="inlineStr">
        <is>
          <t>J</t>
        </is>
      </c>
      <c r="H247" s="2" t="inlineStr">
        <is>
          <t>Coating_Scotchkote134_interior</t>
        </is>
      </c>
      <c r="I247" t="inlineStr">
        <is>
          <t>250psig</t>
        </is>
      </c>
      <c r="J247" t="inlineStr">
        <is>
          <t>:MechSealType1Bal:</t>
        </is>
      </c>
      <c r="K247" t="inlineStr">
        <is>
          <t>:Horizontal:</t>
        </is>
      </c>
      <c r="L247" t="inlineStr">
        <is>
          <t>:A:B:</t>
        </is>
      </c>
      <c r="N247" t="inlineStr">
        <is>
          <t>Single Seal, Type 21S:Single Seal, Type 1</t>
        </is>
      </c>
      <c r="O247" s="1" t="inlineStr">
        <is>
          <t>RTF</t>
        </is>
      </c>
      <c r="Q247" t="inlineStr">
        <is>
          <t>A100539</t>
        </is>
      </c>
      <c r="R247" t="inlineStr">
        <is>
          <t>LT250</t>
        </is>
      </c>
    </row>
    <row r="248">
      <c r="B248" s="4" t="inlineStr">
        <is>
          <t>Price_BOM_L_Insert_242</t>
        </is>
      </c>
      <c r="C248" t="inlineStr">
        <is>
          <t>:60157-LF:80155-LF:</t>
        </is>
      </c>
      <c r="D248" s="2" t="inlineStr">
        <is>
          <t>X6</t>
        </is>
      </c>
      <c r="E248" s="2" t="inlineStr">
        <is>
          <t>Opt_InsertProvided</t>
        </is>
      </c>
      <c r="F248" s="2" t="inlineStr">
        <is>
          <t>Cast Iron, ASTM-A48, CL 30</t>
        </is>
      </c>
      <c r="G248" s="2" t="inlineStr">
        <is>
          <t>C30</t>
        </is>
      </c>
      <c r="H248" s="2" t="inlineStr">
        <is>
          <t>Coating_Scotchkote134_interior</t>
        </is>
      </c>
      <c r="I248" t="inlineStr">
        <is>
          <t>175psig</t>
        </is>
      </c>
      <c r="J248" t="inlineStr">
        <is>
          <t>:MechSealType21S:MechSealType1Unbal:</t>
        </is>
      </c>
      <c r="K248" t="inlineStr">
        <is>
          <t>:Horizontal:</t>
        </is>
      </c>
      <c r="L248" t="inlineStr">
        <is>
          <t>:A:B:</t>
        </is>
      </c>
      <c r="N248" t="inlineStr">
        <is>
          <t>Double Seal, Type 1</t>
        </is>
      </c>
      <c r="O248" s="1" t="inlineStr">
        <is>
          <t>RTF</t>
        </is>
      </c>
      <c r="P248" s="4" t="n"/>
      <c r="Q248" t="inlineStr">
        <is>
          <t>A100538</t>
        </is>
      </c>
      <c r="R248" t="inlineStr">
        <is>
          <t>LT250</t>
        </is>
      </c>
    </row>
    <row r="249">
      <c r="B249" s="4" t="inlineStr">
        <is>
          <t>Price_BOM_L_Insert_243</t>
        </is>
      </c>
      <c r="C249" t="inlineStr">
        <is>
          <t>:60157-LF:80155-LF:</t>
        </is>
      </c>
      <c r="D249" s="2" t="inlineStr">
        <is>
          <t>X6</t>
        </is>
      </c>
      <c r="E249" s="2" t="inlineStr">
        <is>
          <t>Opt_InsertProvided</t>
        </is>
      </c>
      <c r="F249" s="2" t="inlineStr">
        <is>
          <t>Ductile Iron, ASTM-A536-65</t>
        </is>
      </c>
      <c r="G249" s="2" t="inlineStr">
        <is>
          <t>J</t>
        </is>
      </c>
      <c r="H249" s="2" t="inlineStr">
        <is>
          <t>Coating_Scotchkote134_interior</t>
        </is>
      </c>
      <c r="I249" t="inlineStr">
        <is>
          <t>175psig</t>
        </is>
      </c>
      <c r="J249" t="inlineStr">
        <is>
          <t>:MechSealType21S:MechSealType1Unbal:</t>
        </is>
      </c>
      <c r="K249" t="inlineStr">
        <is>
          <t>:Horizontal:</t>
        </is>
      </c>
      <c r="L249" t="inlineStr">
        <is>
          <t>:A:B:</t>
        </is>
      </c>
      <c r="N249" t="inlineStr">
        <is>
          <t>Double Seal, Type 1</t>
        </is>
      </c>
      <c r="O249" s="1" t="inlineStr">
        <is>
          <t>RTF</t>
        </is>
      </c>
      <c r="P249" s="4" t="n"/>
      <c r="Q249" t="inlineStr">
        <is>
          <t>A100539</t>
        </is>
      </c>
      <c r="R249" t="inlineStr">
        <is>
          <t>LT250</t>
        </is>
      </c>
    </row>
    <row r="250">
      <c r="B250" s="4" t="inlineStr">
        <is>
          <t>Price_BOM_L_Insert_244</t>
        </is>
      </c>
      <c r="C250" t="inlineStr">
        <is>
          <t>:60157-LF:80155-LF:</t>
        </is>
      </c>
      <c r="D250" s="2" t="inlineStr">
        <is>
          <t>X6</t>
        </is>
      </c>
      <c r="E250" s="2" t="inlineStr">
        <is>
          <t>Opt_InsertProvided</t>
        </is>
      </c>
      <c r="F250" s="2" t="inlineStr">
        <is>
          <t>Cast Iron, ASTM-A48, CL 30</t>
        </is>
      </c>
      <c r="G250" s="2" t="inlineStr">
        <is>
          <t>C30</t>
        </is>
      </c>
      <c r="H250" s="2" t="inlineStr">
        <is>
          <t>Coating_Scotchkote134_interior</t>
        </is>
      </c>
      <c r="I250" t="inlineStr">
        <is>
          <t>175psig</t>
        </is>
      </c>
      <c r="J250" t="inlineStr">
        <is>
          <t>:MechSealDoubleType1:</t>
        </is>
      </c>
      <c r="K250" t="inlineStr">
        <is>
          <t>:Horizontal:</t>
        </is>
      </c>
      <c r="L250" t="inlineStr">
        <is>
          <t>:A:B:</t>
        </is>
      </c>
      <c r="N250" t="inlineStr">
        <is>
          <t>Single Seal, Type 1B</t>
        </is>
      </c>
      <c r="O250" s="1" t="inlineStr">
        <is>
          <t>RTF</t>
        </is>
      </c>
      <c r="P250" s="4" t="n"/>
      <c r="Q250" t="inlineStr">
        <is>
          <t>A100538</t>
        </is>
      </c>
      <c r="R250" t="inlineStr">
        <is>
          <t>LT250</t>
        </is>
      </c>
    </row>
    <row r="251">
      <c r="B251" s="4" t="inlineStr">
        <is>
          <t>Price_BOM_L_Insert_245</t>
        </is>
      </c>
      <c r="C251" t="inlineStr">
        <is>
          <t>:60157-LF:80155-LF:</t>
        </is>
      </c>
      <c r="D251" s="2" t="inlineStr">
        <is>
          <t>X6</t>
        </is>
      </c>
      <c r="E251" s="2" t="inlineStr">
        <is>
          <t>Opt_InsertProvided</t>
        </is>
      </c>
      <c r="F251" s="2" t="inlineStr">
        <is>
          <t>Cast Iron, ASTM-A48, CL 30</t>
        </is>
      </c>
      <c r="G251" s="2" t="inlineStr">
        <is>
          <t>C30</t>
        </is>
      </c>
      <c r="H251" s="2" t="inlineStr">
        <is>
          <t>Coating_Scotchkote134_interior</t>
        </is>
      </c>
      <c r="I251" t="inlineStr">
        <is>
          <t>150psig</t>
        </is>
      </c>
      <c r="J251" t="inlineStr">
        <is>
          <t>:Opt_Packing:</t>
        </is>
      </c>
      <c r="K251" t="inlineStr">
        <is>
          <t>:Horizontal:</t>
        </is>
      </c>
      <c r="L251" t="inlineStr">
        <is>
          <t>:A:B:</t>
        </is>
      </c>
      <c r="N251" t="inlineStr">
        <is>
          <t>Packing</t>
        </is>
      </c>
      <c r="O251" s="1" t="inlineStr">
        <is>
          <t>RTF</t>
        </is>
      </c>
      <c r="P251" s="4" t="n"/>
      <c r="Q251" t="inlineStr">
        <is>
          <t>A100538</t>
        </is>
      </c>
      <c r="R251" t="inlineStr">
        <is>
          <t>LT250</t>
        </is>
      </c>
    </row>
    <row r="252">
      <c r="B252" s="4" t="inlineStr">
        <is>
          <t>Price_BOM_L_Insert_246</t>
        </is>
      </c>
      <c r="C252" t="inlineStr">
        <is>
          <t>:10153-LF:</t>
        </is>
      </c>
      <c r="D252" s="2" t="inlineStr">
        <is>
          <t>X8</t>
        </is>
      </c>
      <c r="E252" s="2" t="inlineStr">
        <is>
          <t>Opt_InsertProvided</t>
        </is>
      </c>
      <c r="F252" s="2" t="inlineStr">
        <is>
          <t>Cast Iron, ASTM-A48, CL 30</t>
        </is>
      </c>
      <c r="G252" s="2" t="inlineStr">
        <is>
          <t>C30</t>
        </is>
      </c>
      <c r="H252" s="2" t="inlineStr">
        <is>
          <t>Coating_Scotchkote134_interior</t>
        </is>
      </c>
      <c r="I252" t="inlineStr">
        <is>
          <t>175psig</t>
        </is>
      </c>
      <c r="J252" s="4" t="inlineStr">
        <is>
          <t>:MechSealDoubleType2:</t>
        </is>
      </c>
      <c r="K252" t="inlineStr">
        <is>
          <t>:Horizontal:</t>
        </is>
      </c>
      <c r="L252" t="inlineStr">
        <is>
          <t>:A:B:</t>
        </is>
      </c>
      <c r="N252" t="inlineStr">
        <is>
          <t>Double Seal, Type 1</t>
        </is>
      </c>
      <c r="O252" s="1" t="inlineStr">
        <is>
          <t>RTF</t>
        </is>
      </c>
      <c r="P252" s="4" t="n"/>
      <c r="Q252" t="inlineStr">
        <is>
          <t>A100540</t>
        </is>
      </c>
      <c r="R252" t="inlineStr">
        <is>
          <t>LT250</t>
        </is>
      </c>
    </row>
    <row r="253">
      <c r="B253" s="4" t="inlineStr">
        <is>
          <t>Price_BOM_L_Insert_247</t>
        </is>
      </c>
      <c r="C253" t="inlineStr">
        <is>
          <t>:10153-LF:</t>
        </is>
      </c>
      <c r="D253" s="2" t="inlineStr">
        <is>
          <t>X8</t>
        </is>
      </c>
      <c r="E253" s="2" t="inlineStr">
        <is>
          <t>Opt_InsertProvided</t>
        </is>
      </c>
      <c r="F253" s="2" t="inlineStr">
        <is>
          <t>Ductile Iron, ASTM-A536-65</t>
        </is>
      </c>
      <c r="G253" s="2" t="inlineStr">
        <is>
          <t>J</t>
        </is>
      </c>
      <c r="H253" s="2" t="inlineStr">
        <is>
          <t>Coating_Scotchkote134_interior</t>
        </is>
      </c>
      <c r="I253" t="inlineStr">
        <is>
          <t>175psig</t>
        </is>
      </c>
      <c r="J253" t="inlineStr">
        <is>
          <t>:MechSealDoubleType2:</t>
        </is>
      </c>
      <c r="K253" t="inlineStr">
        <is>
          <t>:Horizontal:</t>
        </is>
      </c>
      <c r="L253" t="inlineStr">
        <is>
          <t>:A:B:</t>
        </is>
      </c>
      <c r="N253" t="inlineStr">
        <is>
          <t>Double Seal, Type 1</t>
        </is>
      </c>
      <c r="O253" s="1" t="inlineStr">
        <is>
          <t>RTF</t>
        </is>
      </c>
      <c r="P253" s="4" t="n"/>
      <c r="Q253" t="inlineStr">
        <is>
          <t>A100541</t>
        </is>
      </c>
      <c r="R253" t="inlineStr">
        <is>
          <t>LT250</t>
        </is>
      </c>
    </row>
    <row r="254">
      <c r="B254" s="4" t="inlineStr">
        <is>
          <t>Price_BOM_L_Insert_248</t>
        </is>
      </c>
      <c r="C254" t="inlineStr">
        <is>
          <t>:10153-LF:</t>
        </is>
      </c>
      <c r="D254" s="2" t="inlineStr">
        <is>
          <t>X8</t>
        </is>
      </c>
      <c r="E254" s="2" t="inlineStr">
        <is>
          <t>Opt_InsertProvided</t>
        </is>
      </c>
      <c r="F254" s="2" t="inlineStr">
        <is>
          <t>Cast Iron, ASTM-A48, CL 30</t>
        </is>
      </c>
      <c r="G254" s="2" t="inlineStr">
        <is>
          <t>C30</t>
        </is>
      </c>
      <c r="H254" s="2" t="inlineStr">
        <is>
          <t>Coating_Scotchkote134_interior</t>
        </is>
      </c>
      <c r="I254" t="inlineStr">
        <is>
          <t>150psig</t>
        </is>
      </c>
      <c r="J254" t="inlineStr">
        <is>
          <t>:Opt_Packing:</t>
        </is>
      </c>
      <c r="K254" t="inlineStr">
        <is>
          <t>:Horizontal:</t>
        </is>
      </c>
      <c r="L254" t="inlineStr">
        <is>
          <t>:A:B:</t>
        </is>
      </c>
      <c r="N254" t="inlineStr">
        <is>
          <t>Packing</t>
        </is>
      </c>
      <c r="O254" s="1" t="inlineStr">
        <is>
          <t>RTF</t>
        </is>
      </c>
      <c r="P254" s="4" t="n"/>
      <c r="Q254" t="inlineStr">
        <is>
          <t>A100540</t>
        </is>
      </c>
      <c r="R254" t="inlineStr">
        <is>
          <t>LT250</t>
        </is>
      </c>
    </row>
    <row r="255">
      <c r="B255" s="4" t="inlineStr">
        <is>
          <t>Price_BOM_L_Insert_249</t>
        </is>
      </c>
      <c r="C255" t="inlineStr">
        <is>
          <t>:10153-LF:</t>
        </is>
      </c>
      <c r="D255" s="2" t="inlineStr">
        <is>
          <t>X8</t>
        </is>
      </c>
      <c r="E255" s="2" t="inlineStr">
        <is>
          <t>Opt_InsertProvided</t>
        </is>
      </c>
      <c r="F255" s="2" t="inlineStr">
        <is>
          <t>Ductile Iron, ASTM-A536-65</t>
        </is>
      </c>
      <c r="G255" s="2" t="inlineStr">
        <is>
          <t>J</t>
        </is>
      </c>
      <c r="H255" s="2" t="inlineStr">
        <is>
          <t>Coating_Scotchkote134_interior</t>
        </is>
      </c>
      <c r="I255" t="inlineStr">
        <is>
          <t>150psig</t>
        </is>
      </c>
      <c r="J255" t="inlineStr">
        <is>
          <t>:Opt_Packing:</t>
        </is>
      </c>
      <c r="K255" t="inlineStr">
        <is>
          <t>:Horizontal:</t>
        </is>
      </c>
      <c r="L255" t="inlineStr">
        <is>
          <t>:A:B:</t>
        </is>
      </c>
      <c r="N255" t="inlineStr">
        <is>
          <t>Packing</t>
        </is>
      </c>
      <c r="O255" s="1" t="inlineStr">
        <is>
          <t>RTF</t>
        </is>
      </c>
      <c r="P255" s="4" t="n"/>
      <c r="Q255" t="inlineStr">
        <is>
          <t>A100541</t>
        </is>
      </c>
      <c r="R255" t="inlineStr">
        <is>
          <t>LT250</t>
        </is>
      </c>
    </row>
    <row r="256">
      <c r="B256" s="4" t="inlineStr">
        <is>
          <t>Price_BOM_L_Insert_250</t>
        </is>
      </c>
      <c r="C256" t="inlineStr">
        <is>
          <t>:15507-LCV:15509-LCV:20501-LCV:30501-LCV:30507-LCV:</t>
        </is>
      </c>
      <c r="D256" s="2" t="inlineStr">
        <is>
          <t>X3</t>
        </is>
      </c>
      <c r="E256" s="2" t="inlineStr">
        <is>
          <t>Opt_InsertProvided</t>
        </is>
      </c>
      <c r="F256" s="2" t="inlineStr">
        <is>
          <t>Cast Iron, ASTM-A48, CL 30</t>
        </is>
      </c>
      <c r="G256" s="2" t="inlineStr">
        <is>
          <t>C30</t>
        </is>
      </c>
      <c r="H256" s="2" t="inlineStr">
        <is>
          <t>Coating_Scotchkote134_interior</t>
        </is>
      </c>
      <c r="I256" t="inlineStr">
        <is>
          <t>175psig</t>
        </is>
      </c>
      <c r="J256" t="inlineStr">
        <is>
          <t>:MechSealType21S:MechSealType1Unbal:</t>
        </is>
      </c>
      <c r="K256" t="inlineStr">
        <is>
          <t>:Vertical:</t>
        </is>
      </c>
      <c r="L256" t="inlineStr">
        <is>
          <t>:X:V:</t>
        </is>
      </c>
      <c r="M256" t="inlineStr">
        <is>
          <t>:143JM:145JM:182JM:184JM:</t>
        </is>
      </c>
      <c r="O256" s="1" t="inlineStr">
        <is>
          <t>RTF</t>
        </is>
      </c>
      <c r="P256" s="4" t="n"/>
      <c r="Q256" t="inlineStr">
        <is>
          <t>A100522</t>
        </is>
      </c>
      <c r="R256" t="inlineStr">
        <is>
          <t>LT250</t>
        </is>
      </c>
    </row>
    <row r="257">
      <c r="B257" s="4" t="inlineStr">
        <is>
          <t>Price_BOM_L_Insert_251</t>
        </is>
      </c>
      <c r="C257" t="inlineStr">
        <is>
          <t>:20121-LC:25123-LC:</t>
        </is>
      </c>
      <c r="D257" s="2" t="inlineStr">
        <is>
          <t>X3</t>
        </is>
      </c>
      <c r="E257" s="2" t="inlineStr">
        <is>
          <t>Opt_InsertProvided</t>
        </is>
      </c>
      <c r="F257" s="2" t="inlineStr">
        <is>
          <t>Cast Iron, ASTM-A48, CL 30</t>
        </is>
      </c>
      <c r="G257" s="2" t="inlineStr">
        <is>
          <t>C30</t>
        </is>
      </c>
      <c r="H257" s="2" t="inlineStr">
        <is>
          <t>Coating_Scotchkote134_interior</t>
        </is>
      </c>
      <c r="I257" t="inlineStr">
        <is>
          <t>175psig</t>
        </is>
      </c>
      <c r="J257" t="inlineStr">
        <is>
          <t>:MechSealType21S:MechSealType1Unbal:</t>
        </is>
      </c>
      <c r="K257" t="inlineStr">
        <is>
          <t>:Horizontal:</t>
        </is>
      </c>
      <c r="L257" t="inlineStr">
        <is>
          <t>:V:</t>
        </is>
      </c>
      <c r="M257" t="inlineStr">
        <is>
          <t>:143JM:145JM:182JM:184JM:</t>
        </is>
      </c>
      <c r="N257" s="1" t="n">
        <v>96769353</v>
      </c>
      <c r="O257" s="1" t="inlineStr">
        <is>
          <t>RTF</t>
        </is>
      </c>
      <c r="P257" s="4" t="n"/>
      <c r="Q257" t="inlineStr">
        <is>
          <t>A100522</t>
        </is>
      </c>
      <c r="R257" t="inlineStr">
        <is>
          <t>LT250</t>
        </is>
      </c>
    </row>
    <row r="258">
      <c r="B258" s="4" t="inlineStr">
        <is>
          <t>Price_BOM_L_Insert_252</t>
        </is>
      </c>
      <c r="C258" t="inlineStr">
        <is>
          <t>:20121-LC:25123-LC:</t>
        </is>
      </c>
      <c r="D258" s="2" t="inlineStr">
        <is>
          <t>X3</t>
        </is>
      </c>
      <c r="E258" s="2" t="inlineStr">
        <is>
          <t>Opt_InsertProvided</t>
        </is>
      </c>
      <c r="F258" s="2" t="inlineStr">
        <is>
          <t>Cast Iron, ASTM-A48, CL 30</t>
        </is>
      </c>
      <c r="G258" s="2" t="inlineStr">
        <is>
          <t>C30</t>
        </is>
      </c>
      <c r="H258" s="2" t="inlineStr">
        <is>
          <t>Coating_Scotchkote134_interior</t>
        </is>
      </c>
      <c r="I258" t="inlineStr">
        <is>
          <t>175psig</t>
        </is>
      </c>
      <c r="J258" t="inlineStr">
        <is>
          <t>:MechSealType21S:MechSealType1Unbal:</t>
        </is>
      </c>
      <c r="K258" t="inlineStr">
        <is>
          <t>:Horizontal:</t>
        </is>
      </c>
      <c r="L258" t="inlineStr">
        <is>
          <t>:V:</t>
        </is>
      </c>
      <c r="M258" t="inlineStr">
        <is>
          <t>:213JM:215JM:254JMZ:256JMZ:</t>
        </is>
      </c>
      <c r="O258" s="1" t="inlineStr">
        <is>
          <t>RTF</t>
        </is>
      </c>
      <c r="P258" s="4" t="n"/>
      <c r="Q258" t="inlineStr">
        <is>
          <t>A100522</t>
        </is>
      </c>
      <c r="R258" t="inlineStr">
        <is>
          <t>LT250</t>
        </is>
      </c>
    </row>
    <row r="259">
      <c r="B259" s="4" t="inlineStr">
        <is>
          <t>Price_BOM_L_Insert_253</t>
        </is>
      </c>
      <c r="C259" t="inlineStr">
        <is>
          <t>:12501-LC:12507-LC:15507-LC:15509-LC:20501-LC:30501-LC:30507-LC:</t>
        </is>
      </c>
      <c r="D259" s="2" t="inlineStr">
        <is>
          <t>X0</t>
        </is>
      </c>
      <c r="E259" s="2" t="inlineStr">
        <is>
          <t>Opt_InsertProvided</t>
        </is>
      </c>
      <c r="F259" s="2" t="inlineStr">
        <is>
          <t>Cast Iron, ASTM-A48, CL 30</t>
        </is>
      </c>
      <c r="G259" s="2" t="inlineStr">
        <is>
          <t>C30</t>
        </is>
      </c>
      <c r="H259" s="2" t="inlineStr">
        <is>
          <t>Coating_Scotchkote134_interior_exterior</t>
        </is>
      </c>
      <c r="I259" t="inlineStr">
        <is>
          <t>175psig</t>
        </is>
      </c>
      <c r="J259" t="inlineStr">
        <is>
          <t>:MechSealType21:</t>
        </is>
      </c>
      <c r="K259" t="inlineStr">
        <is>
          <t>:Horizontal:</t>
        </is>
      </c>
      <c r="L259" t="inlineStr">
        <is>
          <t>:D:</t>
        </is>
      </c>
      <c r="M259" t="inlineStr">
        <is>
          <t>:56J:</t>
        </is>
      </c>
      <c r="N259" t="inlineStr">
        <is>
          <t>Single Seal, Type 21S</t>
        </is>
      </c>
      <c r="O259" s="1" t="inlineStr">
        <is>
          <t>RTF</t>
        </is>
      </c>
      <c r="P259" s="4" t="n"/>
      <c r="Q259" t="inlineStr">
        <is>
          <t>A100518</t>
        </is>
      </c>
      <c r="R259" t="inlineStr">
        <is>
          <t>LT250</t>
        </is>
      </c>
    </row>
    <row r="260">
      <c r="B260" s="4" t="inlineStr">
        <is>
          <t>Price_BOM_L_Insert_254</t>
        </is>
      </c>
      <c r="C260" t="inlineStr">
        <is>
          <t>:12501-LC:12507-LC:15507-LC:15509-LC:20501-LC:30501-LC:30507-LC:</t>
        </is>
      </c>
      <c r="D260" s="2" t="inlineStr">
        <is>
          <t>X0</t>
        </is>
      </c>
      <c r="E260" s="2" t="inlineStr">
        <is>
          <t>Opt_InsertProvided</t>
        </is>
      </c>
      <c r="F260" s="2" t="inlineStr">
        <is>
          <t>Ductile Iron, ASTM-A536-65</t>
        </is>
      </c>
      <c r="G260" s="2" t="inlineStr">
        <is>
          <t>J</t>
        </is>
      </c>
      <c r="H260" s="2" t="inlineStr">
        <is>
          <t>Coating_Scotchkote134_interior_exterior</t>
        </is>
      </c>
      <c r="I260" t="inlineStr">
        <is>
          <t>175psig</t>
        </is>
      </c>
      <c r="J260" t="inlineStr">
        <is>
          <t>:MechSealType21:</t>
        </is>
      </c>
      <c r="K260" t="inlineStr">
        <is>
          <t>:Horizontal:</t>
        </is>
      </c>
      <c r="L260" t="inlineStr">
        <is>
          <t>:D:</t>
        </is>
      </c>
      <c r="M260" t="inlineStr">
        <is>
          <t>:56J:</t>
        </is>
      </c>
      <c r="N260" t="inlineStr">
        <is>
          <t>Single Seal, Type 21S</t>
        </is>
      </c>
      <c r="O260" s="1" t="inlineStr">
        <is>
          <t>RTF</t>
        </is>
      </c>
      <c r="P260" s="4" t="n"/>
      <c r="Q260" t="inlineStr">
        <is>
          <t>A100519</t>
        </is>
      </c>
      <c r="R260" t="inlineStr">
        <is>
          <t>LT250</t>
        </is>
      </c>
    </row>
    <row r="261">
      <c r="B261" s="4" t="inlineStr">
        <is>
          <t>Price_BOM_L_Insert_255</t>
        </is>
      </c>
      <c r="C261" t="inlineStr">
        <is>
          <t>:12501-LCV:12507-LCV:15507-LCV:15509-LCV:20501-LCV:12501-LC:12507-LC:15507-LC:15509-LC:20501-LC:30501-LC:30507-LC:</t>
        </is>
      </c>
      <c r="D261" s="2" t="inlineStr">
        <is>
          <t>X0</t>
        </is>
      </c>
      <c r="E261" s="2" t="inlineStr">
        <is>
          <t>Opt_InsertProvided</t>
        </is>
      </c>
      <c r="F261" s="2" t="inlineStr">
        <is>
          <t>Cast Iron, ASTM-A48, CL 30</t>
        </is>
      </c>
      <c r="G261" s="2" t="inlineStr">
        <is>
          <t>C30</t>
        </is>
      </c>
      <c r="H261" s="2" t="inlineStr">
        <is>
          <t>Coating_Scotchkote134_interior_exterior</t>
        </is>
      </c>
      <c r="I261" t="inlineStr">
        <is>
          <t>175psig</t>
        </is>
      </c>
      <c r="J261" t="inlineStr">
        <is>
          <t>:MechSealType21:</t>
        </is>
      </c>
      <c r="K261" t="inlineStr">
        <is>
          <t>:Vertical:</t>
        </is>
      </c>
      <c r="L261" t="inlineStr">
        <is>
          <t>:D:</t>
        </is>
      </c>
      <c r="M261" t="inlineStr">
        <is>
          <t>:56J:</t>
        </is>
      </c>
      <c r="O261" s="1" t="inlineStr">
        <is>
          <t>RTF</t>
        </is>
      </c>
      <c r="P261" s="4" t="n"/>
      <c r="Q261" t="inlineStr">
        <is>
          <t>A100518</t>
        </is>
      </c>
      <c r="R261" t="inlineStr">
        <is>
          <t>LT250</t>
        </is>
      </c>
    </row>
    <row r="262">
      <c r="B262" s="4" t="inlineStr">
        <is>
          <t>Price_BOM_L_Insert_256</t>
        </is>
      </c>
      <c r="C262" t="inlineStr">
        <is>
          <t>:12501-LCV:12507-LCV:15507-LCV:15509-LCV:20501-LCV:12501-LC:12507-LC:15507-LC:15509-LC:20501-LC:30501-LC:30507-LC:</t>
        </is>
      </c>
      <c r="D262" s="2" t="inlineStr">
        <is>
          <t>X0</t>
        </is>
      </c>
      <c r="E262" s="2" t="inlineStr">
        <is>
          <t>Opt_InsertProvided</t>
        </is>
      </c>
      <c r="F262" s="2" t="inlineStr">
        <is>
          <t>Ductile Iron, ASTM-A536-65</t>
        </is>
      </c>
      <c r="G262" s="2" t="inlineStr">
        <is>
          <t>J</t>
        </is>
      </c>
      <c r="H262" s="2" t="inlineStr">
        <is>
          <t>Coating_Scotchkote134_interior_exterior</t>
        </is>
      </c>
      <c r="I262" t="inlineStr">
        <is>
          <t>175psig</t>
        </is>
      </c>
      <c r="J262" t="inlineStr">
        <is>
          <t>:MechSealType21:</t>
        </is>
      </c>
      <c r="K262" t="inlineStr">
        <is>
          <t>:Vertical:</t>
        </is>
      </c>
      <c r="L262" t="inlineStr">
        <is>
          <t>:D:</t>
        </is>
      </c>
      <c r="M262" t="inlineStr">
        <is>
          <t>:56J:</t>
        </is>
      </c>
      <c r="O262" s="1" t="inlineStr">
        <is>
          <t>RTF</t>
        </is>
      </c>
      <c r="P262" s="4" t="n"/>
      <c r="Q262" t="inlineStr">
        <is>
          <t>A100519</t>
        </is>
      </c>
      <c r="R262" t="inlineStr">
        <is>
          <t>LT250</t>
        </is>
      </c>
    </row>
    <row r="263">
      <c r="B263" s="4" t="inlineStr">
        <is>
          <t>Price_BOM_L_Insert_257</t>
        </is>
      </c>
      <c r="C263" t="inlineStr">
        <is>
          <t>:10707-LC:12709-LC:15705-LC:</t>
        </is>
      </c>
      <c r="D263" s="2" t="inlineStr">
        <is>
          <t>X0</t>
        </is>
      </c>
      <c r="E263" s="2" t="inlineStr">
        <is>
          <t>Opt_InsertProvided</t>
        </is>
      </c>
      <c r="F263" s="2" t="inlineStr">
        <is>
          <t>Cast Iron, ASTM-A48, CL 30</t>
        </is>
      </c>
      <c r="G263" s="2" t="inlineStr">
        <is>
          <t>C30</t>
        </is>
      </c>
      <c r="H263" s="2" t="inlineStr">
        <is>
          <t>Coating_Scotchkote134_interior_exterior</t>
        </is>
      </c>
      <c r="I263" t="inlineStr">
        <is>
          <t>175psig</t>
        </is>
      </c>
      <c r="J263" t="inlineStr">
        <is>
          <t>:MechSealType21:</t>
        </is>
      </c>
      <c r="K263" t="inlineStr">
        <is>
          <t>:Horizontal:</t>
        </is>
      </c>
      <c r="L263" t="inlineStr">
        <is>
          <t>:D:</t>
        </is>
      </c>
      <c r="M263" t="inlineStr">
        <is>
          <t>:56J:</t>
        </is>
      </c>
      <c r="N263" t="inlineStr">
        <is>
          <t>Single Seal, Type 21S</t>
        </is>
      </c>
      <c r="O263" s="1" t="inlineStr">
        <is>
          <t>RTF</t>
        </is>
      </c>
      <c r="P263" s="4" t="n"/>
      <c r="Q263" t="inlineStr">
        <is>
          <t>A100518</t>
        </is>
      </c>
      <c r="R263" t="inlineStr">
        <is>
          <t>LT250</t>
        </is>
      </c>
    </row>
    <row r="264">
      <c r="B264" s="4" t="inlineStr">
        <is>
          <t>Price_BOM_L_Insert_258</t>
        </is>
      </c>
      <c r="C264" t="inlineStr">
        <is>
          <t>:10707-LC:12709-LC:15705-LC:</t>
        </is>
      </c>
      <c r="D264" s="2" t="inlineStr">
        <is>
          <t>X0</t>
        </is>
      </c>
      <c r="E264" s="2" t="inlineStr">
        <is>
          <t>Opt_InsertProvided</t>
        </is>
      </c>
      <c r="F264" s="2" t="inlineStr">
        <is>
          <t>Ductile Iron, ASTM-A536-65</t>
        </is>
      </c>
      <c r="G264" s="2" t="inlineStr">
        <is>
          <t>J</t>
        </is>
      </c>
      <c r="H264" s="2" t="inlineStr">
        <is>
          <t>Coating_Scotchkote134_interior_exterior</t>
        </is>
      </c>
      <c r="I264" t="inlineStr">
        <is>
          <t>175psig</t>
        </is>
      </c>
      <c r="J264" t="inlineStr">
        <is>
          <t>:MechSealType21:</t>
        </is>
      </c>
      <c r="K264" t="inlineStr">
        <is>
          <t>:Horizontal:</t>
        </is>
      </c>
      <c r="L264" t="inlineStr">
        <is>
          <t>:D:</t>
        </is>
      </c>
      <c r="M264" t="inlineStr">
        <is>
          <t>:56J:</t>
        </is>
      </c>
      <c r="N264" t="inlineStr">
        <is>
          <t>Single Seal, Type 21S</t>
        </is>
      </c>
      <c r="O264" s="1" t="inlineStr">
        <is>
          <t>RTF</t>
        </is>
      </c>
      <c r="P264" s="4" t="n"/>
      <c r="Q264" t="inlineStr">
        <is>
          <t>A100519</t>
        </is>
      </c>
      <c r="R264" t="inlineStr">
        <is>
          <t>LT250</t>
        </is>
      </c>
    </row>
    <row r="265">
      <c r="B265" s="4" t="inlineStr">
        <is>
          <t>Price_BOM_L_Insert_259</t>
        </is>
      </c>
      <c r="C265" t="inlineStr">
        <is>
          <t>:10707-LCV:10707-LC:12709-LCV:12709-LC:15705-LCV:15705-LC:</t>
        </is>
      </c>
      <c r="D265" s="2" t="inlineStr">
        <is>
          <t>X0</t>
        </is>
      </c>
      <c r="E265" s="2" t="inlineStr">
        <is>
          <t>Opt_InsertProvided</t>
        </is>
      </c>
      <c r="F265" s="2" t="inlineStr">
        <is>
          <t>Cast Iron, ASTM-A48, CL 30</t>
        </is>
      </c>
      <c r="G265" s="2" t="inlineStr">
        <is>
          <t>C30</t>
        </is>
      </c>
      <c r="H265" s="2" t="inlineStr">
        <is>
          <t>Coating_Scotchkote134_interior_exterior</t>
        </is>
      </c>
      <c r="I265" t="inlineStr">
        <is>
          <t>175psig</t>
        </is>
      </c>
      <c r="J265" t="inlineStr">
        <is>
          <t>:MechSealType21:</t>
        </is>
      </c>
      <c r="K265" t="inlineStr">
        <is>
          <t>:Vertical:</t>
        </is>
      </c>
      <c r="L265" t="inlineStr">
        <is>
          <t>:D:</t>
        </is>
      </c>
      <c r="M265" t="inlineStr">
        <is>
          <t>:56J:</t>
        </is>
      </c>
      <c r="O265" s="1" t="inlineStr">
        <is>
          <t>RTF</t>
        </is>
      </c>
      <c r="P265" s="4" t="n"/>
      <c r="Q265" t="inlineStr">
        <is>
          <t>A100518</t>
        </is>
      </c>
      <c r="R265" t="inlineStr">
        <is>
          <t>LT250</t>
        </is>
      </c>
    </row>
    <row r="266">
      <c r="B266" s="4" t="inlineStr">
        <is>
          <t>Price_BOM_L_Insert_260</t>
        </is>
      </c>
      <c r="C266" t="inlineStr">
        <is>
          <t>:10707-LCV:10707-LC:12709-LCV:12709-LC:15705-LCV:15705-LC:</t>
        </is>
      </c>
      <c r="D266" s="2" t="inlineStr">
        <is>
          <t>X0</t>
        </is>
      </c>
      <c r="E266" s="2" t="inlineStr">
        <is>
          <t>Opt_InsertProvided</t>
        </is>
      </c>
      <c r="F266" s="2" t="inlineStr">
        <is>
          <t>Ductile Iron, ASTM-A536-65</t>
        </is>
      </c>
      <c r="G266" s="2" t="inlineStr">
        <is>
          <t>J</t>
        </is>
      </c>
      <c r="H266" s="2" t="inlineStr">
        <is>
          <t>Coating_Scotchkote134_interior_exterior</t>
        </is>
      </c>
      <c r="I266" t="inlineStr">
        <is>
          <t>175psig</t>
        </is>
      </c>
      <c r="J266" t="inlineStr">
        <is>
          <t>:MechSealType21:</t>
        </is>
      </c>
      <c r="K266" t="inlineStr">
        <is>
          <t>:Vertical:</t>
        </is>
      </c>
      <c r="L266" t="inlineStr">
        <is>
          <t>:D:</t>
        </is>
      </c>
      <c r="M266" t="inlineStr">
        <is>
          <t>:56J:</t>
        </is>
      </c>
      <c r="O266" s="1" t="inlineStr">
        <is>
          <t>RTF</t>
        </is>
      </c>
      <c r="P266" s="4" t="n"/>
      <c r="Q266" t="inlineStr">
        <is>
          <t>A100519</t>
        </is>
      </c>
      <c r="R266" t="inlineStr">
        <is>
          <t>LT250</t>
        </is>
      </c>
    </row>
    <row r="267">
      <c r="B267" s="4" t="inlineStr">
        <is>
          <t>Price_BOM_L_Insert_261</t>
        </is>
      </c>
      <c r="C267" t="inlineStr">
        <is>
          <t>:10707-LC:12709-LC:15705-LC:15951-LC:15955-LC:15959-LC:20709-LC:20953-LC:25707-LC:25957-LC:30707-LC:30957-LC:40707-LC:40957-LC:</t>
        </is>
      </c>
      <c r="D267" s="2" t="inlineStr">
        <is>
          <t>X3</t>
        </is>
      </c>
      <c r="E267" s="2" t="inlineStr">
        <is>
          <t>Opt_InsertProvided</t>
        </is>
      </c>
      <c r="F267" s="2" t="inlineStr">
        <is>
          <t>Cast Iron, ASTM-A48, CL 30</t>
        </is>
      </c>
      <c r="G267" s="2" t="inlineStr">
        <is>
          <t>C30</t>
        </is>
      </c>
      <c r="H267" s="2" t="inlineStr">
        <is>
          <t>Coating_Scotchkote134_interior_exterior</t>
        </is>
      </c>
      <c r="I267" t="inlineStr">
        <is>
          <t>175psig</t>
        </is>
      </c>
      <c r="J267" t="inlineStr">
        <is>
          <t>:MechSealType21S:MechSealType1Unbal:</t>
        </is>
      </c>
      <c r="K267" t="inlineStr">
        <is>
          <t>:Horizontal:</t>
        </is>
      </c>
      <c r="L267" t="inlineStr">
        <is>
          <t>:V:</t>
        </is>
      </c>
      <c r="M267" t="inlineStr">
        <is>
          <t>:143JM:145JM:182JM:184JM:</t>
        </is>
      </c>
      <c r="N267" t="inlineStr">
        <is>
          <t>Single Seal, Type 21S:Single Seal, Type 1</t>
        </is>
      </c>
      <c r="O267" s="1" t="n">
        <v>96759595</v>
      </c>
      <c r="P267" s="4" t="inlineStr">
        <is>
          <t>INSERT,LC,X3,JM,SGL, 4.5"AK,CI COATED</t>
        </is>
      </c>
      <c r="Q267" t="inlineStr">
        <is>
          <t>A100522</t>
        </is>
      </c>
      <c r="R267" t="inlineStr">
        <is>
          <t>LT250</t>
        </is>
      </c>
    </row>
    <row r="268">
      <c r="B268" s="4" t="inlineStr">
        <is>
          <t>Price_BOM_L_Insert_262</t>
        </is>
      </c>
      <c r="C268" t="inlineStr">
        <is>
          <t>:10707-LC:12709-LC:15705-LC:15951-LC:15955-LC:15959-LC:20709-LC:20953-LC:25707-LC:25957-LC:30707-LC:30957-LC:40707-LC:40957-LC:</t>
        </is>
      </c>
      <c r="D268" s="2" t="inlineStr">
        <is>
          <t>X3</t>
        </is>
      </c>
      <c r="E268" s="2" t="inlineStr">
        <is>
          <t>Opt_InsertProvided</t>
        </is>
      </c>
      <c r="F268" s="2" t="inlineStr">
        <is>
          <t>Cast Iron, ASTM-A48, CL 30</t>
        </is>
      </c>
      <c r="G268" s="2" t="inlineStr">
        <is>
          <t>C30</t>
        </is>
      </c>
      <c r="H268" s="2" t="inlineStr">
        <is>
          <t>Coating_Scotchkote134_interior_exterior</t>
        </is>
      </c>
      <c r="I268" t="inlineStr">
        <is>
          <t>175psig</t>
        </is>
      </c>
      <c r="J268" t="inlineStr">
        <is>
          <t>:MechSealType21S:MechSealType1Unbal:</t>
        </is>
      </c>
      <c r="K268" t="inlineStr">
        <is>
          <t>:Horizontal:</t>
        </is>
      </c>
      <c r="L268" t="inlineStr">
        <is>
          <t>:V:</t>
        </is>
      </c>
      <c r="M268" t="inlineStr">
        <is>
          <t>:213JM:215JM:254JMZ:256JMZ:</t>
        </is>
      </c>
      <c r="N268" t="inlineStr">
        <is>
          <t>Single Seal, Type 21S:Single Seal, Type 1</t>
        </is>
      </c>
      <c r="O268" s="1" t="n">
        <v>96759594</v>
      </c>
      <c r="P268" s="4" t="inlineStr">
        <is>
          <t>INSERT,LC,X3,JM,SGL, 8.5"AK,CI COATED</t>
        </is>
      </c>
      <c r="Q268" t="inlineStr">
        <is>
          <t>A100522</t>
        </is>
      </c>
      <c r="R268" t="inlineStr">
        <is>
          <t>LT250</t>
        </is>
      </c>
    </row>
    <row r="269">
      <c r="B269" s="4" t="inlineStr">
        <is>
          <t>Price_BOM_L_Insert_263</t>
        </is>
      </c>
      <c r="C26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69" s="2" t="inlineStr">
        <is>
          <t>X3</t>
        </is>
      </c>
      <c r="E269" s="2" t="inlineStr">
        <is>
          <t>Opt_InsertProvided</t>
        </is>
      </c>
      <c r="F269" s="2" t="inlineStr">
        <is>
          <t>Cast Iron, ASTM-A48, CL 30</t>
        </is>
      </c>
      <c r="G269" s="2" t="inlineStr">
        <is>
          <t>C30</t>
        </is>
      </c>
      <c r="H269" s="2" t="inlineStr">
        <is>
          <t>Coating_Scotchkote134_interior_exterior</t>
        </is>
      </c>
      <c r="I269" t="inlineStr">
        <is>
          <t>175psig</t>
        </is>
      </c>
      <c r="J269" t="inlineStr">
        <is>
          <t>:MechSealType21S:MechSealType1Unbal:</t>
        </is>
      </c>
      <c r="K269" t="inlineStr">
        <is>
          <t>:Vertical:</t>
        </is>
      </c>
      <c r="L269" t="inlineStr">
        <is>
          <t>:X:V:</t>
        </is>
      </c>
      <c r="M269" t="inlineStr">
        <is>
          <t>:143JM:145JM:182JM:184JM:</t>
        </is>
      </c>
      <c r="O269" s="1" t="inlineStr">
        <is>
          <t>RTF</t>
        </is>
      </c>
      <c r="P269" s="4" t="n"/>
      <c r="Q269" t="inlineStr">
        <is>
          <t>A100522</t>
        </is>
      </c>
      <c r="R269" t="inlineStr">
        <is>
          <t>LT250</t>
        </is>
      </c>
    </row>
    <row r="270">
      <c r="B270" s="4" t="inlineStr">
        <is>
          <t>Price_BOM_L_Insert_264</t>
        </is>
      </c>
      <c r="C27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70" s="2" t="inlineStr">
        <is>
          <t>X3</t>
        </is>
      </c>
      <c r="E270" s="2" t="inlineStr">
        <is>
          <t>Opt_InsertProvided</t>
        </is>
      </c>
      <c r="F270" s="2" t="inlineStr">
        <is>
          <t>Cast Iron, ASTM-A48, CL 30</t>
        </is>
      </c>
      <c r="G270" s="2" t="inlineStr">
        <is>
          <t>C30</t>
        </is>
      </c>
      <c r="H270" s="2" t="inlineStr">
        <is>
          <t>Coating_Scotchkote134_interior_exterior</t>
        </is>
      </c>
      <c r="I270" t="inlineStr">
        <is>
          <t>175psig</t>
        </is>
      </c>
      <c r="J270" t="inlineStr">
        <is>
          <t>:MechSealType21S:MechSealType1Unbal:</t>
        </is>
      </c>
      <c r="K270" t="inlineStr">
        <is>
          <t>:Vertical:</t>
        </is>
      </c>
      <c r="L270" t="inlineStr">
        <is>
          <t>:X:V:</t>
        </is>
      </c>
      <c r="M270" t="inlineStr">
        <is>
          <t>:213JM:215JM:254JMZ:256JMZ:</t>
        </is>
      </c>
      <c r="O270" s="1" t="inlineStr">
        <is>
          <t>RTF</t>
        </is>
      </c>
      <c r="P270" s="4" t="n"/>
      <c r="Q270" t="inlineStr">
        <is>
          <t>A100522</t>
        </is>
      </c>
      <c r="R270" t="inlineStr">
        <is>
          <t>LT250</t>
        </is>
      </c>
    </row>
    <row r="271">
      <c r="B271" s="4" t="inlineStr">
        <is>
          <t>Price_BOM_L_Insert_265</t>
        </is>
      </c>
      <c r="C271" t="inlineStr">
        <is>
          <t>:10707-LC:12709-LC:15705-LC:15951-LC:15955-LC:15959-LC:20709-LC:20953-LC:20121-LC:25707-LC:25957-LC:25123-LC:30707-LC:30957-LC:40707-LC:40957-LC:</t>
        </is>
      </c>
      <c r="D271" s="2" t="inlineStr">
        <is>
          <t>X3</t>
        </is>
      </c>
      <c r="E271" s="2" t="inlineStr">
        <is>
          <t>Opt_InsertProvided</t>
        </is>
      </c>
      <c r="F271" s="2" t="inlineStr">
        <is>
          <t>Cast Iron, ASTM-A48, CL 30</t>
        </is>
      </c>
      <c r="G271" s="2" t="inlineStr">
        <is>
          <t>C30</t>
        </is>
      </c>
      <c r="H271" s="2" t="inlineStr">
        <is>
          <t>Coating_Scotchkote134_interior_exterior</t>
        </is>
      </c>
      <c r="I271" t="inlineStr">
        <is>
          <t>150psig</t>
        </is>
      </c>
      <c r="J271" t="inlineStr">
        <is>
          <t>:Opt_Packing:</t>
        </is>
      </c>
      <c r="K271" t="inlineStr">
        <is>
          <t>:Horizontal:</t>
        </is>
      </c>
      <c r="L271" t="inlineStr">
        <is>
          <t>:I:Z:</t>
        </is>
      </c>
      <c r="M271" t="inlineStr">
        <is>
          <t>:143JP:145JP:182JP:184JP:</t>
        </is>
      </c>
      <c r="N271" t="inlineStr">
        <is>
          <t>Packing</t>
        </is>
      </c>
      <c r="O271" s="1" t="inlineStr">
        <is>
          <t>RTF</t>
        </is>
      </c>
      <c r="P271" s="4" t="n"/>
      <c r="Q271" t="inlineStr">
        <is>
          <t>A100521</t>
        </is>
      </c>
      <c r="R271" t="inlineStr">
        <is>
          <t>LT250</t>
        </is>
      </c>
    </row>
    <row r="272">
      <c r="B272" s="4" t="inlineStr">
        <is>
          <t>Price_BOM_L_Insert_266</t>
        </is>
      </c>
      <c r="C272" t="inlineStr">
        <is>
          <t>:10707-LC:12709-LC:15705-LC:15951-LC:15955-LC:15959-LC:20709-LC:20953-LC:20121-LC:25707-LC:25957-LC:25123-LC:30707-LC:30957-LC:40707-LC:40957-LC:</t>
        </is>
      </c>
      <c r="D272" s="2" t="inlineStr">
        <is>
          <t>X3</t>
        </is>
      </c>
      <c r="E272" s="2" t="inlineStr">
        <is>
          <t>Opt_InsertProvided</t>
        </is>
      </c>
      <c r="F272" s="2" t="inlineStr">
        <is>
          <t>Cast Iron, ASTM-A48, CL 30</t>
        </is>
      </c>
      <c r="G272" s="2" t="inlineStr">
        <is>
          <t>C30</t>
        </is>
      </c>
      <c r="H272" s="2" t="inlineStr">
        <is>
          <t>Coating_Scotchkote134_interior_exterior</t>
        </is>
      </c>
      <c r="I272" t="inlineStr">
        <is>
          <t>150psig</t>
        </is>
      </c>
      <c r="J272" t="inlineStr">
        <is>
          <t>:Opt_Packing:</t>
        </is>
      </c>
      <c r="K272" t="inlineStr">
        <is>
          <t>:Horizontal:</t>
        </is>
      </c>
      <c r="L272" t="inlineStr">
        <is>
          <t>:I:</t>
        </is>
      </c>
      <c r="M272" t="inlineStr">
        <is>
          <t>:213JPZ:215JPZ:254JPZ:256JPZ:</t>
        </is>
      </c>
      <c r="N272" t="inlineStr">
        <is>
          <t>Packing</t>
        </is>
      </c>
      <c r="O272" s="1" t="inlineStr">
        <is>
          <t>RTF</t>
        </is>
      </c>
      <c r="P272" s="4" t="n"/>
      <c r="Q272" t="inlineStr">
        <is>
          <t>A100521</t>
        </is>
      </c>
      <c r="R272" t="inlineStr">
        <is>
          <t>LT250</t>
        </is>
      </c>
    </row>
    <row r="273">
      <c r="B273" s="4" t="inlineStr">
        <is>
          <t>Price_BOM_L_Insert_267</t>
        </is>
      </c>
      <c r="C273" t="inlineStr">
        <is>
          <t>:10707-LC:12709-LC:15705-LC:15951-LC:15955-LC:15959-LC:20709-LC:20953-LC:20121-LC:25707-LC:25957-LC:25123-LC:30707-LC:30957-LC:40707-LC:40957-LC:</t>
        </is>
      </c>
      <c r="D273" s="2" t="inlineStr">
        <is>
          <t>X3</t>
        </is>
      </c>
      <c r="E273" s="2" t="inlineStr">
        <is>
          <t>Opt_InsertProvided</t>
        </is>
      </c>
      <c r="F273" s="2" t="inlineStr">
        <is>
          <t>Cast Iron, ASTM-A48, CL 30</t>
        </is>
      </c>
      <c r="G273" s="2" t="inlineStr">
        <is>
          <t>C30</t>
        </is>
      </c>
      <c r="H273" s="2" t="inlineStr">
        <is>
          <t>Coating_Scotchkote134_interior_exterior</t>
        </is>
      </c>
      <c r="I273" t="inlineStr">
        <is>
          <t>250psig</t>
        </is>
      </c>
      <c r="J273" t="inlineStr">
        <is>
          <t>:MechSealType21S:MechSealType1Unbal:</t>
        </is>
      </c>
      <c r="K273" t="inlineStr">
        <is>
          <t>:Horizontal:</t>
        </is>
      </c>
      <c r="L273" t="inlineStr">
        <is>
          <t>:I:Z:</t>
        </is>
      </c>
      <c r="M273" t="inlineStr">
        <is>
          <t>:143JP:145JP:182JP:184JP:</t>
        </is>
      </c>
      <c r="O273" s="1" t="inlineStr">
        <is>
          <t>RTF</t>
        </is>
      </c>
      <c r="P273" s="4" t="n"/>
      <c r="Q273" t="inlineStr">
        <is>
          <t>A100521</t>
        </is>
      </c>
      <c r="R273" t="inlineStr">
        <is>
          <t>LT250</t>
        </is>
      </c>
    </row>
    <row r="274">
      <c r="B274" s="4" t="inlineStr">
        <is>
          <t>Price_BOM_L_Insert_268</t>
        </is>
      </c>
      <c r="C274" t="inlineStr">
        <is>
          <t>:10707-LC:12709-LC:15705-LC:15951-LC:15955-LC:15959-LC:20709-LC:20953-LC:20121-LC:25707-LC:25957-LC:25123-LC:30707-LC:30957-LC:40707-LC:40957-LC:</t>
        </is>
      </c>
      <c r="D274" s="2" t="inlineStr">
        <is>
          <t>X3</t>
        </is>
      </c>
      <c r="E274" s="2" t="inlineStr">
        <is>
          <t>Opt_InsertProvided</t>
        </is>
      </c>
      <c r="F274" s="2" t="inlineStr">
        <is>
          <t>Cast Iron, ASTM-A48, CL 30</t>
        </is>
      </c>
      <c r="G274" s="2" t="inlineStr">
        <is>
          <t>C30</t>
        </is>
      </c>
      <c r="H274" s="2" t="inlineStr">
        <is>
          <t>Coating_Scotchkote134_interior_exterior</t>
        </is>
      </c>
      <c r="I274" t="inlineStr">
        <is>
          <t>250psig</t>
        </is>
      </c>
      <c r="J274" t="inlineStr">
        <is>
          <t>:MechSealType21S:MechSealType1Unbal:</t>
        </is>
      </c>
      <c r="K274" t="inlineStr">
        <is>
          <t>:Horizontal:</t>
        </is>
      </c>
      <c r="L274" t="inlineStr">
        <is>
          <t>:I:</t>
        </is>
      </c>
      <c r="M274" t="inlineStr">
        <is>
          <t>:213JPZ:215JPZ:254JPZ:256JPZ:</t>
        </is>
      </c>
      <c r="O274" s="1" t="inlineStr">
        <is>
          <t>RTF</t>
        </is>
      </c>
      <c r="P274" s="4" t="n"/>
      <c r="Q274" t="inlineStr">
        <is>
          <t>A100521</t>
        </is>
      </c>
      <c r="R274" t="inlineStr">
        <is>
          <t>LT250</t>
        </is>
      </c>
    </row>
    <row r="275">
      <c r="B275" s="4" t="inlineStr">
        <is>
          <t>Price_BOM_L_Insert_269</t>
        </is>
      </c>
      <c r="C275" t="inlineStr">
        <is>
          <t>:10707-LC:12709-LC:15705-LC:15951-LC:15955-LC:15959-LC:20709-LC:20953-LC:20121-LC:25707-LC:25957-LC:25123-LC:30707-LC:30957-LC:40707-LC:40957-LC:</t>
        </is>
      </c>
      <c r="D275" s="2" t="inlineStr">
        <is>
          <t>X3</t>
        </is>
      </c>
      <c r="E275" s="2" t="inlineStr">
        <is>
          <t>Opt_InsertProvided</t>
        </is>
      </c>
      <c r="F275" s="2" t="inlineStr">
        <is>
          <t>Ductile Iron, ASTM-A536-65</t>
        </is>
      </c>
      <c r="G275" s="2" t="inlineStr">
        <is>
          <t>J</t>
        </is>
      </c>
      <c r="H275" s="2" t="inlineStr">
        <is>
          <t>Coating_Scotchkote134_interior_exterior</t>
        </is>
      </c>
      <c r="I275" t="inlineStr">
        <is>
          <t>250psig</t>
        </is>
      </c>
      <c r="J275" t="inlineStr">
        <is>
          <t>:MechSealType21S:MechSealType1Unbal:</t>
        </is>
      </c>
      <c r="K275" t="inlineStr">
        <is>
          <t>:Horizontal:</t>
        </is>
      </c>
      <c r="L275" t="inlineStr">
        <is>
          <t>:I:Z:</t>
        </is>
      </c>
      <c r="M275" t="inlineStr">
        <is>
          <t>:143JP:145JP:182JP:184JP:</t>
        </is>
      </c>
      <c r="O275" s="1" t="inlineStr">
        <is>
          <t>RTF</t>
        </is>
      </c>
      <c r="P275" s="4" t="n"/>
      <c r="Q275" t="inlineStr">
        <is>
          <t>A100523</t>
        </is>
      </c>
      <c r="R275" t="inlineStr">
        <is>
          <t>LT250</t>
        </is>
      </c>
    </row>
    <row r="276">
      <c r="B276" s="4" t="inlineStr">
        <is>
          <t>Price_BOM_L_Insert_270</t>
        </is>
      </c>
      <c r="C276" t="inlineStr">
        <is>
          <t>:10707-LC:12709-LC:15705-LC:15951-LC:15955-LC:15959-LC:20709-LC:20953-LC:20121-LC:25707-LC:25957-LC:25123-LC:30707-LC:30957-LC:40707-LC:40957-LC:</t>
        </is>
      </c>
      <c r="D276" s="2" t="inlineStr">
        <is>
          <t>X3</t>
        </is>
      </c>
      <c r="E276" s="2" t="inlineStr">
        <is>
          <t>Opt_InsertProvided</t>
        </is>
      </c>
      <c r="F276" s="2" t="inlineStr">
        <is>
          <t>Ductile Iron, ASTM-A536-65</t>
        </is>
      </c>
      <c r="G276" s="2" t="inlineStr">
        <is>
          <t>J</t>
        </is>
      </c>
      <c r="H276" s="2" t="inlineStr">
        <is>
          <t>Coating_Scotchkote134_interior_exterior</t>
        </is>
      </c>
      <c r="I276" t="inlineStr">
        <is>
          <t>250psig</t>
        </is>
      </c>
      <c r="J276" t="inlineStr">
        <is>
          <t>:MechSealType21S:MechSealType1Unbal:</t>
        </is>
      </c>
      <c r="K276" t="inlineStr">
        <is>
          <t>:Horizontal:</t>
        </is>
      </c>
      <c r="L276" t="inlineStr">
        <is>
          <t>:I:</t>
        </is>
      </c>
      <c r="M276" t="inlineStr">
        <is>
          <t>:213JPZ:215JPZ:254JPZ:256JPZ:</t>
        </is>
      </c>
      <c r="O276" s="1" t="inlineStr">
        <is>
          <t>RTF</t>
        </is>
      </c>
      <c r="P276" s="4" t="n"/>
      <c r="Q276" t="inlineStr">
        <is>
          <t>A100523</t>
        </is>
      </c>
      <c r="R276" t="inlineStr">
        <is>
          <t>LT250</t>
        </is>
      </c>
    </row>
    <row r="277">
      <c r="B277" s="4" t="inlineStr">
        <is>
          <t>Price_BOM_L_Insert_271</t>
        </is>
      </c>
      <c r="C277" t="inlineStr">
        <is>
          <t>:10707-LC:12709-LC:15705-LC:15951-LC:15955-LC:15959-LC:20709-LC:20953-LC:20121-LC:25707-LC:25957-LC:25123-LC:30707-LC:30957-LC:40707-LC:40957-LC:</t>
        </is>
      </c>
      <c r="D277" s="2" t="inlineStr">
        <is>
          <t>X3</t>
        </is>
      </c>
      <c r="E277" s="2" t="inlineStr">
        <is>
          <t>Opt_InsertProvided</t>
        </is>
      </c>
      <c r="F277" s="2" t="inlineStr">
        <is>
          <t>Cast Iron, ASTM-A48, CL 30</t>
        </is>
      </c>
      <c r="G277" s="2" t="inlineStr">
        <is>
          <t>C30</t>
        </is>
      </c>
      <c r="H277" s="2" t="inlineStr">
        <is>
          <t>Coating_Scotchkote134_interior_exterior</t>
        </is>
      </c>
      <c r="I277" t="inlineStr">
        <is>
          <t>175psig</t>
        </is>
      </c>
      <c r="J277" t="inlineStr">
        <is>
          <t>:MechSealDoubleType21:MechSealDoubleType2:</t>
        </is>
      </c>
      <c r="K277" t="inlineStr">
        <is>
          <t>:Horizontal:</t>
        </is>
      </c>
      <c r="L277" t="inlineStr">
        <is>
          <t>:I:Z:</t>
        </is>
      </c>
      <c r="M277" t="inlineStr">
        <is>
          <t>:143JP:145JP:182JP:184JP:</t>
        </is>
      </c>
      <c r="O277" s="1" t="inlineStr">
        <is>
          <t>RTF</t>
        </is>
      </c>
      <c r="P277" s="4" t="n"/>
      <c r="Q277" t="inlineStr">
        <is>
          <t>A100521</t>
        </is>
      </c>
      <c r="R277" t="inlineStr">
        <is>
          <t>LT250</t>
        </is>
      </c>
    </row>
    <row r="278">
      <c r="B278" s="4" t="inlineStr">
        <is>
          <t>Price_BOM_L_Insert_272</t>
        </is>
      </c>
      <c r="C278" t="inlineStr">
        <is>
          <t>:10707-LC:12709-LC:15705-LC:15951-LC:15955-LC:15959-LC:20709-LC:20953-LC:20121-LC:25707-LC:25957-LC:25123-LC:30707-LC:30957-LC:40707-LC:40957-LC:</t>
        </is>
      </c>
      <c r="D278" s="2" t="inlineStr">
        <is>
          <t>X3</t>
        </is>
      </c>
      <c r="E278" s="2" t="inlineStr">
        <is>
          <t>Opt_InsertProvided</t>
        </is>
      </c>
      <c r="F278" s="2" t="inlineStr">
        <is>
          <t>Cast Iron, ASTM-A48, CL 30</t>
        </is>
      </c>
      <c r="G278" s="2" t="inlineStr">
        <is>
          <t>C30</t>
        </is>
      </c>
      <c r="H278" s="2" t="inlineStr">
        <is>
          <t>Coating_Scotchkote134_interior_exterior</t>
        </is>
      </c>
      <c r="I278" t="inlineStr">
        <is>
          <t>175psig</t>
        </is>
      </c>
      <c r="J278" t="inlineStr">
        <is>
          <t>:MechSealDoubleType21:MechSealDoubleType2:</t>
        </is>
      </c>
      <c r="K278" t="inlineStr">
        <is>
          <t>:Horizontal:</t>
        </is>
      </c>
      <c r="L278" t="inlineStr">
        <is>
          <t>:I:</t>
        </is>
      </c>
      <c r="M278" t="inlineStr">
        <is>
          <t>:213JPZ:215JPZ:254JPZ:256JPZ:</t>
        </is>
      </c>
      <c r="O278" s="1" t="inlineStr">
        <is>
          <t>RTF</t>
        </is>
      </c>
      <c r="P278" s="4" t="n"/>
      <c r="Q278" t="inlineStr">
        <is>
          <t>A100521</t>
        </is>
      </c>
      <c r="R278" t="inlineStr">
        <is>
          <t>LT250</t>
        </is>
      </c>
    </row>
    <row r="279">
      <c r="B279" s="4" t="inlineStr">
        <is>
          <t>Price_BOM_L_Insert_273</t>
        </is>
      </c>
      <c r="C279" t="inlineStr">
        <is>
          <t>:10707-LC:12709-LC:15705-LC:15951-LC:15955-LC:15959-LC:20709-LC:20953-LC:20121-LC:25707-LC:25957-LC:25123-LC:30707-LC:30957-LC:40707-LC:40957-LC:</t>
        </is>
      </c>
      <c r="D279" s="2" t="inlineStr">
        <is>
          <t>X3</t>
        </is>
      </c>
      <c r="E279" s="2" t="inlineStr">
        <is>
          <t>Opt_InsertProvided</t>
        </is>
      </c>
      <c r="F279" s="2" t="inlineStr">
        <is>
          <t>Cast Iron, ASTM-A48, CL 30</t>
        </is>
      </c>
      <c r="G279" s="2" t="inlineStr">
        <is>
          <t>C30</t>
        </is>
      </c>
      <c r="H279" s="2" t="inlineStr">
        <is>
          <t>Coating_Scotchkote134_interior_exterior</t>
        </is>
      </c>
      <c r="I279" t="inlineStr">
        <is>
          <t>250psig</t>
        </is>
      </c>
      <c r="J279" t="inlineStr">
        <is>
          <t>:MechSealType2B:</t>
        </is>
      </c>
      <c r="K279" t="inlineStr">
        <is>
          <t>:Horizontal:</t>
        </is>
      </c>
      <c r="L279" t="inlineStr">
        <is>
          <t>:I:Z:</t>
        </is>
      </c>
      <c r="M279" t="inlineStr">
        <is>
          <t>:143JP:145JP:182JP:184JP:</t>
        </is>
      </c>
      <c r="O279" s="1" t="inlineStr">
        <is>
          <t>RTF</t>
        </is>
      </c>
      <c r="P279" s="4" t="n"/>
      <c r="Q279" t="inlineStr">
        <is>
          <t>A100521</t>
        </is>
      </c>
      <c r="R279" t="inlineStr">
        <is>
          <t>LT250</t>
        </is>
      </c>
    </row>
    <row r="280">
      <c r="B280" s="4" t="inlineStr">
        <is>
          <t>Price_BOM_L_Insert_274</t>
        </is>
      </c>
      <c r="C280" t="inlineStr">
        <is>
          <t>:10707-LC:12709-LC:15705-LC:15951-LC:15955-LC:15959-LC:20709-LC:20953-LC:20121-LC:25707-LC:25957-LC:25123-LC:30707-LC:30957-LC:40707-LC:40957-LC:</t>
        </is>
      </c>
      <c r="D280" s="2" t="inlineStr">
        <is>
          <t>X3</t>
        </is>
      </c>
      <c r="E280" s="2" t="inlineStr">
        <is>
          <t>Opt_InsertProvided</t>
        </is>
      </c>
      <c r="F280" s="2" t="inlineStr">
        <is>
          <t>Cast Iron, ASTM-A48, CL 30</t>
        </is>
      </c>
      <c r="G280" s="2" t="inlineStr">
        <is>
          <t>C30</t>
        </is>
      </c>
      <c r="H280" s="2" t="inlineStr">
        <is>
          <t>Coating_Scotchkote134_interior_exterior</t>
        </is>
      </c>
      <c r="I280" t="inlineStr">
        <is>
          <t>250psig</t>
        </is>
      </c>
      <c r="J280" t="inlineStr">
        <is>
          <t>:MechSealType2B:</t>
        </is>
      </c>
      <c r="K280" t="inlineStr">
        <is>
          <t>:Horizontal:</t>
        </is>
      </c>
      <c r="L280" t="inlineStr">
        <is>
          <t>:I:</t>
        </is>
      </c>
      <c r="M280" t="inlineStr">
        <is>
          <t>:213JPZ:215JPZ:254JPZ:256JPZ:</t>
        </is>
      </c>
      <c r="O280" s="1" t="inlineStr">
        <is>
          <t>RTF</t>
        </is>
      </c>
      <c r="P280" s="4" t="n"/>
      <c r="Q280" t="inlineStr">
        <is>
          <t>A100521</t>
        </is>
      </c>
      <c r="R280" t="inlineStr">
        <is>
          <t>LT250</t>
        </is>
      </c>
    </row>
    <row r="281">
      <c r="B281" s="4" t="inlineStr">
        <is>
          <t>Price_BOM_L_Insert_275</t>
        </is>
      </c>
      <c r="C281" t="inlineStr">
        <is>
          <t>:10707-LC:12709-LC:15705-LC:15951-LC:15955-LC:15959-LC:20709-LC:20953-LC:20121-LC:25707-LC:25957-LC:25123-LC:30707-LC:30957-LC:40707-LC:40957-LC:</t>
        </is>
      </c>
      <c r="D281" s="2" t="inlineStr">
        <is>
          <t>X3</t>
        </is>
      </c>
      <c r="E281" s="2" t="inlineStr">
        <is>
          <t>Opt_InsertProvided</t>
        </is>
      </c>
      <c r="F281" s="2" t="inlineStr">
        <is>
          <t>Ductile Iron, ASTM-A536-65</t>
        </is>
      </c>
      <c r="G281" s="2" t="inlineStr">
        <is>
          <t>J</t>
        </is>
      </c>
      <c r="H281" s="2" t="inlineStr">
        <is>
          <t>Coating_Scotchkote134_interior_exterior</t>
        </is>
      </c>
      <c r="I281" t="inlineStr">
        <is>
          <t>250psig</t>
        </is>
      </c>
      <c r="J281" t="inlineStr">
        <is>
          <t>:MechSealType2B:</t>
        </is>
      </c>
      <c r="K281" t="inlineStr">
        <is>
          <t>:Horizontal:</t>
        </is>
      </c>
      <c r="L281" t="inlineStr">
        <is>
          <t>:I:Z:</t>
        </is>
      </c>
      <c r="M281" t="inlineStr">
        <is>
          <t>:143JP:145JP:182JP:184JP:</t>
        </is>
      </c>
      <c r="O281" s="1" t="inlineStr">
        <is>
          <t>RTF</t>
        </is>
      </c>
      <c r="P281" s="4" t="n"/>
      <c r="Q281" t="inlineStr">
        <is>
          <t>A100523</t>
        </is>
      </c>
      <c r="R281" t="inlineStr">
        <is>
          <t>LT250</t>
        </is>
      </c>
    </row>
    <row r="282">
      <c r="B282" s="4" t="inlineStr">
        <is>
          <t>Price_BOM_L_Insert_276</t>
        </is>
      </c>
      <c r="C282" t="inlineStr">
        <is>
          <t>:10707-LC:12709-LC:15705-LC:15951-LC:15955-LC:15959-LC:20709-LC:20953-LC:20121-LC:25707-LC:25957-LC:25123-LC:30707-LC:30957-LC:40707-LC:40957-LC:</t>
        </is>
      </c>
      <c r="D282" s="2" t="inlineStr">
        <is>
          <t>X3</t>
        </is>
      </c>
      <c r="E282" s="2" t="inlineStr">
        <is>
          <t>Opt_InsertProvided</t>
        </is>
      </c>
      <c r="F282" s="2" t="inlineStr">
        <is>
          <t>Ductile Iron, ASTM-A536-65</t>
        </is>
      </c>
      <c r="G282" s="2" t="inlineStr">
        <is>
          <t>J</t>
        </is>
      </c>
      <c r="H282" s="2" t="inlineStr">
        <is>
          <t>Coating_Scotchkote134_interior_exterior</t>
        </is>
      </c>
      <c r="I282" t="inlineStr">
        <is>
          <t>250psig</t>
        </is>
      </c>
      <c r="J282" t="inlineStr">
        <is>
          <t>:MechSealType2B:</t>
        </is>
      </c>
      <c r="K282" t="inlineStr">
        <is>
          <t>:Horizontal:</t>
        </is>
      </c>
      <c r="L282" t="inlineStr">
        <is>
          <t>:I:</t>
        </is>
      </c>
      <c r="M282" t="inlineStr">
        <is>
          <t>:213JPZ:215JPZ:254JPZ:256JPZ:</t>
        </is>
      </c>
      <c r="O282" s="1" t="inlineStr">
        <is>
          <t>RTF</t>
        </is>
      </c>
      <c r="P282" s="4" t="n"/>
      <c r="Q282" t="inlineStr">
        <is>
          <t>A100523</t>
        </is>
      </c>
      <c r="R282" t="inlineStr">
        <is>
          <t>LT250</t>
        </is>
      </c>
    </row>
    <row r="283">
      <c r="B283" s="4" t="inlineStr">
        <is>
          <t>Price_BOM_L_Insert_277</t>
        </is>
      </c>
      <c r="C283" t="inlineStr">
        <is>
          <t>:10707-LF:12709-LF:15705-LF:15951-LF:15955-LF:15959-LF:20709-LF:20953-LF:20121-LF:25707-LF:25957-LF:25123-LF:30707-LF:30957-LF:40707-LF:40957-LF:</t>
        </is>
      </c>
      <c r="D283" s="2" t="inlineStr">
        <is>
          <t>X3</t>
        </is>
      </c>
      <c r="E283" s="2" t="inlineStr">
        <is>
          <t>Opt_InsertProvided</t>
        </is>
      </c>
      <c r="F283" s="2" t="inlineStr">
        <is>
          <t>Cast Iron, ASTM-A48, CL 30</t>
        </is>
      </c>
      <c r="G283" s="2" t="inlineStr">
        <is>
          <t>C30</t>
        </is>
      </c>
      <c r="H283" s="2" t="inlineStr">
        <is>
          <t>Coating_Scotchkote134_interior_exterior</t>
        </is>
      </c>
      <c r="I283" t="inlineStr">
        <is>
          <t>150psig</t>
        </is>
      </c>
      <c r="J283" t="inlineStr">
        <is>
          <t>:Opt_Packing:</t>
        </is>
      </c>
      <c r="K283" t="inlineStr">
        <is>
          <t>:Horizontal:</t>
        </is>
      </c>
      <c r="L283" t="inlineStr">
        <is>
          <t>:A:B:</t>
        </is>
      </c>
      <c r="O283" s="1" t="inlineStr">
        <is>
          <t>RTF</t>
        </is>
      </c>
      <c r="P283" s="4" t="n"/>
      <c r="Q283" t="inlineStr">
        <is>
          <t>A100532</t>
        </is>
      </c>
      <c r="R283" t="inlineStr">
        <is>
          <t>LT250</t>
        </is>
      </c>
    </row>
    <row r="284">
      <c r="B284" s="4" t="inlineStr">
        <is>
          <t>Price_BOM_L_Insert_278</t>
        </is>
      </c>
      <c r="C284" t="inlineStr">
        <is>
          <t>:10707-LF:12709-LF:15705-LF:15951-LF:15955-LF:15959-LF:20709-LF:20953-LF:20121-LF:25707-LF:25957-LF:25123-LF:30707-LF:30957-LF:40707-LF:40957-LF:</t>
        </is>
      </c>
      <c r="D284" s="2" t="inlineStr">
        <is>
          <t>X3</t>
        </is>
      </c>
      <c r="E284" s="2" t="inlineStr">
        <is>
          <t>Opt_InsertProvided</t>
        </is>
      </c>
      <c r="F284" s="2" t="inlineStr">
        <is>
          <t>Cast Iron, ASTM-A48, CL 30</t>
        </is>
      </c>
      <c r="G284" s="2" t="inlineStr">
        <is>
          <t>C30</t>
        </is>
      </c>
      <c r="H284" s="2" t="inlineStr">
        <is>
          <t>Coating_Scotchkote134_interior_exterior</t>
        </is>
      </c>
      <c r="I284" t="inlineStr">
        <is>
          <t>250psig</t>
        </is>
      </c>
      <c r="J284" t="inlineStr">
        <is>
          <t>:MechSealType21S:MechSealType1Unbal:</t>
        </is>
      </c>
      <c r="K284" t="inlineStr">
        <is>
          <t>:Horizontal:</t>
        </is>
      </c>
      <c r="L284" t="inlineStr">
        <is>
          <t>:A:B:</t>
        </is>
      </c>
      <c r="O284" s="1" t="inlineStr">
        <is>
          <t>RTF</t>
        </is>
      </c>
      <c r="P284" s="4" t="n"/>
      <c r="Q284" t="inlineStr">
        <is>
          <t>A100532</t>
        </is>
      </c>
      <c r="R284" t="inlineStr">
        <is>
          <t>LT250</t>
        </is>
      </c>
    </row>
    <row r="285">
      <c r="B285" s="4" t="inlineStr">
        <is>
          <t>Price_BOM_L_Insert_279</t>
        </is>
      </c>
      <c r="C285" t="inlineStr">
        <is>
          <t>:10707-LF:12709-LF:15705-LF:15951-LF:15955-LF:15959-LF:20709-LF:20953-LF:20121-LF:25707-LF:25957-LF:25123-LF:30707-LF:30957-LF:40707-LF:40957-LF:</t>
        </is>
      </c>
      <c r="D285" s="2" t="inlineStr">
        <is>
          <t>X3</t>
        </is>
      </c>
      <c r="E285" s="2" t="inlineStr">
        <is>
          <t>Opt_InsertProvided</t>
        </is>
      </c>
      <c r="F285" s="2" t="inlineStr">
        <is>
          <t>Ductile Iron, ASTM-A536-65</t>
        </is>
      </c>
      <c r="G285" s="2" t="inlineStr">
        <is>
          <t>J</t>
        </is>
      </c>
      <c r="H285" s="2" t="inlineStr">
        <is>
          <t>Coating_Scotchkote134_interior_exterior</t>
        </is>
      </c>
      <c r="I285" t="inlineStr">
        <is>
          <t>250psig</t>
        </is>
      </c>
      <c r="J285" t="inlineStr">
        <is>
          <t>:MechSealType21S:MechSealType1Unbal:</t>
        </is>
      </c>
      <c r="K285" t="inlineStr">
        <is>
          <t>:Horizontal:</t>
        </is>
      </c>
      <c r="L285" t="inlineStr">
        <is>
          <t>:A:B:</t>
        </is>
      </c>
      <c r="O285" s="1" t="inlineStr">
        <is>
          <t>RTF</t>
        </is>
      </c>
      <c r="P285" s="4" t="n"/>
      <c r="Q285" t="inlineStr">
        <is>
          <t>A100533</t>
        </is>
      </c>
      <c r="R285" t="inlineStr">
        <is>
          <t>LT250</t>
        </is>
      </c>
    </row>
    <row r="286">
      <c r="B286" s="4" t="inlineStr">
        <is>
          <t>Price_BOM_L_Insert_280</t>
        </is>
      </c>
      <c r="C286" t="inlineStr">
        <is>
          <t>:10707-LF:12709-LF:15705-LF:15951-LF:15955-LF:15959-LF:20709-LF:20953-LF:20121-LF:25707-LF:25957-LF:25123-LF:30707-LF:30957-LF:40707-LF:40957-LF:</t>
        </is>
      </c>
      <c r="D286" s="2" t="inlineStr">
        <is>
          <t>X3</t>
        </is>
      </c>
      <c r="E286" s="2" t="inlineStr">
        <is>
          <t>Opt_InsertProvided</t>
        </is>
      </c>
      <c r="F286" s="2" t="inlineStr">
        <is>
          <t>Cast Iron, ASTM-A48, CL 30</t>
        </is>
      </c>
      <c r="G286" s="2" t="inlineStr">
        <is>
          <t>C30</t>
        </is>
      </c>
      <c r="H286" s="2" t="inlineStr">
        <is>
          <t>Coating_Scotchkote134_interior_exterior</t>
        </is>
      </c>
      <c r="I286" t="inlineStr">
        <is>
          <t>175psig</t>
        </is>
      </c>
      <c r="J286" t="inlineStr">
        <is>
          <t>:MechSealDoubleType21:MechSealDoubleType2:</t>
        </is>
      </c>
      <c r="K286" t="inlineStr">
        <is>
          <t>:Horizontal:</t>
        </is>
      </c>
      <c r="L286" t="inlineStr">
        <is>
          <t>:A:B:</t>
        </is>
      </c>
      <c r="O286" s="1" t="inlineStr">
        <is>
          <t>RTF</t>
        </is>
      </c>
      <c r="P286" s="4" t="n"/>
      <c r="Q286" t="inlineStr">
        <is>
          <t>A100532</t>
        </is>
      </c>
      <c r="R286" t="inlineStr">
        <is>
          <t>LT250</t>
        </is>
      </c>
    </row>
    <row r="287">
      <c r="B287" s="4" t="inlineStr">
        <is>
          <t>Price_BOM_L_Insert_281</t>
        </is>
      </c>
      <c r="C287" t="inlineStr">
        <is>
          <t>:10707-LF:12709-LF:15705-LF:15951-LF:15955-LF:15959-LF:20709-LF:20953-LF:20121-LF:25707-LF:25957-LF:25123-LF:30707-LF:30957-LF:40707-LF:40957-LF:</t>
        </is>
      </c>
      <c r="D287" s="2" t="inlineStr">
        <is>
          <t>X3</t>
        </is>
      </c>
      <c r="E287" s="2" t="inlineStr">
        <is>
          <t>Opt_InsertProvided</t>
        </is>
      </c>
      <c r="F287" s="2" t="inlineStr">
        <is>
          <t>Cast Iron, ASTM-A48, CL 30</t>
        </is>
      </c>
      <c r="G287" s="2" t="inlineStr">
        <is>
          <t>C30</t>
        </is>
      </c>
      <c r="H287" s="2" t="inlineStr">
        <is>
          <t>Coating_Scotchkote134_interior_exterior</t>
        </is>
      </c>
      <c r="I287" t="inlineStr">
        <is>
          <t>250psig</t>
        </is>
      </c>
      <c r="J287" t="inlineStr">
        <is>
          <t>:MechSealType2B:</t>
        </is>
      </c>
      <c r="K287" t="inlineStr">
        <is>
          <t>:Horizontal:</t>
        </is>
      </c>
      <c r="L287" t="inlineStr">
        <is>
          <t>:A:B:</t>
        </is>
      </c>
      <c r="O287" s="1" t="inlineStr">
        <is>
          <t>RTF</t>
        </is>
      </c>
      <c r="P287" s="4" t="n"/>
      <c r="Q287" t="inlineStr">
        <is>
          <t>A100532</t>
        </is>
      </c>
      <c r="R287" t="inlineStr">
        <is>
          <t>LT250</t>
        </is>
      </c>
    </row>
    <row r="288">
      <c r="B288" s="4" t="inlineStr">
        <is>
          <t>Price_BOM_L_Insert_282</t>
        </is>
      </c>
      <c r="C288" t="inlineStr">
        <is>
          <t>:10707-LF:12709-LF:15705-LF:15951-LF:15955-LF:15959-LF:20709-LF:20953-LF:20121-LF:25707-LF:25957-LF:25123-LF:30707-LF:30957-LF:40707-LF:40957-LF:</t>
        </is>
      </c>
      <c r="D288" s="2" t="inlineStr">
        <is>
          <t>X3</t>
        </is>
      </c>
      <c r="E288" s="2" t="inlineStr">
        <is>
          <t>Opt_InsertProvided</t>
        </is>
      </c>
      <c r="F288" s="2" t="inlineStr">
        <is>
          <t>Ductile Iron, ASTM-A536-65</t>
        </is>
      </c>
      <c r="G288" s="2" t="inlineStr">
        <is>
          <t>J</t>
        </is>
      </c>
      <c r="H288" s="2" t="inlineStr">
        <is>
          <t>Coating_Scotchkote134_interior_exterior</t>
        </is>
      </c>
      <c r="I288" t="inlineStr">
        <is>
          <t>250psig</t>
        </is>
      </c>
      <c r="J288" t="inlineStr">
        <is>
          <t>:MechSealType2B:</t>
        </is>
      </c>
      <c r="K288" t="inlineStr">
        <is>
          <t>:Horizontal:</t>
        </is>
      </c>
      <c r="L288" t="inlineStr">
        <is>
          <t>:A:B:</t>
        </is>
      </c>
      <c r="O288" s="1" t="inlineStr">
        <is>
          <t>RTF</t>
        </is>
      </c>
      <c r="P288" s="4" t="n"/>
      <c r="Q288" t="inlineStr">
        <is>
          <t>A100532</t>
        </is>
      </c>
      <c r="R288" t="inlineStr">
        <is>
          <t>LT250</t>
        </is>
      </c>
    </row>
    <row r="289">
      <c r="B289" s="4" t="inlineStr">
        <is>
          <t>Price_BOM_L_Insert_283</t>
        </is>
      </c>
      <c r="C289" t="inlineStr">
        <is>
          <t>:15507-LC:15509-LC:20501-LC:30501-LC:30507-LC:</t>
        </is>
      </c>
      <c r="D289" s="2" t="inlineStr">
        <is>
          <t>X3</t>
        </is>
      </c>
      <c r="E289" s="2" t="inlineStr">
        <is>
          <t>Opt_InsertProvided</t>
        </is>
      </c>
      <c r="F289" s="2" t="inlineStr">
        <is>
          <t>Cast Iron, ASTM-A48, CL 30</t>
        </is>
      </c>
      <c r="G289" s="2" t="inlineStr">
        <is>
          <t>C30</t>
        </is>
      </c>
      <c r="H289" s="2" t="inlineStr">
        <is>
          <t>Coating_Scotchkote134_interior_exterior</t>
        </is>
      </c>
      <c r="I289" t="inlineStr">
        <is>
          <t>175psig</t>
        </is>
      </c>
      <c r="J289" t="inlineStr">
        <is>
          <t>:MechSealType21S:MechSealType1Unbal:</t>
        </is>
      </c>
      <c r="K289" t="inlineStr">
        <is>
          <t>:Horizontal:</t>
        </is>
      </c>
      <c r="L289" t="inlineStr">
        <is>
          <t>:X:</t>
        </is>
      </c>
      <c r="M289" t="inlineStr">
        <is>
          <t>:143JM:145JM:182JM:184JM:</t>
        </is>
      </c>
      <c r="N289" t="inlineStr">
        <is>
          <t>Single Seal, Type 21S</t>
        </is>
      </c>
      <c r="O289" s="1" t="inlineStr">
        <is>
          <t>RTF</t>
        </is>
      </c>
      <c r="P289" s="4" t="n"/>
      <c r="Q289" t="inlineStr">
        <is>
          <t>A100522</t>
        </is>
      </c>
      <c r="R289" t="inlineStr">
        <is>
          <t>LT250</t>
        </is>
      </c>
    </row>
    <row r="290">
      <c r="B290" s="4" t="inlineStr">
        <is>
          <t>Price_BOM_L_Insert_284</t>
        </is>
      </c>
      <c r="C290" t="inlineStr">
        <is>
          <t>:15951-LC:15951-LCV:15955-LC:15955-LCV:15959-LC:15959-LCV:20709-LC:20709-LCV:20953-LC:20953-LCV:25707-LC:25707-LCV:25957-LC:25957-LCV:30707-LC:30707-LCV:40957-LC:40957-LCV:50957-LC:50957-LCV:</t>
        </is>
      </c>
      <c r="D290" t="inlineStr">
        <is>
          <t>X4</t>
        </is>
      </c>
      <c r="E290" s="2" t="inlineStr">
        <is>
          <t>Opt_InsertProvided</t>
        </is>
      </c>
      <c r="F290" s="2" t="inlineStr">
        <is>
          <t>Cast Iron, ASTM-A48, CL 30</t>
        </is>
      </c>
      <c r="G290" s="2" t="inlineStr">
        <is>
          <t>C30</t>
        </is>
      </c>
      <c r="H290" s="2" t="inlineStr">
        <is>
          <t>Coating_Scotchkote134_interior_exterior</t>
        </is>
      </c>
      <c r="I290" t="inlineStr">
        <is>
          <t>175psig</t>
        </is>
      </c>
      <c r="J290" t="inlineStr">
        <is>
          <t>:MechSealType21S:MechSealType1Unbal:</t>
        </is>
      </c>
      <c r="K290" t="inlineStr">
        <is>
          <t>:Horizontal:Vertical:</t>
        </is>
      </c>
      <c r="L290" t="inlineStr">
        <is>
          <t>:W:Y:</t>
        </is>
      </c>
      <c r="M290" t="inlineStr">
        <is>
          <t>:213JMZ:215JMZ:213JM:215JM:254JM:256JM:</t>
        </is>
      </c>
      <c r="O290" t="n">
        <v>98096695</v>
      </c>
      <c r="P290" s="4" t="n"/>
      <c r="Q290" t="inlineStr">
        <is>
          <t>A100525</t>
        </is>
      </c>
      <c r="R290" t="inlineStr">
        <is>
          <t>LT250</t>
        </is>
      </c>
    </row>
    <row r="291">
      <c r="B291" s="4" t="inlineStr">
        <is>
          <t>Price_BOM_L_Insert_285</t>
        </is>
      </c>
      <c r="C291" t="inlineStr">
        <is>
          <t>:15951-LC:15951-LCV:15955-LC:15955-LCV:15959-LC:15959-LCV:20709-LC:20709-LCV:20953-LC:20953-LCV:25707-LC:25707-LCV:25957-LC:25957-LCV:30707-LC:30707-LCV:40957-LC:40957-LCV:50957-LC:50957-LCV:</t>
        </is>
      </c>
      <c r="D291" t="inlineStr">
        <is>
          <t>X4</t>
        </is>
      </c>
      <c r="E291" s="2" t="inlineStr">
        <is>
          <t>Opt_InsertProvided</t>
        </is>
      </c>
      <c r="F291" s="2" t="inlineStr">
        <is>
          <t>Cast Iron, ASTM-A48, CL 30</t>
        </is>
      </c>
      <c r="G291" s="2" t="inlineStr">
        <is>
          <t>C30</t>
        </is>
      </c>
      <c r="H291" s="2" t="inlineStr">
        <is>
          <t>Coating_Scotchkote134_interior_exterior</t>
        </is>
      </c>
      <c r="I291" t="inlineStr">
        <is>
          <t>175psig</t>
        </is>
      </c>
      <c r="J291" t="inlineStr">
        <is>
          <t>:MechSealType21S:MechSealType1Unbal:</t>
        </is>
      </c>
      <c r="K291" t="inlineStr">
        <is>
          <t>:Horizontal:Vertical:</t>
        </is>
      </c>
      <c r="L291" t="inlineStr">
        <is>
          <t>:W:Y:</t>
        </is>
      </c>
      <c r="M291" t="inlineStr">
        <is>
          <t>:284JM:286JM:324JM:326JM:364JMZ:365JMZ:404JMZ:405JMZ:</t>
        </is>
      </c>
      <c r="O291" s="1" t="n">
        <v>98796719</v>
      </c>
      <c r="P291" s="4" t="n"/>
      <c r="Q291" t="inlineStr">
        <is>
          <t>A100525</t>
        </is>
      </c>
      <c r="R291" t="inlineStr">
        <is>
          <t>LT250</t>
        </is>
      </c>
    </row>
    <row r="292">
      <c r="B292" s="4" t="inlineStr">
        <is>
          <t>Price_BOM_L_Insert_286</t>
        </is>
      </c>
      <c r="C292" t="inlineStr">
        <is>
          <t>:40707-LC:40707-LCV:</t>
        </is>
      </c>
      <c r="D292" s="2" t="inlineStr">
        <is>
          <t>X4</t>
        </is>
      </c>
      <c r="E292" s="2" t="inlineStr">
        <is>
          <t>Opt_InsertProvided</t>
        </is>
      </c>
      <c r="F292" s="2" t="inlineStr">
        <is>
          <t>Cast Iron, ASTM-A48, CL 30</t>
        </is>
      </c>
      <c r="G292" s="2" t="inlineStr">
        <is>
          <t>C30</t>
        </is>
      </c>
      <c r="H292" s="2" t="inlineStr">
        <is>
          <t>Coating_Scotchkote134_interior_exterior</t>
        </is>
      </c>
      <c r="I292" t="inlineStr">
        <is>
          <t>175psig</t>
        </is>
      </c>
      <c r="J292" t="inlineStr">
        <is>
          <t>:MechSealType21S:MechSealType1Unbal:</t>
        </is>
      </c>
      <c r="K292" t="inlineStr">
        <is>
          <t>:Horizontal:Vertical:</t>
        </is>
      </c>
      <c r="L292" t="inlineStr">
        <is>
          <t>:W:Y:</t>
        </is>
      </c>
      <c r="M292" t="inlineStr">
        <is>
          <t>:213JMZ:215JMZ:213JM:215JM:254JM:256JM:</t>
        </is>
      </c>
      <c r="O292" t="n">
        <v>98096695</v>
      </c>
      <c r="P292" s="4" t="n"/>
      <c r="Q292" t="inlineStr">
        <is>
          <t>A100525</t>
        </is>
      </c>
      <c r="R292" t="inlineStr">
        <is>
          <t>LT250</t>
        </is>
      </c>
    </row>
    <row r="293">
      <c r="B293" s="4" t="inlineStr">
        <is>
          <t>Price_BOM_L_Insert_287</t>
        </is>
      </c>
      <c r="C293" t="inlineStr">
        <is>
          <t>:40707-LC:40707-LCV:</t>
        </is>
      </c>
      <c r="D293" s="2" t="inlineStr">
        <is>
          <t>X4</t>
        </is>
      </c>
      <c r="E293" s="2" t="inlineStr">
        <is>
          <t>Opt_InsertProvided</t>
        </is>
      </c>
      <c r="F293" s="2" t="inlineStr">
        <is>
          <t>Cast Iron, ASTM-A48, CL 30</t>
        </is>
      </c>
      <c r="G293" s="2" t="inlineStr">
        <is>
          <t>C30</t>
        </is>
      </c>
      <c r="H293" s="2" t="inlineStr">
        <is>
          <t>Coating_Scotchkote134_interior_exterior</t>
        </is>
      </c>
      <c r="I293" t="inlineStr">
        <is>
          <t>175psig</t>
        </is>
      </c>
      <c r="J293" t="inlineStr">
        <is>
          <t>:MechSealType21S:MechSealType1Unbal:</t>
        </is>
      </c>
      <c r="K293" t="inlineStr">
        <is>
          <t>:Horizontal:Vertical:</t>
        </is>
      </c>
      <c r="L293" t="inlineStr">
        <is>
          <t>:W:Y:</t>
        </is>
      </c>
      <c r="M293" t="inlineStr">
        <is>
          <t>:284JM:286JM:324JM:326JM:364JMZ:365JMZ:404JMZ:405JMZ:</t>
        </is>
      </c>
      <c r="O293" s="1" t="inlineStr">
        <is>
          <t>RTF</t>
        </is>
      </c>
      <c r="P293" s="4" t="n"/>
      <c r="Q293" t="inlineStr">
        <is>
          <t>A100525</t>
        </is>
      </c>
      <c r="R293" t="inlineStr">
        <is>
          <t>LT250</t>
        </is>
      </c>
    </row>
    <row r="294">
      <c r="B294" s="4" t="inlineStr">
        <is>
          <t>Price_BOM_L_Insert_288</t>
        </is>
      </c>
      <c r="C294" t="inlineStr">
        <is>
          <t>:15951-LC:15951-LCV:15955-LC:15955-LCV:15959-LC:15959-LCV:20709-LC:20709-LCV:20953-LC:20953-LCV:25707-LC:25707-LCV:25957-LC:25957-LCV:30707-LC:30707-LCV:40957-LC:40957-LCV:50957-LC:50957-LCV:</t>
        </is>
      </c>
      <c r="D294" t="inlineStr">
        <is>
          <t>X4</t>
        </is>
      </c>
      <c r="E294" s="2" t="inlineStr">
        <is>
          <t>Opt_InsertProvided</t>
        </is>
      </c>
      <c r="F294" s="2" t="inlineStr">
        <is>
          <t>Cast Iron, ASTM-A48, CL 30</t>
        </is>
      </c>
      <c r="G294" s="2" t="inlineStr">
        <is>
          <t>C30</t>
        </is>
      </c>
      <c r="H294" s="2" t="inlineStr">
        <is>
          <t>Coating_Scotchkote134_interior_exterior</t>
        </is>
      </c>
      <c r="I294" t="inlineStr">
        <is>
          <t>175psig</t>
        </is>
      </c>
      <c r="J294" t="inlineStr">
        <is>
          <t>:MechSealType21S:MechSealType1Unbal:</t>
        </is>
      </c>
      <c r="K294" t="inlineStr">
        <is>
          <t>:Horizontal:Vertical:</t>
        </is>
      </c>
      <c r="L294" t="inlineStr">
        <is>
          <t>:G:K:</t>
        </is>
      </c>
      <c r="M294" t="inlineStr">
        <is>
          <t>:213JP:215JP:254JP:256JP:</t>
        </is>
      </c>
      <c r="O294" s="1" t="inlineStr">
        <is>
          <t>RTF</t>
        </is>
      </c>
      <c r="P294" s="4" t="n"/>
      <c r="Q294" t="inlineStr">
        <is>
          <t>A100524</t>
        </is>
      </c>
      <c r="R294" t="inlineStr">
        <is>
          <t>LT250</t>
        </is>
      </c>
    </row>
    <row r="295">
      <c r="B295" s="4" t="inlineStr">
        <is>
          <t>Price_BOM_L_Insert_289</t>
        </is>
      </c>
      <c r="C295" t="inlineStr">
        <is>
          <t>:15951-LC:15951-LCV:15955-LC:15955-LCV:15959-LC:15959-LCV:20709-LC:20709-LCV:20953-LC:20953-LCV:25707-LC:25707-LCV:25957-LC:25957-LCV:30707-LC:30707-LCV:40957-LC:40957-LCV:50957-LC:50957-LCV:</t>
        </is>
      </c>
      <c r="D295" t="inlineStr">
        <is>
          <t>X4</t>
        </is>
      </c>
      <c r="E295" s="2" t="inlineStr">
        <is>
          <t>Opt_InsertProvided</t>
        </is>
      </c>
      <c r="F295" s="2" t="inlineStr">
        <is>
          <t>Cast Iron, ASTM-A48, CL 30</t>
        </is>
      </c>
      <c r="G295" s="2" t="inlineStr">
        <is>
          <t>C30</t>
        </is>
      </c>
      <c r="H295" s="2" t="inlineStr">
        <is>
          <t>Coating_Scotchkote134_interior_exterior</t>
        </is>
      </c>
      <c r="I295" t="inlineStr">
        <is>
          <t>175psig</t>
        </is>
      </c>
      <c r="J295" t="inlineStr">
        <is>
          <t>:MechSealType21S:MechSealType1Unbal:</t>
        </is>
      </c>
      <c r="K295" t="inlineStr">
        <is>
          <t>:Horizontal:Vertical:</t>
        </is>
      </c>
      <c r="L295" t="inlineStr">
        <is>
          <t>:G:K:</t>
        </is>
      </c>
      <c r="M295" t="inlineStr">
        <is>
          <t>:284JP:286JP:324JP:326JP:364JP:365JP:364JPZ:365JPZ:404JPZ:405JPZ:</t>
        </is>
      </c>
      <c r="O295" s="1" t="inlineStr">
        <is>
          <t>RTF</t>
        </is>
      </c>
      <c r="P295" s="4" t="n"/>
      <c r="Q295" t="inlineStr">
        <is>
          <t>A100524</t>
        </is>
      </c>
      <c r="R295" t="inlineStr">
        <is>
          <t>LT250</t>
        </is>
      </c>
    </row>
    <row r="296">
      <c r="B296" s="4" t="inlineStr">
        <is>
          <t>Price_BOM_L_Insert_290</t>
        </is>
      </c>
      <c r="C296" t="inlineStr">
        <is>
          <t>:15951-LC:15951-LCV:15955-LC:15955-LCV:15959-LC:15959-LCV:20709-LC:20709-LCV:20953-LC:20953-LCV:25707-LC:25707-LCV:25957-LC:25957-LCV:30707-LC:30707-LCV:40957-LC:40957-LCV:50957-LC:50957-LCV:</t>
        </is>
      </c>
      <c r="D296" t="inlineStr">
        <is>
          <t>X4</t>
        </is>
      </c>
      <c r="E296" s="2" t="inlineStr">
        <is>
          <t>Opt_InsertProvided</t>
        </is>
      </c>
      <c r="F296" s="2" t="inlineStr">
        <is>
          <t>Ductile Iron, ASTM-A536-65</t>
        </is>
      </c>
      <c r="G296" s="2" t="inlineStr">
        <is>
          <t>J</t>
        </is>
      </c>
      <c r="H296" s="2" t="inlineStr">
        <is>
          <t>Coating_Scotchkote134_interior_exterior</t>
        </is>
      </c>
      <c r="I296" t="inlineStr">
        <is>
          <t>250psig</t>
        </is>
      </c>
      <c r="J296" t="inlineStr">
        <is>
          <t>:MechSealType21S:MechSealType1Unbal:</t>
        </is>
      </c>
      <c r="K296" t="inlineStr">
        <is>
          <t>:Horizontal:Vertical:</t>
        </is>
      </c>
      <c r="L296" t="inlineStr">
        <is>
          <t>:G:K:</t>
        </is>
      </c>
      <c r="M296" t="inlineStr">
        <is>
          <t>:213JP:215JP:254JP:256JP:</t>
        </is>
      </c>
      <c r="O296" s="1" t="inlineStr">
        <is>
          <t>RTF</t>
        </is>
      </c>
      <c r="P296" s="4" t="n"/>
      <c r="Q296" t="inlineStr">
        <is>
          <t>A100526</t>
        </is>
      </c>
      <c r="R296" t="inlineStr">
        <is>
          <t>LT250</t>
        </is>
      </c>
    </row>
    <row r="297">
      <c r="B297" s="4" t="inlineStr">
        <is>
          <t>Price_BOM_L_Insert_291</t>
        </is>
      </c>
      <c r="C297" t="inlineStr">
        <is>
          <t>:15951-LC:15951-LCV:15955-LC:15955-LCV:15959-LC:15959-LCV:20709-LC:20709-LCV:20953-LC:20953-LCV:25707-LC:25707-LCV:25957-LC:25957-LCV:30707-LC:30707-LCV:40957-LC:40957-LCV:50957-LC:50957-LCV:</t>
        </is>
      </c>
      <c r="D297" t="inlineStr">
        <is>
          <t>X4</t>
        </is>
      </c>
      <c r="E297" s="2" t="inlineStr">
        <is>
          <t>Opt_InsertProvided</t>
        </is>
      </c>
      <c r="F297" s="2" t="inlineStr">
        <is>
          <t>Ductile Iron, ASTM-A536-65</t>
        </is>
      </c>
      <c r="G297" s="2" t="inlineStr">
        <is>
          <t>J</t>
        </is>
      </c>
      <c r="H297" s="2" t="inlineStr">
        <is>
          <t>Coating_Scotchkote134_interior_exterior</t>
        </is>
      </c>
      <c r="I297" t="inlineStr">
        <is>
          <t>250psig</t>
        </is>
      </c>
      <c r="J297" t="inlineStr">
        <is>
          <t>:MechSealType21S:MechSealType1Unbal:</t>
        </is>
      </c>
      <c r="K297" t="inlineStr">
        <is>
          <t>:Horizontal:Vertical:</t>
        </is>
      </c>
      <c r="L297" t="inlineStr">
        <is>
          <t>:G:K:</t>
        </is>
      </c>
      <c r="M297" t="inlineStr">
        <is>
          <t>:284JP:286JP:324JP:326JP:364JP:365JP:364JPZ:365JPZ:404JPZ:405JPZ:</t>
        </is>
      </c>
      <c r="O297" s="1" t="inlineStr">
        <is>
          <t>RTF</t>
        </is>
      </c>
      <c r="P297" s="4" t="n"/>
      <c r="Q297" t="inlineStr">
        <is>
          <t>A100526</t>
        </is>
      </c>
      <c r="R297" t="inlineStr">
        <is>
          <t>LT250</t>
        </is>
      </c>
    </row>
    <row r="298">
      <c r="B298" s="4" t="inlineStr">
        <is>
          <t>Price_BOM_L_Insert_292</t>
        </is>
      </c>
      <c r="C298" t="inlineStr">
        <is>
          <t>:15951-LC:15955-LC:15959-LC:20709-LC:20953-LC:25707-LC:25957-LC:30707-LC:40957-LC:50957-LC:</t>
        </is>
      </c>
      <c r="D298" t="inlineStr">
        <is>
          <t>X4</t>
        </is>
      </c>
      <c r="E298" s="2" t="inlineStr">
        <is>
          <t>Opt_InsertProvided</t>
        </is>
      </c>
      <c r="F298" s="2" t="inlineStr">
        <is>
          <t>Cast Iron, ASTM-A48, CL 30</t>
        </is>
      </c>
      <c r="G298" s="2" t="inlineStr">
        <is>
          <t>C30</t>
        </is>
      </c>
      <c r="H298" s="2" t="inlineStr">
        <is>
          <t>Coating_Scotchkote134_interior_exterior</t>
        </is>
      </c>
      <c r="I298" t="inlineStr">
        <is>
          <t>175psig</t>
        </is>
      </c>
      <c r="J298" t="inlineStr">
        <is>
          <t>:Opt_Packing:</t>
        </is>
      </c>
      <c r="K298" t="inlineStr">
        <is>
          <t>:Horizontal:</t>
        </is>
      </c>
      <c r="L298" t="inlineStr">
        <is>
          <t>:K:</t>
        </is>
      </c>
      <c r="M298" t="inlineStr">
        <is>
          <t>:213JP:215JP:254JP:256JP:</t>
        </is>
      </c>
      <c r="O298" s="1" t="inlineStr">
        <is>
          <t>RTF</t>
        </is>
      </c>
      <c r="P298" s="4" t="n"/>
      <c r="Q298" t="inlineStr">
        <is>
          <t>A100524</t>
        </is>
      </c>
      <c r="R298" t="inlineStr">
        <is>
          <t>LT250</t>
        </is>
      </c>
    </row>
    <row r="299">
      <c r="B299" s="4" t="inlineStr">
        <is>
          <t>Price_BOM_L_Insert_293</t>
        </is>
      </c>
      <c r="C299" t="inlineStr">
        <is>
          <t>:15951-LC:15955-LC:15959-LC:20709-LC:20953-LC:25707-LC:25957-LC:30707-LC:40957-LC:50957-LC:</t>
        </is>
      </c>
      <c r="D299" t="inlineStr">
        <is>
          <t>X4</t>
        </is>
      </c>
      <c r="E299" s="2" t="inlineStr">
        <is>
          <t>Opt_InsertProvided</t>
        </is>
      </c>
      <c r="F299" s="2" t="inlineStr">
        <is>
          <t>Cast Iron, ASTM-A48, CL 30</t>
        </is>
      </c>
      <c r="G299" s="2" t="inlineStr">
        <is>
          <t>C30</t>
        </is>
      </c>
      <c r="H299" s="2" t="inlineStr">
        <is>
          <t>Coating_Scotchkote134_interior_exterior</t>
        </is>
      </c>
      <c r="I299" t="inlineStr">
        <is>
          <t>175psig</t>
        </is>
      </c>
      <c r="J299" t="inlineStr">
        <is>
          <t>:Opt_Packing:</t>
        </is>
      </c>
      <c r="K299" t="inlineStr">
        <is>
          <t>:Horizontal:</t>
        </is>
      </c>
      <c r="L299" t="inlineStr">
        <is>
          <t>:K:</t>
        </is>
      </c>
      <c r="M299" t="inlineStr">
        <is>
          <t>:284JP:286JP:324JP:326JP:364JP:365JP:364JPZ:365JPZ:404JPZ:405JPZ:</t>
        </is>
      </c>
      <c r="O299" s="1" t="inlineStr">
        <is>
          <t>RTF</t>
        </is>
      </c>
      <c r="P299" s="4" t="n"/>
      <c r="Q299" t="inlineStr">
        <is>
          <t>A100524</t>
        </is>
      </c>
      <c r="R299" t="inlineStr">
        <is>
          <t>LT250</t>
        </is>
      </c>
    </row>
    <row r="300">
      <c r="B300" s="4" t="inlineStr">
        <is>
          <t>Price_BOM_L_Insert_294</t>
        </is>
      </c>
      <c r="C300" t="inlineStr">
        <is>
          <t>:15951-LC:15951-LCV:15955-LC:15955-LCV:15959-LC:15959-LCV:20709-LC:20709-LCV:20953-LC:20953-LCV:25707-LC:25707-LCV:25957-LC:25957-LCV:30707-LC:30707-LCV:40957-LC:40957-LCV:50957-LC:50957-LCV:</t>
        </is>
      </c>
      <c r="D300" t="inlineStr">
        <is>
          <t>X4</t>
        </is>
      </c>
      <c r="E300" s="2" t="inlineStr">
        <is>
          <t>Opt_InsertProvided</t>
        </is>
      </c>
      <c r="F300" s="2" t="inlineStr">
        <is>
          <t>Cast Iron, ASTM-A48, CL 30</t>
        </is>
      </c>
      <c r="G300" s="2" t="inlineStr">
        <is>
          <t>C30</t>
        </is>
      </c>
      <c r="H300" s="2" t="inlineStr">
        <is>
          <t>Coating_Scotchkote134_interior_exterior</t>
        </is>
      </c>
      <c r="I300" t="inlineStr">
        <is>
          <t>175psig</t>
        </is>
      </c>
      <c r="J300" t="inlineStr">
        <is>
          <t>:MechSealDoubleType1:</t>
        </is>
      </c>
      <c r="K300" t="inlineStr">
        <is>
          <t>:Horizontal:Vertical:</t>
        </is>
      </c>
      <c r="L300" t="inlineStr">
        <is>
          <t>:G:K:</t>
        </is>
      </c>
      <c r="M300" t="inlineStr">
        <is>
          <t>:213JP:215JP:254JP:256JP:</t>
        </is>
      </c>
      <c r="O300" s="1" t="inlineStr">
        <is>
          <t>RTF</t>
        </is>
      </c>
      <c r="P300" s="4" t="n"/>
      <c r="Q300" t="inlineStr">
        <is>
          <t>A100524</t>
        </is>
      </c>
      <c r="R300" t="inlineStr">
        <is>
          <t>LT250</t>
        </is>
      </c>
    </row>
    <row r="301">
      <c r="B301" s="4" t="inlineStr">
        <is>
          <t>Price_BOM_L_Insert_295</t>
        </is>
      </c>
      <c r="C301" t="inlineStr">
        <is>
          <t>:15951-LC:15951-LCV:15955-LC:15955-LCV:15959-LC:15959-LCV:20709-LC:20709-LCV:20953-LC:20953-LCV:25707-LC:25707-LCV:25957-LC:25957-LCV:30707-LC:30707-LCV:40957-LC:40957-LCV:50957-LC:50957-LCV:</t>
        </is>
      </c>
      <c r="D301" t="inlineStr">
        <is>
          <t>X4</t>
        </is>
      </c>
      <c r="E301" s="2" t="inlineStr">
        <is>
          <t>Opt_InsertProvided</t>
        </is>
      </c>
      <c r="F301" s="2" t="inlineStr">
        <is>
          <t>Cast Iron, ASTM-A48, CL 30</t>
        </is>
      </c>
      <c r="G301" s="2" t="inlineStr">
        <is>
          <t>C30</t>
        </is>
      </c>
      <c r="H301" s="2" t="inlineStr">
        <is>
          <t>Coating_Scotchkote134_interior_exterior</t>
        </is>
      </c>
      <c r="I301" t="inlineStr">
        <is>
          <t>175psig</t>
        </is>
      </c>
      <c r="J301" t="inlineStr">
        <is>
          <t>:MechSealDoubleType1:</t>
        </is>
      </c>
      <c r="K301" t="inlineStr">
        <is>
          <t>:Horizontal:Vertical:</t>
        </is>
      </c>
      <c r="L301" t="inlineStr">
        <is>
          <t>:G:K:</t>
        </is>
      </c>
      <c r="M301" t="inlineStr">
        <is>
          <t>:284JP:286JP:324JP:326JP:364JP:365JP:364JPZ:365JPZ:404JPZ:405JPZ:</t>
        </is>
      </c>
      <c r="O301" s="1" t="inlineStr">
        <is>
          <t>RTF</t>
        </is>
      </c>
      <c r="P301" s="4" t="n"/>
      <c r="Q301" t="inlineStr">
        <is>
          <t>A100524</t>
        </is>
      </c>
      <c r="R301" t="inlineStr">
        <is>
          <t>LT250</t>
        </is>
      </c>
    </row>
    <row r="302">
      <c r="B302" s="4" t="inlineStr">
        <is>
          <t>Price_BOM_L_Insert_296</t>
        </is>
      </c>
      <c r="C302" t="inlineStr">
        <is>
          <t>:15951-LC:15951-LCV:15955-LC:15955-LCV:15959-LC:15959-LCV:20709-LC:20709-LCV:20953-LC:20953-LCV:25707-LC:25707-LCV:25957-LC:25957-LCV:30707-LC:30707-LCV:40957-LC:40957-LCV:50957-LC:50957-LCV:</t>
        </is>
      </c>
      <c r="D302" t="inlineStr">
        <is>
          <t>X4</t>
        </is>
      </c>
      <c r="E302" s="2" t="inlineStr">
        <is>
          <t>Opt_InsertProvided</t>
        </is>
      </c>
      <c r="F302" s="2" t="inlineStr">
        <is>
          <t>Cast Iron, ASTM-A48, CL 30</t>
        </is>
      </c>
      <c r="G302" s="2" t="inlineStr">
        <is>
          <t>C30</t>
        </is>
      </c>
      <c r="H302" s="2" t="inlineStr">
        <is>
          <t>Coating_Scotchkote134_interior_exterior</t>
        </is>
      </c>
      <c r="I302" t="inlineStr">
        <is>
          <t>175psig</t>
        </is>
      </c>
      <c r="J302" t="inlineStr">
        <is>
          <t>:MechSealType1Bal:</t>
        </is>
      </c>
      <c r="K302" t="inlineStr">
        <is>
          <t>:Horizontal:Vertical:</t>
        </is>
      </c>
      <c r="L302" t="inlineStr">
        <is>
          <t>:G:K:</t>
        </is>
      </c>
      <c r="M302" t="inlineStr">
        <is>
          <t>:213JP:215JP:254JP:256JP:</t>
        </is>
      </c>
      <c r="O302" s="1" t="inlineStr">
        <is>
          <t>RTF</t>
        </is>
      </c>
      <c r="P302" s="4" t="n"/>
      <c r="Q302" t="inlineStr">
        <is>
          <t>A100524</t>
        </is>
      </c>
      <c r="R302" t="inlineStr">
        <is>
          <t>LT250</t>
        </is>
      </c>
    </row>
    <row r="303">
      <c r="B303" s="4" t="inlineStr">
        <is>
          <t>Price_BOM_L_Insert_297</t>
        </is>
      </c>
      <c r="C303" t="inlineStr">
        <is>
          <t>:15951-LC:15951-LCV:15955-LC:15955-LCV:15959-LC:15959-LCV:20709-LC:20709-LCV:20953-LC:20953-LCV:25707-LC:25707-LCV:25957-LC:25957-LCV:30707-LC:30707-LCV:40957-LC:40957-LCV:50957-LC:50957-LCV:</t>
        </is>
      </c>
      <c r="D303" t="inlineStr">
        <is>
          <t>X4</t>
        </is>
      </c>
      <c r="E303" s="2" t="inlineStr">
        <is>
          <t>Opt_InsertProvided</t>
        </is>
      </c>
      <c r="F303" s="2" t="inlineStr">
        <is>
          <t>Cast Iron, ASTM-A48, CL 30</t>
        </is>
      </c>
      <c r="G303" s="2" t="inlineStr">
        <is>
          <t>C30</t>
        </is>
      </c>
      <c r="H303" s="2" t="inlineStr">
        <is>
          <t>Coating_Scotchkote134_interior_exterior</t>
        </is>
      </c>
      <c r="I303" t="inlineStr">
        <is>
          <t>175psig</t>
        </is>
      </c>
      <c r="J303" t="inlineStr">
        <is>
          <t>:MechSealType1Bal:</t>
        </is>
      </c>
      <c r="K303" t="inlineStr">
        <is>
          <t>:Horizontal:Vertical:</t>
        </is>
      </c>
      <c r="L303" t="inlineStr">
        <is>
          <t>:G:K:</t>
        </is>
      </c>
      <c r="M303" t="inlineStr">
        <is>
          <t>:284JP:286JP:324JP:326JP:364JP:365JP:364JPZ:365JPZ:404JPZ:405JPZ:</t>
        </is>
      </c>
      <c r="O303" s="1" t="inlineStr">
        <is>
          <t>RTF</t>
        </is>
      </c>
      <c r="P303" s="4" t="n"/>
      <c r="Q303" t="inlineStr">
        <is>
          <t>A100524</t>
        </is>
      </c>
      <c r="R303" t="inlineStr">
        <is>
          <t>LT250</t>
        </is>
      </c>
    </row>
    <row r="304">
      <c r="B304" s="4" t="inlineStr">
        <is>
          <t>Price_BOM_L_Insert_298</t>
        </is>
      </c>
      <c r="C304" t="inlineStr">
        <is>
          <t>:15951-LC:15951-LCV:15955-LC:15955-LCV:15959-LC:15959-LCV:20709-LC:20709-LCV:20953-LC:20953-LCV:25707-LC:25707-LCV:25957-LC:25957-LCV:30707-LC:30707-LCV:40957-LC:40957-LCV:50957-LC:50957-LCV:</t>
        </is>
      </c>
      <c r="D304" t="inlineStr">
        <is>
          <t>X4</t>
        </is>
      </c>
      <c r="E304" s="2" t="inlineStr">
        <is>
          <t>Opt_InsertProvided</t>
        </is>
      </c>
      <c r="F304" s="2" t="inlineStr">
        <is>
          <t>Ductile Iron, ASTM-A536-65</t>
        </is>
      </c>
      <c r="G304" s="2" t="inlineStr">
        <is>
          <t>J</t>
        </is>
      </c>
      <c r="H304" s="2" t="inlineStr">
        <is>
          <t>Coating_Scotchkote134_interior_exterior</t>
        </is>
      </c>
      <c r="I304" t="inlineStr">
        <is>
          <t>250psig</t>
        </is>
      </c>
      <c r="J304" t="inlineStr">
        <is>
          <t>:MechSealType1Bal:</t>
        </is>
      </c>
      <c r="K304" t="inlineStr">
        <is>
          <t>:Horizontal:Vertical:</t>
        </is>
      </c>
      <c r="L304" t="inlineStr">
        <is>
          <t>:G:K:</t>
        </is>
      </c>
      <c r="M304" t="inlineStr">
        <is>
          <t>:213JP:215JP:254JP:256JP:</t>
        </is>
      </c>
      <c r="O304" s="1" t="inlineStr">
        <is>
          <t>RTF</t>
        </is>
      </c>
      <c r="P304" s="4" t="n"/>
      <c r="Q304" t="inlineStr">
        <is>
          <t>A100526</t>
        </is>
      </c>
      <c r="R304" t="inlineStr">
        <is>
          <t>LT250</t>
        </is>
      </c>
    </row>
    <row r="305">
      <c r="B305" s="4" t="inlineStr">
        <is>
          <t>Price_BOM_L_Insert_299</t>
        </is>
      </c>
      <c r="C305" t="inlineStr">
        <is>
          <t>:15951-LC:15951-LCV:15955-LC:15955-LCV:15959-LC:15959-LCV:20709-LC:20709-LCV:20953-LC:20953-LCV:25707-LC:25707-LCV:25957-LC:25957-LCV:30707-LC:30707-LCV:40957-LC:40957-LCV:50957-LC:50957-LCV:</t>
        </is>
      </c>
      <c r="D305" t="inlineStr">
        <is>
          <t>X4</t>
        </is>
      </c>
      <c r="E305" s="2" t="inlineStr">
        <is>
          <t>Opt_InsertProvided</t>
        </is>
      </c>
      <c r="F305" s="2" t="inlineStr">
        <is>
          <t>Ductile Iron, ASTM-A536-65</t>
        </is>
      </c>
      <c r="G305" s="2" t="inlineStr">
        <is>
          <t>J</t>
        </is>
      </c>
      <c r="H305" s="2" t="inlineStr">
        <is>
          <t>Coating_Scotchkote134_interior_exterior</t>
        </is>
      </c>
      <c r="I305" t="inlineStr">
        <is>
          <t>250psig</t>
        </is>
      </c>
      <c r="J305" t="inlineStr">
        <is>
          <t>:MechSealType1Bal:</t>
        </is>
      </c>
      <c r="K305" t="inlineStr">
        <is>
          <t>:Horizontal:Vertical:</t>
        </is>
      </c>
      <c r="L305" t="inlineStr">
        <is>
          <t>:G:K:</t>
        </is>
      </c>
      <c r="M305" t="inlineStr">
        <is>
          <t>:284JP:286JP:324JP:326JP:364JP:365JP:364JPZ:365JPZ:404JPZ:405JPZ:</t>
        </is>
      </c>
      <c r="O305" s="1" t="inlineStr">
        <is>
          <t>RTF</t>
        </is>
      </c>
      <c r="P305" s="4" t="n"/>
      <c r="Q305" t="inlineStr">
        <is>
          <t>A100526</t>
        </is>
      </c>
      <c r="R305" t="inlineStr">
        <is>
          <t>LT250</t>
        </is>
      </c>
    </row>
    <row r="306">
      <c r="B306" s="4" t="inlineStr">
        <is>
          <t>Price_BOM_L_Insert_300</t>
        </is>
      </c>
      <c r="C306" t="inlineStr">
        <is>
          <t>:40707-LC:40707-LCV:</t>
        </is>
      </c>
      <c r="D306" t="inlineStr">
        <is>
          <t>X4</t>
        </is>
      </c>
      <c r="E306" s="2" t="inlineStr">
        <is>
          <t>Opt_InsertProvided</t>
        </is>
      </c>
      <c r="F306" s="2" t="inlineStr">
        <is>
          <t>Cast Iron, ASTM-A48, CL 30</t>
        </is>
      </c>
      <c r="G306" s="2" t="inlineStr">
        <is>
          <t>C30</t>
        </is>
      </c>
      <c r="H306" s="2" t="inlineStr">
        <is>
          <t>Coating_Scotchkote134_interior_exterior</t>
        </is>
      </c>
      <c r="I306" t="inlineStr">
        <is>
          <t>175psig</t>
        </is>
      </c>
      <c r="J306" t="inlineStr">
        <is>
          <t>:MechSealType21S:MechSealType1Unbal:</t>
        </is>
      </c>
      <c r="K306" t="inlineStr">
        <is>
          <t>:Horizontal:Vertical:</t>
        </is>
      </c>
      <c r="L306" t="inlineStr">
        <is>
          <t>:G:K:</t>
        </is>
      </c>
      <c r="M306" t="inlineStr">
        <is>
          <t>:213JP:215JP:254JP:256JP:</t>
        </is>
      </c>
      <c r="O306" s="1" t="inlineStr">
        <is>
          <t>RTF</t>
        </is>
      </c>
      <c r="P306" s="4" t="n"/>
      <c r="Q306" t="inlineStr">
        <is>
          <t>A100524</t>
        </is>
      </c>
      <c r="R306" t="inlineStr">
        <is>
          <t>LT250</t>
        </is>
      </c>
    </row>
    <row r="307">
      <c r="B307" s="4" t="inlineStr">
        <is>
          <t>Price_BOM_L_Insert_301</t>
        </is>
      </c>
      <c r="C307" t="inlineStr">
        <is>
          <t>:40707-LC:40707-LCV:</t>
        </is>
      </c>
      <c r="D307" t="inlineStr">
        <is>
          <t>X4</t>
        </is>
      </c>
      <c r="E307" s="2" t="inlineStr">
        <is>
          <t>Opt_InsertProvided</t>
        </is>
      </c>
      <c r="F307" s="2" t="inlineStr">
        <is>
          <t>Cast Iron, ASTM-A48, CL 30</t>
        </is>
      </c>
      <c r="G307" s="2" t="inlineStr">
        <is>
          <t>C30</t>
        </is>
      </c>
      <c r="H307" s="2" t="inlineStr">
        <is>
          <t>Coating_Scotchkote134_interior_exterior</t>
        </is>
      </c>
      <c r="I307" t="inlineStr">
        <is>
          <t>175psig</t>
        </is>
      </c>
      <c r="J307" t="inlineStr">
        <is>
          <t>:MechSealType21S:MechSealType1Unbal:</t>
        </is>
      </c>
      <c r="K307" t="inlineStr">
        <is>
          <t>:Horizontal:Vertical:</t>
        </is>
      </c>
      <c r="L307" t="inlineStr">
        <is>
          <t>:G:K:</t>
        </is>
      </c>
      <c r="M307" t="inlineStr">
        <is>
          <t>:284JP:286JP:324JP:326JP:364JP:365JP:364JPZ:365JPZ:404JPZ:405JPZ:</t>
        </is>
      </c>
      <c r="O307" s="1" t="inlineStr">
        <is>
          <t>RTF</t>
        </is>
      </c>
      <c r="P307" s="4" t="n"/>
      <c r="Q307" t="inlineStr">
        <is>
          <t>A100524</t>
        </is>
      </c>
      <c r="R307" t="inlineStr">
        <is>
          <t>LT250</t>
        </is>
      </c>
    </row>
    <row r="308">
      <c r="B308" s="4" t="inlineStr">
        <is>
          <t>Price_BOM_L_Insert_302</t>
        </is>
      </c>
      <c r="C308" t="inlineStr">
        <is>
          <t>:40707-LC:40707-LCV:</t>
        </is>
      </c>
      <c r="D308" t="inlineStr">
        <is>
          <t>X4</t>
        </is>
      </c>
      <c r="E308" s="2" t="inlineStr">
        <is>
          <t>Opt_InsertProvided</t>
        </is>
      </c>
      <c r="F308" s="2" t="inlineStr">
        <is>
          <t>Ductile Iron, ASTM-A536-65</t>
        </is>
      </c>
      <c r="G308" s="2" t="inlineStr">
        <is>
          <t>J</t>
        </is>
      </c>
      <c r="H308" s="2" t="inlineStr">
        <is>
          <t>Coating_Scotchkote134_interior_exterior</t>
        </is>
      </c>
      <c r="I308" t="inlineStr">
        <is>
          <t>250psig</t>
        </is>
      </c>
      <c r="J308" t="inlineStr">
        <is>
          <t>:MechSealType21S:MechSealType1Unbal:</t>
        </is>
      </c>
      <c r="K308" t="inlineStr">
        <is>
          <t>:Horizontal:Vertical:</t>
        </is>
      </c>
      <c r="L308" t="inlineStr">
        <is>
          <t>:G:K:</t>
        </is>
      </c>
      <c r="M308" t="inlineStr">
        <is>
          <t>:213JP:215JP:254JP:256JP:</t>
        </is>
      </c>
      <c r="O308" s="1" t="inlineStr">
        <is>
          <t>RTF</t>
        </is>
      </c>
      <c r="P308" s="4" t="n"/>
      <c r="Q308" t="inlineStr">
        <is>
          <t>A100526</t>
        </is>
      </c>
      <c r="R308" t="inlineStr">
        <is>
          <t>LT250</t>
        </is>
      </c>
    </row>
    <row r="309">
      <c r="B309" s="4" t="inlineStr">
        <is>
          <t>Price_BOM_L_Insert_303</t>
        </is>
      </c>
      <c r="C309" t="inlineStr">
        <is>
          <t>:40707-LC:40707-LCV:</t>
        </is>
      </c>
      <c r="D309" t="inlineStr">
        <is>
          <t>X4</t>
        </is>
      </c>
      <c r="E309" s="2" t="inlineStr">
        <is>
          <t>Opt_InsertProvided</t>
        </is>
      </c>
      <c r="F309" s="2" t="inlineStr">
        <is>
          <t>Ductile Iron, ASTM-A536-65</t>
        </is>
      </c>
      <c r="G309" s="2" t="inlineStr">
        <is>
          <t>J</t>
        </is>
      </c>
      <c r="H309" s="2" t="inlineStr">
        <is>
          <t>Coating_Scotchkote134_interior_exterior</t>
        </is>
      </c>
      <c r="I309" t="inlineStr">
        <is>
          <t>250psig</t>
        </is>
      </c>
      <c r="J309" t="inlineStr">
        <is>
          <t>:MechSealType21S:MechSealType1Unbal:</t>
        </is>
      </c>
      <c r="K309" t="inlineStr">
        <is>
          <t>:Horizontal:Vertical:</t>
        </is>
      </c>
      <c r="L309" t="inlineStr">
        <is>
          <t>:G:K:</t>
        </is>
      </c>
      <c r="M309" t="inlineStr">
        <is>
          <t>:284JP:286JP:324JP:326JP:364JP:365JP:364JPZ:365JPZ:404JPZ:405JPZ:</t>
        </is>
      </c>
      <c r="O309" s="1" t="inlineStr">
        <is>
          <t>RTF</t>
        </is>
      </c>
      <c r="P309" s="4" t="n"/>
      <c r="Q309" t="inlineStr">
        <is>
          <t>A100526</t>
        </is>
      </c>
      <c r="R309" t="inlineStr">
        <is>
          <t>LT250</t>
        </is>
      </c>
    </row>
    <row r="310">
      <c r="B310" s="4" t="inlineStr">
        <is>
          <t>Price_BOM_L_Insert_304</t>
        </is>
      </c>
      <c r="C310" t="inlineStr">
        <is>
          <t>:40707-LC:40707-LCV:</t>
        </is>
      </c>
      <c r="D310" t="inlineStr">
        <is>
          <t>X4</t>
        </is>
      </c>
      <c r="E310" s="2" t="inlineStr">
        <is>
          <t>Opt_InsertProvided</t>
        </is>
      </c>
      <c r="F310" s="2" t="inlineStr">
        <is>
          <t>Cast Iron, ASTM-A48, CL 30</t>
        </is>
      </c>
      <c r="G310" s="2" t="inlineStr">
        <is>
          <t>C30</t>
        </is>
      </c>
      <c r="H310" s="2" t="inlineStr">
        <is>
          <t>Coating_Scotchkote134_interior_exterior</t>
        </is>
      </c>
      <c r="I310" t="inlineStr">
        <is>
          <t>175psig</t>
        </is>
      </c>
      <c r="J310" t="inlineStr">
        <is>
          <t>:Opt_Packing:</t>
        </is>
      </c>
      <c r="K310" t="inlineStr">
        <is>
          <t>:Horizontal:Vertical:</t>
        </is>
      </c>
      <c r="L310" t="inlineStr">
        <is>
          <t>:G:K:</t>
        </is>
      </c>
      <c r="M310" t="inlineStr">
        <is>
          <t>:213JP:215JP:254JP:256JP:</t>
        </is>
      </c>
      <c r="O310" s="1" t="inlineStr">
        <is>
          <t>RTF</t>
        </is>
      </c>
      <c r="P310" s="4" t="n"/>
      <c r="Q310" t="inlineStr">
        <is>
          <t>A100524</t>
        </is>
      </c>
      <c r="R310" t="inlineStr">
        <is>
          <t>LT250</t>
        </is>
      </c>
    </row>
    <row r="311">
      <c r="B311" s="4" t="inlineStr">
        <is>
          <t>Price_BOM_L_Insert_305</t>
        </is>
      </c>
      <c r="C311" t="inlineStr">
        <is>
          <t>:40707-LC:40707-LCV:</t>
        </is>
      </c>
      <c r="D311" t="inlineStr">
        <is>
          <t>X4</t>
        </is>
      </c>
      <c r="E311" s="2" t="inlineStr">
        <is>
          <t>Opt_InsertProvided</t>
        </is>
      </c>
      <c r="F311" s="2" t="inlineStr">
        <is>
          <t>Cast Iron, ASTM-A48, CL 30</t>
        </is>
      </c>
      <c r="G311" s="2" t="inlineStr">
        <is>
          <t>C30</t>
        </is>
      </c>
      <c r="H311" s="2" t="inlineStr">
        <is>
          <t>Coating_Scotchkote134_interior_exterior</t>
        </is>
      </c>
      <c r="I311" t="inlineStr">
        <is>
          <t>175psig</t>
        </is>
      </c>
      <c r="J311" t="inlineStr">
        <is>
          <t>:Opt_Packing:</t>
        </is>
      </c>
      <c r="K311" t="inlineStr">
        <is>
          <t>:Horizontal:Vertical:</t>
        </is>
      </c>
      <c r="L311" t="inlineStr">
        <is>
          <t>:G:K:</t>
        </is>
      </c>
      <c r="M311" t="inlineStr">
        <is>
          <t>:284JP:286JP:324JP:326JP:364JP:365JP:364JPZ:365JPZ:404JPZ:405JPZ:</t>
        </is>
      </c>
      <c r="O311" s="1" t="inlineStr">
        <is>
          <t>RTF</t>
        </is>
      </c>
      <c r="P311" s="4" t="n"/>
      <c r="Q311" t="inlineStr">
        <is>
          <t>A100524</t>
        </is>
      </c>
      <c r="R311" t="inlineStr">
        <is>
          <t>LT250</t>
        </is>
      </c>
    </row>
    <row r="312">
      <c r="B312" s="4" t="inlineStr">
        <is>
          <t>Price_BOM_L_Insert_306</t>
        </is>
      </c>
      <c r="C312" t="inlineStr">
        <is>
          <t>:40707-LC:40707-LCV:</t>
        </is>
      </c>
      <c r="D312" t="inlineStr">
        <is>
          <t>X4</t>
        </is>
      </c>
      <c r="E312" s="2" t="inlineStr">
        <is>
          <t>Opt_InsertProvided</t>
        </is>
      </c>
      <c r="F312" s="2" t="inlineStr">
        <is>
          <t>Cast Iron, ASTM-A48, CL 30</t>
        </is>
      </c>
      <c r="G312" s="2" t="inlineStr">
        <is>
          <t>C30</t>
        </is>
      </c>
      <c r="H312" s="2" t="inlineStr">
        <is>
          <t>Coating_Scotchkote134_interior_exterior</t>
        </is>
      </c>
      <c r="I312" t="inlineStr">
        <is>
          <t>175psig</t>
        </is>
      </c>
      <c r="J312" t="inlineStr">
        <is>
          <t>:MechSealDoubleType1:</t>
        </is>
      </c>
      <c r="K312" t="inlineStr">
        <is>
          <t>:Horizontal:Vertical:</t>
        </is>
      </c>
      <c r="L312" t="inlineStr">
        <is>
          <t>:G:K:</t>
        </is>
      </c>
      <c r="M312" t="inlineStr">
        <is>
          <t>:213JP:215JP:254JP:256JP:</t>
        </is>
      </c>
      <c r="O312" s="1" t="inlineStr">
        <is>
          <t>RTF</t>
        </is>
      </c>
      <c r="P312" s="4" t="n"/>
      <c r="Q312" t="inlineStr">
        <is>
          <t>A100524</t>
        </is>
      </c>
      <c r="R312" t="inlineStr">
        <is>
          <t>LT250</t>
        </is>
      </c>
    </row>
    <row r="313">
      <c r="B313" s="4" t="inlineStr">
        <is>
          <t>Price_BOM_L_Insert_307</t>
        </is>
      </c>
      <c r="C313" t="inlineStr">
        <is>
          <t>:40707-LC:40707-LCV:</t>
        </is>
      </c>
      <c r="D313" t="inlineStr">
        <is>
          <t>X4</t>
        </is>
      </c>
      <c r="E313" s="2" t="inlineStr">
        <is>
          <t>Opt_InsertProvided</t>
        </is>
      </c>
      <c r="F313" s="2" t="inlineStr">
        <is>
          <t>Cast Iron, ASTM-A48, CL 30</t>
        </is>
      </c>
      <c r="G313" s="2" t="inlineStr">
        <is>
          <t>C30</t>
        </is>
      </c>
      <c r="H313" s="2" t="inlineStr">
        <is>
          <t>Coating_Scotchkote134_interior_exterior</t>
        </is>
      </c>
      <c r="I313" t="inlineStr">
        <is>
          <t>175psig</t>
        </is>
      </c>
      <c r="J313" t="inlineStr">
        <is>
          <t>:MechSealDoubleType1:</t>
        </is>
      </c>
      <c r="K313" t="inlineStr">
        <is>
          <t>:Horizontal:Vertical:</t>
        </is>
      </c>
      <c r="L313" t="inlineStr">
        <is>
          <t>:G:K:</t>
        </is>
      </c>
      <c r="M313" t="inlineStr">
        <is>
          <t>:284JP:286JP:324JP:326JP:364JP:365JP:364JPZ:365JPZ:404JPZ:405JPZ:</t>
        </is>
      </c>
      <c r="O313" s="1" t="inlineStr">
        <is>
          <t>RTF</t>
        </is>
      </c>
      <c r="P313" s="4" t="n"/>
      <c r="Q313" t="inlineStr">
        <is>
          <t>A100524</t>
        </is>
      </c>
      <c r="R313" t="inlineStr">
        <is>
          <t>LT250</t>
        </is>
      </c>
    </row>
    <row r="314">
      <c r="B314" s="4" t="inlineStr">
        <is>
          <t>Price_BOM_L_Insert_308</t>
        </is>
      </c>
      <c r="C314" t="inlineStr">
        <is>
          <t>:40707-LC:40707-LCV:</t>
        </is>
      </c>
      <c r="D314" t="inlineStr">
        <is>
          <t>X4</t>
        </is>
      </c>
      <c r="E314" s="2" t="inlineStr">
        <is>
          <t>Opt_InsertProvided</t>
        </is>
      </c>
      <c r="F314" s="2" t="inlineStr">
        <is>
          <t>Cast Iron, ASTM-A48, CL 30</t>
        </is>
      </c>
      <c r="G314" s="2" t="inlineStr">
        <is>
          <t>C30</t>
        </is>
      </c>
      <c r="H314" s="2" t="inlineStr">
        <is>
          <t>Coating_Scotchkote134_interior_exterior</t>
        </is>
      </c>
      <c r="I314" t="inlineStr">
        <is>
          <t>175psig</t>
        </is>
      </c>
      <c r="J314" t="inlineStr">
        <is>
          <t>:MechSealType1Bal:</t>
        </is>
      </c>
      <c r="K314" t="inlineStr">
        <is>
          <t>:Horizontal:Vertical:</t>
        </is>
      </c>
      <c r="L314" t="inlineStr">
        <is>
          <t>:G:K:</t>
        </is>
      </c>
      <c r="M314" t="inlineStr">
        <is>
          <t>:213JP:215JP:254JP:256JP:</t>
        </is>
      </c>
      <c r="O314" s="1" t="inlineStr">
        <is>
          <t>RTF</t>
        </is>
      </c>
      <c r="P314" s="4" t="n"/>
      <c r="Q314" t="inlineStr">
        <is>
          <t>A100524</t>
        </is>
      </c>
      <c r="R314" t="inlineStr">
        <is>
          <t>LT250</t>
        </is>
      </c>
    </row>
    <row r="315">
      <c r="B315" s="4" t="inlineStr">
        <is>
          <t>Price_BOM_L_Insert_309</t>
        </is>
      </c>
      <c r="C315" t="inlineStr">
        <is>
          <t>:40707-LC:40707-LCV:</t>
        </is>
      </c>
      <c r="D315" t="inlineStr">
        <is>
          <t>X4</t>
        </is>
      </c>
      <c r="E315" s="2" t="inlineStr">
        <is>
          <t>Opt_InsertProvided</t>
        </is>
      </c>
      <c r="F315" s="2" t="inlineStr">
        <is>
          <t>Cast Iron, ASTM-A48, CL 30</t>
        </is>
      </c>
      <c r="G315" s="2" t="inlineStr">
        <is>
          <t>C30</t>
        </is>
      </c>
      <c r="H315" s="2" t="inlineStr">
        <is>
          <t>Coating_Scotchkote134_interior_exterior</t>
        </is>
      </c>
      <c r="I315" t="inlineStr">
        <is>
          <t>175psig</t>
        </is>
      </c>
      <c r="J315" t="inlineStr">
        <is>
          <t>:MechSealType1Bal:</t>
        </is>
      </c>
      <c r="K315" t="inlineStr">
        <is>
          <t>:Horizontal:Vertical:</t>
        </is>
      </c>
      <c r="L315" t="inlineStr">
        <is>
          <t>:G:K:</t>
        </is>
      </c>
      <c r="M315" t="inlineStr">
        <is>
          <t>:284JP:286JP:324JP:326JP:364JP:365JP:364JPZ:365JPZ:404JPZ:405JPZ:</t>
        </is>
      </c>
      <c r="O315" s="1" t="inlineStr">
        <is>
          <t>RTF</t>
        </is>
      </c>
      <c r="P315" s="4" t="n"/>
      <c r="Q315" t="inlineStr">
        <is>
          <t>A100524</t>
        </is>
      </c>
      <c r="R315" t="inlineStr">
        <is>
          <t>LT250</t>
        </is>
      </c>
    </row>
    <row r="316">
      <c r="B316" s="4" t="inlineStr">
        <is>
          <t>Price_BOM_L_Insert_310</t>
        </is>
      </c>
      <c r="C316" t="inlineStr">
        <is>
          <t>:40707-LC:40707-LCV:</t>
        </is>
      </c>
      <c r="D316" t="inlineStr">
        <is>
          <t>X4</t>
        </is>
      </c>
      <c r="E316" s="2" t="inlineStr">
        <is>
          <t>Opt_InsertProvided</t>
        </is>
      </c>
      <c r="F316" s="2" t="inlineStr">
        <is>
          <t>Ductile Iron, ASTM-A536-65</t>
        </is>
      </c>
      <c r="G316" s="2" t="inlineStr">
        <is>
          <t>J</t>
        </is>
      </c>
      <c r="H316" s="2" t="inlineStr">
        <is>
          <t>Coating_Scotchkote134_interior_exterior</t>
        </is>
      </c>
      <c r="I316" t="inlineStr">
        <is>
          <t>250psig</t>
        </is>
      </c>
      <c r="J316" t="inlineStr">
        <is>
          <t>:MechSealType1Bal:</t>
        </is>
      </c>
      <c r="K316" t="inlineStr">
        <is>
          <t>:Horizontal:Vertical:</t>
        </is>
      </c>
      <c r="L316" t="inlineStr">
        <is>
          <t>:G:K:</t>
        </is>
      </c>
      <c r="M316" t="inlineStr">
        <is>
          <t>:213JP:215JP:254JP:256JP:</t>
        </is>
      </c>
      <c r="O316" s="1" t="inlineStr">
        <is>
          <t>RTF</t>
        </is>
      </c>
      <c r="P316" s="4" t="n"/>
      <c r="Q316" t="inlineStr">
        <is>
          <t>A100526</t>
        </is>
      </c>
      <c r="R316" t="inlineStr">
        <is>
          <t>LT250</t>
        </is>
      </c>
    </row>
    <row r="317">
      <c r="B317" s="4" t="inlineStr">
        <is>
          <t>Price_BOM_L_Insert_311</t>
        </is>
      </c>
      <c r="C317" t="inlineStr">
        <is>
          <t>:40707-LC:40707-LCV:</t>
        </is>
      </c>
      <c r="D317" t="inlineStr">
        <is>
          <t>X4</t>
        </is>
      </c>
      <c r="E317" s="2" t="inlineStr">
        <is>
          <t>Opt_InsertProvided</t>
        </is>
      </c>
      <c r="F317" s="2" t="inlineStr">
        <is>
          <t>Ductile Iron, ASTM-A536-65</t>
        </is>
      </c>
      <c r="G317" s="2" t="inlineStr">
        <is>
          <t>J</t>
        </is>
      </c>
      <c r="H317" s="2" t="inlineStr">
        <is>
          <t>Coating_Scotchkote134_interior_exterior</t>
        </is>
      </c>
      <c r="I317" t="inlineStr">
        <is>
          <t>250psig</t>
        </is>
      </c>
      <c r="J317" t="inlineStr">
        <is>
          <t>:MechSealType1Bal:</t>
        </is>
      </c>
      <c r="K317" t="inlineStr">
        <is>
          <t>:Horizontal:Vertical:</t>
        </is>
      </c>
      <c r="L317" t="inlineStr">
        <is>
          <t>:G:K:</t>
        </is>
      </c>
      <c r="M317" t="inlineStr">
        <is>
          <t>:284JP:286JP:324JP:326JP:364JP:365JP:364JPZ:365JPZ:404JPZ:405JPZ:</t>
        </is>
      </c>
      <c r="O317" s="1" t="inlineStr">
        <is>
          <t>RTF</t>
        </is>
      </c>
      <c r="P317" s="4" t="n"/>
      <c r="Q317" t="inlineStr">
        <is>
          <t>A100526</t>
        </is>
      </c>
      <c r="R317" t="inlineStr">
        <is>
          <t>LT250</t>
        </is>
      </c>
    </row>
    <row r="318">
      <c r="B318" s="4" t="inlineStr">
        <is>
          <t>Price_BOM_L_Insert_312</t>
        </is>
      </c>
      <c r="C318" t="inlineStr">
        <is>
          <t>:15951-LF:15955-LF:15959-LF:20709-LF:20953-LF:25707-LF:25957-LF:30707-LF:40957-LF:50957-LF:</t>
        </is>
      </c>
      <c r="D318" t="inlineStr">
        <is>
          <t>X4</t>
        </is>
      </c>
      <c r="E318" s="2" t="inlineStr">
        <is>
          <t>Opt_InsertProvided</t>
        </is>
      </c>
      <c r="F318" s="2" t="inlineStr">
        <is>
          <t>Cast Iron, ASTM-A48, CL 30</t>
        </is>
      </c>
      <c r="G318" s="2" t="inlineStr">
        <is>
          <t>C30</t>
        </is>
      </c>
      <c r="H318" s="2" t="inlineStr">
        <is>
          <t>Coating_Scotchkote134_interior_exterior</t>
        </is>
      </c>
      <c r="I318" t="inlineStr">
        <is>
          <t>175psig</t>
        </is>
      </c>
      <c r="J318" t="inlineStr">
        <is>
          <t>:MechSealType21S:MechSealType1Unbal:</t>
        </is>
      </c>
      <c r="K318" t="inlineStr">
        <is>
          <t>:Horizontal:</t>
        </is>
      </c>
      <c r="L318" t="inlineStr">
        <is>
          <t>:A:B:</t>
        </is>
      </c>
      <c r="O318" s="1" t="inlineStr">
        <is>
          <t>RTF</t>
        </is>
      </c>
      <c r="P318" s="4" t="n"/>
      <c r="Q318" t="inlineStr">
        <is>
          <t>A100534</t>
        </is>
      </c>
      <c r="R318" t="inlineStr">
        <is>
          <t>LT250</t>
        </is>
      </c>
    </row>
    <row r="319">
      <c r="B319" s="4" t="inlineStr">
        <is>
          <t>Price_BOM_L_Insert_313</t>
        </is>
      </c>
      <c r="C319" t="inlineStr">
        <is>
          <t>:15951-LF:15955-LF:15959-LF:20709-LF:20953-LF:25707-LF:25957-LF:30707-LF:40957-LF:50957-LF:</t>
        </is>
      </c>
      <c r="D319" t="inlineStr">
        <is>
          <t>X4</t>
        </is>
      </c>
      <c r="E319" s="2" t="inlineStr">
        <is>
          <t>Opt_InsertProvided</t>
        </is>
      </c>
      <c r="F319" s="2" t="inlineStr">
        <is>
          <t>Ductile Iron, ASTM-A536-65</t>
        </is>
      </c>
      <c r="G319" s="2" t="inlineStr">
        <is>
          <t>J</t>
        </is>
      </c>
      <c r="H319" s="2" t="inlineStr">
        <is>
          <t>Coating_Scotchkote134_interior_exterior</t>
        </is>
      </c>
      <c r="I319" t="inlineStr">
        <is>
          <t>250psig</t>
        </is>
      </c>
      <c r="J319" t="inlineStr">
        <is>
          <t>:MechSealType21S:MechSealType1Unbal:</t>
        </is>
      </c>
      <c r="K319" t="inlineStr">
        <is>
          <t>:Horizontal:</t>
        </is>
      </c>
      <c r="L319" t="inlineStr">
        <is>
          <t>:A:B:</t>
        </is>
      </c>
      <c r="O319" s="1" t="inlineStr">
        <is>
          <t>RTF</t>
        </is>
      </c>
      <c r="P319" s="4" t="n"/>
      <c r="Q319" t="inlineStr">
        <is>
          <t>A100535</t>
        </is>
      </c>
      <c r="R319" t="inlineStr">
        <is>
          <t>LT250</t>
        </is>
      </c>
    </row>
    <row r="320">
      <c r="B320" s="4" t="inlineStr">
        <is>
          <t>Price_BOM_L_Insert_314</t>
        </is>
      </c>
      <c r="C320" t="inlineStr">
        <is>
          <t>:15951-LF:15955-LF:15959-LF:20709-LF:20953-LF:25707-LF:25957-LF:30707-LF:40957-LF:50957-LF:</t>
        </is>
      </c>
      <c r="D320" t="inlineStr">
        <is>
          <t>X4</t>
        </is>
      </c>
      <c r="E320" s="2" t="inlineStr">
        <is>
          <t>Opt_InsertProvided</t>
        </is>
      </c>
      <c r="F320" s="2" t="inlineStr">
        <is>
          <t>Cast Iron, ASTM-A48, CL 30</t>
        </is>
      </c>
      <c r="G320" s="2" t="inlineStr">
        <is>
          <t>C30</t>
        </is>
      </c>
      <c r="H320" s="2" t="inlineStr">
        <is>
          <t>Coating_Scotchkote134_interior_exterior</t>
        </is>
      </c>
      <c r="I320" t="inlineStr">
        <is>
          <t>175psig</t>
        </is>
      </c>
      <c r="J320" t="inlineStr">
        <is>
          <t>:Opt_Packing:</t>
        </is>
      </c>
      <c r="K320" t="inlineStr">
        <is>
          <t>:Horizontal:</t>
        </is>
      </c>
      <c r="L320" t="inlineStr">
        <is>
          <t>:A:B:</t>
        </is>
      </c>
      <c r="O320" s="1" t="inlineStr">
        <is>
          <t>RTF</t>
        </is>
      </c>
      <c r="P320" s="4" t="n"/>
      <c r="Q320" t="inlineStr">
        <is>
          <t>A100534</t>
        </is>
      </c>
      <c r="R320" t="inlineStr">
        <is>
          <t>LT250</t>
        </is>
      </c>
    </row>
    <row r="321">
      <c r="B321" s="4" t="inlineStr">
        <is>
          <t>Price_BOM_L_Insert_315</t>
        </is>
      </c>
      <c r="C321" t="inlineStr">
        <is>
          <t>:15951-LF:15955-LF:15959-LF:20709-LF:20953-LF:25707-LF:25957-LF:30707-LF:40957-LF:50957-LF:</t>
        </is>
      </c>
      <c r="D321" t="inlineStr">
        <is>
          <t>X4</t>
        </is>
      </c>
      <c r="E321" s="2" t="inlineStr">
        <is>
          <t>Opt_InsertProvided</t>
        </is>
      </c>
      <c r="F321" s="2" t="inlineStr">
        <is>
          <t>Cast Iron, ASTM-A48, CL 30</t>
        </is>
      </c>
      <c r="G321" s="2" t="inlineStr">
        <is>
          <t>C30</t>
        </is>
      </c>
      <c r="H321" s="2" t="inlineStr">
        <is>
          <t>Coating_Scotchkote134_interior_exterior</t>
        </is>
      </c>
      <c r="I321" t="inlineStr">
        <is>
          <t>175psig</t>
        </is>
      </c>
      <c r="J321" t="inlineStr">
        <is>
          <t>:MechSealDoubleType1:</t>
        </is>
      </c>
      <c r="K321" t="inlineStr">
        <is>
          <t>:Horizontal:</t>
        </is>
      </c>
      <c r="L321" t="inlineStr">
        <is>
          <t>:A:B:</t>
        </is>
      </c>
      <c r="O321" s="1" t="inlineStr">
        <is>
          <t>RTF</t>
        </is>
      </c>
      <c r="P321" s="4" t="n"/>
      <c r="Q321" t="inlineStr">
        <is>
          <t>A100534</t>
        </is>
      </c>
      <c r="R321" t="inlineStr">
        <is>
          <t>LT250</t>
        </is>
      </c>
    </row>
    <row r="322">
      <c r="B322" s="4" t="inlineStr">
        <is>
          <t>Price_BOM_L_Insert_316</t>
        </is>
      </c>
      <c r="C322" t="inlineStr">
        <is>
          <t>:15951-LF:15955-LF:15959-LF:20709-LF:20953-LF:25707-LF:25957-LF:30707-LF:40957-LF:50957-LF:</t>
        </is>
      </c>
      <c r="D322" t="inlineStr">
        <is>
          <t>X4</t>
        </is>
      </c>
      <c r="E322" s="2" t="inlineStr">
        <is>
          <t>Opt_InsertProvided</t>
        </is>
      </c>
      <c r="F322" s="2" t="inlineStr">
        <is>
          <t>Cast Iron, ASTM-A48, CL 30</t>
        </is>
      </c>
      <c r="G322" s="2" t="inlineStr">
        <is>
          <t>C30</t>
        </is>
      </c>
      <c r="H322" s="2" t="inlineStr">
        <is>
          <t>Coating_Scotchkote134_interior_exterior</t>
        </is>
      </c>
      <c r="I322" t="inlineStr">
        <is>
          <t>175psig</t>
        </is>
      </c>
      <c r="J322" t="inlineStr">
        <is>
          <t>:MechSealType1Bal:</t>
        </is>
      </c>
      <c r="K322" t="inlineStr">
        <is>
          <t>:Horizontal:</t>
        </is>
      </c>
      <c r="L322" t="inlineStr">
        <is>
          <t>:A:B:</t>
        </is>
      </c>
      <c r="O322" s="1" t="inlineStr">
        <is>
          <t>RTF</t>
        </is>
      </c>
      <c r="P322" s="4" t="n"/>
      <c r="Q322" t="inlineStr">
        <is>
          <t>A100534</t>
        </is>
      </c>
      <c r="R322" t="inlineStr">
        <is>
          <t>LT250</t>
        </is>
      </c>
    </row>
    <row r="323">
      <c r="B323" s="4" t="inlineStr">
        <is>
          <t>Price_BOM_L_Insert_317</t>
        </is>
      </c>
      <c r="C323" t="inlineStr">
        <is>
          <t>:15951-LF:15955-LF:15959-LF:20709-LF:20953-LF:25707-LF:25957-LF:30707-LF:40957-LF:50957-LF:</t>
        </is>
      </c>
      <c r="D323" t="inlineStr">
        <is>
          <t>X4</t>
        </is>
      </c>
      <c r="E323" s="2" t="inlineStr">
        <is>
          <t>Opt_InsertProvided</t>
        </is>
      </c>
      <c r="F323" s="2" t="inlineStr">
        <is>
          <t>Ductile Iron, ASTM-A536-65</t>
        </is>
      </c>
      <c r="G323" s="2" t="inlineStr">
        <is>
          <t>J</t>
        </is>
      </c>
      <c r="H323" s="2" t="inlineStr">
        <is>
          <t>Coating_Scotchkote134_interior_exterior</t>
        </is>
      </c>
      <c r="I323" t="inlineStr">
        <is>
          <t>250psig</t>
        </is>
      </c>
      <c r="J323" t="inlineStr">
        <is>
          <t>:MechSealType1Bal:</t>
        </is>
      </c>
      <c r="K323" t="inlineStr">
        <is>
          <t>:Horizontal:</t>
        </is>
      </c>
      <c r="L323" t="inlineStr">
        <is>
          <t>:A:B:</t>
        </is>
      </c>
      <c r="O323" s="1" t="inlineStr">
        <is>
          <t>RTF</t>
        </is>
      </c>
      <c r="P323" s="4" t="n"/>
      <c r="Q323" t="inlineStr">
        <is>
          <t>A100535</t>
        </is>
      </c>
      <c r="R323" t="inlineStr">
        <is>
          <t>LT250</t>
        </is>
      </c>
    </row>
    <row r="324">
      <c r="B324" s="4" t="inlineStr">
        <is>
          <t>Price_BOM_L_Insert_318</t>
        </is>
      </c>
      <c r="C324" t="inlineStr">
        <is>
          <t>:40707-LF:</t>
        </is>
      </c>
      <c r="D324" t="inlineStr">
        <is>
          <t>X4</t>
        </is>
      </c>
      <c r="E324" s="2" t="inlineStr">
        <is>
          <t>Opt_InsertProvided</t>
        </is>
      </c>
      <c r="F324" s="2" t="inlineStr">
        <is>
          <t>Cast Iron, ASTM-A48, CL 30</t>
        </is>
      </c>
      <c r="G324" s="2" t="inlineStr">
        <is>
          <t>C30</t>
        </is>
      </c>
      <c r="H324" s="2" t="inlineStr">
        <is>
          <t>Coating_Scotchkote134_interior_exterior</t>
        </is>
      </c>
      <c r="I324" t="inlineStr">
        <is>
          <t>175psig</t>
        </is>
      </c>
      <c r="J324" t="inlineStr">
        <is>
          <t>:MechSealType21S:MechSealType1Unbal:</t>
        </is>
      </c>
      <c r="K324" t="inlineStr">
        <is>
          <t>:Horizontal:</t>
        </is>
      </c>
      <c r="L324" t="inlineStr">
        <is>
          <t>:A:B:</t>
        </is>
      </c>
      <c r="O324" s="1" t="inlineStr">
        <is>
          <t>RTF</t>
        </is>
      </c>
      <c r="P324" s="4" t="n"/>
      <c r="Q324" t="inlineStr">
        <is>
          <t>A100534</t>
        </is>
      </c>
      <c r="R324" t="inlineStr">
        <is>
          <t>LT250</t>
        </is>
      </c>
    </row>
    <row r="325">
      <c r="B325" s="4" t="inlineStr">
        <is>
          <t>Price_BOM_L_Insert_319</t>
        </is>
      </c>
      <c r="C325" t="inlineStr">
        <is>
          <t>:40707-LF:</t>
        </is>
      </c>
      <c r="D325" t="inlineStr">
        <is>
          <t>X4</t>
        </is>
      </c>
      <c r="E325" s="2" t="inlineStr">
        <is>
          <t>Opt_InsertProvided</t>
        </is>
      </c>
      <c r="F325" s="2" t="inlineStr">
        <is>
          <t>Ductile Iron, ASTM-A536-65</t>
        </is>
      </c>
      <c r="G325" s="2" t="inlineStr">
        <is>
          <t>J</t>
        </is>
      </c>
      <c r="H325" s="2" t="inlineStr">
        <is>
          <t>Coating_Scotchkote134_interior_exterior</t>
        </is>
      </c>
      <c r="I325" t="inlineStr">
        <is>
          <t>250psig</t>
        </is>
      </c>
      <c r="J325" t="inlineStr">
        <is>
          <t>:MechSealType21S:MechSealType1Unbal:</t>
        </is>
      </c>
      <c r="K325" t="inlineStr">
        <is>
          <t>:Horizontal:</t>
        </is>
      </c>
      <c r="L325" t="inlineStr">
        <is>
          <t>:A:B:</t>
        </is>
      </c>
      <c r="O325" s="1" t="inlineStr">
        <is>
          <t>RTF</t>
        </is>
      </c>
      <c r="P325" s="4" t="n"/>
      <c r="Q325" t="inlineStr">
        <is>
          <t>A100535</t>
        </is>
      </c>
      <c r="R325" t="inlineStr">
        <is>
          <t>LT250</t>
        </is>
      </c>
    </row>
    <row r="326">
      <c r="B326" s="4" t="inlineStr">
        <is>
          <t>Price_BOM_L_Insert_320</t>
        </is>
      </c>
      <c r="C326" t="inlineStr">
        <is>
          <t>:40707-LF:</t>
        </is>
      </c>
      <c r="D326" t="inlineStr">
        <is>
          <t>X4</t>
        </is>
      </c>
      <c r="E326" s="2" t="inlineStr">
        <is>
          <t>Opt_InsertProvided</t>
        </is>
      </c>
      <c r="F326" s="2" t="inlineStr">
        <is>
          <t>Cast Iron, ASTM-A48, CL 30</t>
        </is>
      </c>
      <c r="G326" s="2" t="inlineStr">
        <is>
          <t>C30</t>
        </is>
      </c>
      <c r="H326" s="2" t="inlineStr">
        <is>
          <t>Coating_Scotchkote134_interior_exterior</t>
        </is>
      </c>
      <c r="I326" t="inlineStr">
        <is>
          <t>175psig</t>
        </is>
      </c>
      <c r="J326" t="inlineStr">
        <is>
          <t>:Opt_Packing:</t>
        </is>
      </c>
      <c r="K326" t="inlineStr">
        <is>
          <t>:Horizontal:</t>
        </is>
      </c>
      <c r="L326" t="inlineStr">
        <is>
          <t>:A:B:</t>
        </is>
      </c>
      <c r="O326" s="1" t="inlineStr">
        <is>
          <t>RTF</t>
        </is>
      </c>
      <c r="P326" s="4" t="n"/>
      <c r="Q326" t="inlineStr">
        <is>
          <t>A100534</t>
        </is>
      </c>
      <c r="R326" t="inlineStr">
        <is>
          <t>LT250</t>
        </is>
      </c>
    </row>
    <row r="327">
      <c r="B327" s="4" t="inlineStr">
        <is>
          <t>Price_BOM_L_Insert_321</t>
        </is>
      </c>
      <c r="C327" t="inlineStr">
        <is>
          <t>:40707-LF:</t>
        </is>
      </c>
      <c r="D327" t="inlineStr">
        <is>
          <t>X4</t>
        </is>
      </c>
      <c r="E327" s="2" t="inlineStr">
        <is>
          <t>Opt_InsertProvided</t>
        </is>
      </c>
      <c r="F327" s="2" t="inlineStr">
        <is>
          <t>Cast Iron, ASTM-A48, CL 30</t>
        </is>
      </c>
      <c r="G327" s="2" t="inlineStr">
        <is>
          <t>C30</t>
        </is>
      </c>
      <c r="H327" s="2" t="inlineStr">
        <is>
          <t>Coating_Scotchkote134_interior_exterior</t>
        </is>
      </c>
      <c r="I327" t="inlineStr">
        <is>
          <t>175psig</t>
        </is>
      </c>
      <c r="J327" t="inlineStr">
        <is>
          <t>:MechSealDoubleType1:</t>
        </is>
      </c>
      <c r="K327" t="inlineStr">
        <is>
          <t>:Horizontal:</t>
        </is>
      </c>
      <c r="L327" t="inlineStr">
        <is>
          <t>:A:B:</t>
        </is>
      </c>
      <c r="O327" s="1" t="inlineStr">
        <is>
          <t>RTF</t>
        </is>
      </c>
      <c r="P327" s="4" t="n"/>
      <c r="Q327" t="inlineStr">
        <is>
          <t>A100534</t>
        </is>
      </c>
      <c r="R327" t="inlineStr">
        <is>
          <t>LT250</t>
        </is>
      </c>
    </row>
    <row r="328">
      <c r="B328" s="4" t="inlineStr">
        <is>
          <t>Price_BOM_L_Insert_322</t>
        </is>
      </c>
      <c r="C328" t="inlineStr">
        <is>
          <t>:40707-LF:</t>
        </is>
      </c>
      <c r="D328" t="inlineStr">
        <is>
          <t>X4</t>
        </is>
      </c>
      <c r="E328" s="2" t="inlineStr">
        <is>
          <t>Opt_InsertProvided</t>
        </is>
      </c>
      <c r="F328" s="2" t="inlineStr">
        <is>
          <t>Cast Iron, ASTM-A48, CL 30</t>
        </is>
      </c>
      <c r="G328" s="2" t="inlineStr">
        <is>
          <t>C30</t>
        </is>
      </c>
      <c r="H328" s="2" t="inlineStr">
        <is>
          <t>Coating_Scotchkote134_interior_exterior</t>
        </is>
      </c>
      <c r="I328" t="inlineStr">
        <is>
          <t>175psig</t>
        </is>
      </c>
      <c r="J328" t="inlineStr">
        <is>
          <t>:MechSealType1Bal:</t>
        </is>
      </c>
      <c r="K328" t="inlineStr">
        <is>
          <t>:Horizontal:</t>
        </is>
      </c>
      <c r="L328" t="inlineStr">
        <is>
          <t>:A:B:</t>
        </is>
      </c>
      <c r="O328" s="1" t="inlineStr">
        <is>
          <t>RTF</t>
        </is>
      </c>
      <c r="P328" s="4" t="n"/>
      <c r="Q328" t="inlineStr">
        <is>
          <t>A100534</t>
        </is>
      </c>
      <c r="R328" t="inlineStr">
        <is>
          <t>LT250</t>
        </is>
      </c>
    </row>
    <row r="329">
      <c r="B329" s="4" t="inlineStr">
        <is>
          <t>Price_BOM_L_Insert_323</t>
        </is>
      </c>
      <c r="C329" t="inlineStr">
        <is>
          <t>:40707-LF:</t>
        </is>
      </c>
      <c r="D329" t="inlineStr">
        <is>
          <t>X4</t>
        </is>
      </c>
      <c r="E329" s="2" t="inlineStr">
        <is>
          <t>Opt_InsertProvided</t>
        </is>
      </c>
      <c r="F329" s="2" t="inlineStr">
        <is>
          <t>Ductile Iron, ASTM-A536-65</t>
        </is>
      </c>
      <c r="G329" s="2" t="inlineStr">
        <is>
          <t>J</t>
        </is>
      </c>
      <c r="H329" s="2" t="inlineStr">
        <is>
          <t>Coating_Scotchkote134_interior_exterior</t>
        </is>
      </c>
      <c r="I329" t="inlineStr">
        <is>
          <t>250psig</t>
        </is>
      </c>
      <c r="J329" t="inlineStr">
        <is>
          <t>:MechSealType1Bal:</t>
        </is>
      </c>
      <c r="K329" t="inlineStr">
        <is>
          <t>:Horizontal:</t>
        </is>
      </c>
      <c r="L329" t="inlineStr">
        <is>
          <t>:A:B:</t>
        </is>
      </c>
      <c r="O329" s="1" t="inlineStr">
        <is>
          <t>RTF</t>
        </is>
      </c>
      <c r="P329" s="4" t="n"/>
      <c r="Q329" t="inlineStr">
        <is>
          <t>A100535</t>
        </is>
      </c>
      <c r="R329" t="inlineStr">
        <is>
          <t>LT250</t>
        </is>
      </c>
    </row>
    <row r="330">
      <c r="B330" s="4" t="inlineStr">
        <is>
          <t>Price_BOM_L_Insert_324</t>
        </is>
      </c>
      <c r="C33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0" s="2" t="inlineStr">
        <is>
          <t>XA</t>
        </is>
      </c>
      <c r="E330" s="2" t="inlineStr">
        <is>
          <t>Opt_InsertProvided</t>
        </is>
      </c>
      <c r="F330" s="2" t="inlineStr">
        <is>
          <t>Cast Iron, ASTM-A48, CL 30</t>
        </is>
      </c>
      <c r="G330" s="2" t="inlineStr">
        <is>
          <t>C30</t>
        </is>
      </c>
      <c r="H330" s="2" t="inlineStr">
        <is>
          <t>Coating_Scotchkote134_interior_exterior</t>
        </is>
      </c>
      <c r="I330" t="inlineStr">
        <is>
          <t>175psig</t>
        </is>
      </c>
      <c r="J330" t="inlineStr">
        <is>
          <t>:MechSealType21S:MechSealType1Unbal:</t>
        </is>
      </c>
      <c r="K330" t="inlineStr">
        <is>
          <t>:Horizontal:Vertical:</t>
        </is>
      </c>
      <c r="L330" t="inlineStr">
        <is>
          <t>:W:Y:</t>
        </is>
      </c>
      <c r="M330" t="inlineStr">
        <is>
          <t>:213JMZ:215JMZ:213JM:215JM:254JM:256JM:</t>
        </is>
      </c>
      <c r="N330" t="inlineStr">
        <is>
          <t>Single Seal, Type 1</t>
        </is>
      </c>
      <c r="O330" s="1" t="n">
        <v>98096674</v>
      </c>
      <c r="P330" s="4" t="n"/>
      <c r="Q330" t="inlineStr">
        <is>
          <t>A100530</t>
        </is>
      </c>
      <c r="R330" t="inlineStr">
        <is>
          <t>LT250</t>
        </is>
      </c>
    </row>
    <row r="331">
      <c r="B331" s="4" t="inlineStr">
        <is>
          <t>Price_BOM_L_Insert_325</t>
        </is>
      </c>
      <c r="C33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1" s="2" t="inlineStr">
        <is>
          <t>XA</t>
        </is>
      </c>
      <c r="E331" s="2" t="inlineStr">
        <is>
          <t>Opt_InsertProvided</t>
        </is>
      </c>
      <c r="F331" s="2" t="inlineStr">
        <is>
          <t>Cast Iron, ASTM-A48, CL 30</t>
        </is>
      </c>
      <c r="G331" s="2" t="inlineStr">
        <is>
          <t>C30</t>
        </is>
      </c>
      <c r="H331" s="2" t="inlineStr">
        <is>
          <t>Coating_Scotchkote134_interior_exterior</t>
        </is>
      </c>
      <c r="I331" t="inlineStr">
        <is>
          <t>175psig</t>
        </is>
      </c>
      <c r="J331" t="inlineStr">
        <is>
          <t>:MechSealType21S:MechSealType1Unbal:</t>
        </is>
      </c>
      <c r="K331" t="inlineStr">
        <is>
          <t>:Horizontal:Vertical:</t>
        </is>
      </c>
      <c r="L331" t="inlineStr">
        <is>
          <t>:W:Y:</t>
        </is>
      </c>
      <c r="M331" t="inlineStr">
        <is>
          <t>:284JM:286JM:324JM:326JM:364JMZ:365JMZ:404JMZ:405JMZ:</t>
        </is>
      </c>
      <c r="N331" t="inlineStr">
        <is>
          <t>Single Seal, Type 1</t>
        </is>
      </c>
      <c r="O331" s="1" t="n">
        <v>96759593</v>
      </c>
      <c r="P331" s="4" t="inlineStr">
        <is>
          <t>INSERT,LC,XA,JM,SGL,12.5"AK,CI COATED</t>
        </is>
      </c>
      <c r="Q331" t="inlineStr">
        <is>
          <t>A100530</t>
        </is>
      </c>
      <c r="R331" t="inlineStr">
        <is>
          <t>LT250</t>
        </is>
      </c>
    </row>
    <row r="332">
      <c r="B332" s="4" t="inlineStr">
        <is>
          <t>Price_BOM_L_Insert_326</t>
        </is>
      </c>
      <c r="C33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2" s="2" t="inlineStr">
        <is>
          <t>XA</t>
        </is>
      </c>
      <c r="E332" s="2" t="inlineStr">
        <is>
          <t>Opt_InsertProvided</t>
        </is>
      </c>
      <c r="F332" s="2" t="inlineStr">
        <is>
          <t>Cast Iron, ASTM-A48, CL 30</t>
        </is>
      </c>
      <c r="G332" s="2" t="inlineStr">
        <is>
          <t>C30</t>
        </is>
      </c>
      <c r="H332" s="2" t="inlineStr">
        <is>
          <t>Coating_Scotchkote134_interior_exterior</t>
        </is>
      </c>
      <c r="I332" t="inlineStr">
        <is>
          <t>175psig</t>
        </is>
      </c>
      <c r="J332" t="inlineStr">
        <is>
          <t>:MechSealType21S:MechSealType1Unbal:</t>
        </is>
      </c>
      <c r="K332" t="inlineStr">
        <is>
          <t>:Horizontal:Vertical:</t>
        </is>
      </c>
      <c r="L332" t="inlineStr">
        <is>
          <t>:G:K:</t>
        </is>
      </c>
      <c r="M332" t="inlineStr">
        <is>
          <t>:213JP:215JP:254JP:256JP:</t>
        </is>
      </c>
      <c r="N332" t="inlineStr">
        <is>
          <t>Single Seal, Type 1</t>
        </is>
      </c>
      <c r="O332" s="1" t="inlineStr">
        <is>
          <t>RTF</t>
        </is>
      </c>
      <c r="P332" s="4" t="n"/>
      <c r="Q332" t="inlineStr">
        <is>
          <t>A100529</t>
        </is>
      </c>
      <c r="R332" t="inlineStr">
        <is>
          <t>LT250</t>
        </is>
      </c>
    </row>
    <row r="333">
      <c r="B333" s="4" t="inlineStr">
        <is>
          <t>Price_BOM_L_Insert_327</t>
        </is>
      </c>
      <c r="C33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3" s="2" t="inlineStr">
        <is>
          <t>XA</t>
        </is>
      </c>
      <c r="E333" s="2" t="inlineStr">
        <is>
          <t>Opt_InsertProvided</t>
        </is>
      </c>
      <c r="F333" s="2" t="inlineStr">
        <is>
          <t>Cast Iron, ASTM-A48, CL 30</t>
        </is>
      </c>
      <c r="G333" s="2" t="inlineStr">
        <is>
          <t>C30</t>
        </is>
      </c>
      <c r="H333" s="2" t="inlineStr">
        <is>
          <t>Coating_Scotchkote134_interior_exterior</t>
        </is>
      </c>
      <c r="I333" t="inlineStr">
        <is>
          <t>175psig</t>
        </is>
      </c>
      <c r="J333" t="inlineStr">
        <is>
          <t>:MechSealType21S:MechSealType1Unbal:</t>
        </is>
      </c>
      <c r="K333" t="inlineStr">
        <is>
          <t>:Horizontal:Vertical:</t>
        </is>
      </c>
      <c r="L333" t="inlineStr">
        <is>
          <t>:G:K:</t>
        </is>
      </c>
      <c r="M333" t="inlineStr">
        <is>
          <t>:284JP:286JP:324JP:326JP:364JP:365JP:364JPZ:365JPZ:404JPZ:405JPZ:</t>
        </is>
      </c>
      <c r="N333" t="inlineStr">
        <is>
          <t>Double Seal, Type 1</t>
        </is>
      </c>
      <c r="O333" s="1" t="inlineStr">
        <is>
          <t>RTF</t>
        </is>
      </c>
      <c r="P333" s="4" t="n"/>
      <c r="Q333" t="inlineStr">
        <is>
          <t>A100529</t>
        </is>
      </c>
      <c r="R333" t="inlineStr">
        <is>
          <t>LT250</t>
        </is>
      </c>
    </row>
    <row r="334">
      <c r="B334" s="4" t="inlineStr">
        <is>
          <t>Price_BOM_L_Insert_328</t>
        </is>
      </c>
      <c r="C33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4" s="2" t="inlineStr">
        <is>
          <t>XA</t>
        </is>
      </c>
      <c r="E334" s="2" t="inlineStr">
        <is>
          <t>Opt_InsertProvided</t>
        </is>
      </c>
      <c r="F334" s="2" t="inlineStr">
        <is>
          <t>Ductile Iron, ASTM-A536-65</t>
        </is>
      </c>
      <c r="G334" s="2" t="inlineStr">
        <is>
          <t>J</t>
        </is>
      </c>
      <c r="H334" s="2" t="inlineStr">
        <is>
          <t>Coating_Scotchkote134_interior_exterior</t>
        </is>
      </c>
      <c r="I334" t="inlineStr">
        <is>
          <t>250psig</t>
        </is>
      </c>
      <c r="J334" t="inlineStr">
        <is>
          <t>:MechSealType21S:MechSealType1Unbal:</t>
        </is>
      </c>
      <c r="K334" t="inlineStr">
        <is>
          <t>:Horizontal:Vertical:</t>
        </is>
      </c>
      <c r="L334" t="inlineStr">
        <is>
          <t>:G:K:</t>
        </is>
      </c>
      <c r="M334" t="inlineStr">
        <is>
          <t>:213JP:215JP:254JP:256JP:</t>
        </is>
      </c>
      <c r="N334" t="inlineStr">
        <is>
          <t>Double Seal, Type 1</t>
        </is>
      </c>
      <c r="O334" s="1" t="inlineStr">
        <is>
          <t>RTF</t>
        </is>
      </c>
      <c r="P334" s="4" t="n"/>
      <c r="Q334" t="inlineStr">
        <is>
          <t>A100531</t>
        </is>
      </c>
      <c r="R334" t="inlineStr">
        <is>
          <t>LT250</t>
        </is>
      </c>
    </row>
    <row r="335">
      <c r="B335" s="4" t="inlineStr">
        <is>
          <t>Price_BOM_L_Insert_329</t>
        </is>
      </c>
      <c r="C33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5" s="2" t="inlineStr">
        <is>
          <t>XA</t>
        </is>
      </c>
      <c r="E335" s="2" t="inlineStr">
        <is>
          <t>Opt_InsertProvided</t>
        </is>
      </c>
      <c r="F335" s="2" t="inlineStr">
        <is>
          <t>Ductile Iron, ASTM-A536-65</t>
        </is>
      </c>
      <c r="G335" s="2" t="inlineStr">
        <is>
          <t>J</t>
        </is>
      </c>
      <c r="H335" s="2" t="inlineStr">
        <is>
          <t>Coating_Scotchkote134_interior_exterior</t>
        </is>
      </c>
      <c r="I335" t="inlineStr">
        <is>
          <t>250psig</t>
        </is>
      </c>
      <c r="J335" t="inlineStr">
        <is>
          <t>:MechSealType21S:MechSealType1Unbal:</t>
        </is>
      </c>
      <c r="K335" t="inlineStr">
        <is>
          <t>:Horizontal:Vertical:</t>
        </is>
      </c>
      <c r="L335" t="inlineStr">
        <is>
          <t>:G:K:</t>
        </is>
      </c>
      <c r="M335" t="inlineStr">
        <is>
          <t>:284JP:286JP:324JP:326JP:364JP:365JP:364JPZ:365JPZ:404JPZ:405JPZ:</t>
        </is>
      </c>
      <c r="O335" s="1" t="inlineStr">
        <is>
          <t>RTF</t>
        </is>
      </c>
      <c r="P335" s="4" t="n"/>
      <c r="Q335" t="inlineStr">
        <is>
          <t>A100531</t>
        </is>
      </c>
      <c r="R335" t="inlineStr">
        <is>
          <t>LT250</t>
        </is>
      </c>
    </row>
    <row r="336">
      <c r="B336" s="4" t="inlineStr">
        <is>
          <t>Price_BOM_L_Insert_330</t>
        </is>
      </c>
      <c r="C336" t="inlineStr">
        <is>
          <t>:20121-LC:25123-LC:30957-LC:30121-LC:30127-LC:30157-LC:40959-LC:4012A-LC:40129-LC:40157-LC:50123-LC:60951-LC:60123-LC:</t>
        </is>
      </c>
      <c r="D336" s="2" t="inlineStr">
        <is>
          <t>XA</t>
        </is>
      </c>
      <c r="E336" s="2" t="inlineStr">
        <is>
          <t>Opt_InsertProvided</t>
        </is>
      </c>
      <c r="F336" s="2" t="inlineStr">
        <is>
          <t>Cast Iron, ASTM-A48, CL 30</t>
        </is>
      </c>
      <c r="G336" s="2" t="inlineStr">
        <is>
          <t>C30</t>
        </is>
      </c>
      <c r="H336" s="2" t="inlineStr">
        <is>
          <t>Coating_Scotchkote134_interior_exterior</t>
        </is>
      </c>
      <c r="I336" t="inlineStr">
        <is>
          <t>175psig</t>
        </is>
      </c>
      <c r="J336" t="inlineStr">
        <is>
          <t>:Opt_Packing:</t>
        </is>
      </c>
      <c r="K336" t="inlineStr">
        <is>
          <t>:Horizontal:</t>
        </is>
      </c>
      <c r="L336" t="inlineStr">
        <is>
          <t>:K:</t>
        </is>
      </c>
      <c r="M336" t="inlineStr">
        <is>
          <t>:213JP:215JP:254JP:256JP:</t>
        </is>
      </c>
      <c r="O336" s="1" t="inlineStr">
        <is>
          <t>RTF</t>
        </is>
      </c>
      <c r="P336" s="4" t="n"/>
      <c r="Q336" t="inlineStr">
        <is>
          <t>A100529</t>
        </is>
      </c>
      <c r="R336" t="inlineStr">
        <is>
          <t>LT250</t>
        </is>
      </c>
    </row>
    <row r="337">
      <c r="B337" s="4" t="inlineStr">
        <is>
          <t>Price_BOM_L_Insert_331</t>
        </is>
      </c>
      <c r="C337" t="inlineStr">
        <is>
          <t>:20121-LC:25123-LC:30957-LC:30121-LC:30127-LC:30157-LC:40959-LC:4012A-LC:40129-LC:40157-LC:50123-LC:60951-LC:60123-LC:</t>
        </is>
      </c>
      <c r="D337" s="2" t="inlineStr">
        <is>
          <t>XA</t>
        </is>
      </c>
      <c r="E337" s="2" t="inlineStr">
        <is>
          <t>Opt_InsertProvided</t>
        </is>
      </c>
      <c r="F337" s="2" t="inlineStr">
        <is>
          <t>Cast Iron, ASTM-A48, CL 30</t>
        </is>
      </c>
      <c r="G337" s="2" t="inlineStr">
        <is>
          <t>C30</t>
        </is>
      </c>
      <c r="H337" s="2" t="inlineStr">
        <is>
          <t>Coating_Scotchkote134_interior_exterior</t>
        </is>
      </c>
      <c r="I337" t="inlineStr">
        <is>
          <t>175psig</t>
        </is>
      </c>
      <c r="J337" t="inlineStr">
        <is>
          <t>:Opt_Packing:</t>
        </is>
      </c>
      <c r="K337" t="inlineStr">
        <is>
          <t>:Horizontal:</t>
        </is>
      </c>
      <c r="L337" t="inlineStr">
        <is>
          <t>:K:</t>
        </is>
      </c>
      <c r="M337" t="inlineStr">
        <is>
          <t>:284JP:286JP:324JP:326JP:364JP:365JP:364JPZ:365JPZ:404JPZ:405JPZ:</t>
        </is>
      </c>
      <c r="O337" s="1" t="inlineStr">
        <is>
          <t>RTF</t>
        </is>
      </c>
      <c r="P337" s="4" t="n"/>
      <c r="Q337" t="inlineStr">
        <is>
          <t>A100529</t>
        </is>
      </c>
      <c r="R337" t="inlineStr">
        <is>
          <t>LT250</t>
        </is>
      </c>
    </row>
    <row r="338">
      <c r="B338" s="4" t="inlineStr">
        <is>
          <t>Price_BOM_L_Insert_332</t>
        </is>
      </c>
      <c r="C33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8" s="2" t="inlineStr">
        <is>
          <t>XA</t>
        </is>
      </c>
      <c r="E338" s="2" t="inlineStr">
        <is>
          <t>Opt_InsertProvided</t>
        </is>
      </c>
      <c r="F338" s="2" t="inlineStr">
        <is>
          <t>Cast Iron, ASTM-A48, CL 30</t>
        </is>
      </c>
      <c r="G338" s="2" t="inlineStr">
        <is>
          <t>C30</t>
        </is>
      </c>
      <c r="H338" s="2" t="inlineStr">
        <is>
          <t>Coating_Scotchkote134_interior_exterior</t>
        </is>
      </c>
      <c r="I338" t="inlineStr">
        <is>
          <t>175psig</t>
        </is>
      </c>
      <c r="J338" t="inlineStr">
        <is>
          <t>:MechSealType2B:</t>
        </is>
      </c>
      <c r="K338" t="inlineStr">
        <is>
          <t>:Horizontal:Vertical:</t>
        </is>
      </c>
      <c r="L338" t="inlineStr">
        <is>
          <t>:G:K:</t>
        </is>
      </c>
      <c r="M338" t="inlineStr">
        <is>
          <t>:213JP:215JP:254JP:256JP:</t>
        </is>
      </c>
      <c r="O338" s="1" t="inlineStr">
        <is>
          <t>RTF</t>
        </is>
      </c>
      <c r="P338" s="4" t="n"/>
      <c r="Q338" t="inlineStr">
        <is>
          <t>A100529</t>
        </is>
      </c>
      <c r="R338" t="inlineStr">
        <is>
          <t>LT250</t>
        </is>
      </c>
    </row>
    <row r="339">
      <c r="B339" s="4" t="inlineStr">
        <is>
          <t>Price_BOM_L_Insert_333</t>
        </is>
      </c>
      <c r="C33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9" s="2" t="inlineStr">
        <is>
          <t>XA</t>
        </is>
      </c>
      <c r="E339" s="2" t="inlineStr">
        <is>
          <t>Opt_InsertProvided</t>
        </is>
      </c>
      <c r="F339" s="2" t="inlineStr">
        <is>
          <t>Cast Iron, ASTM-A48, CL 30</t>
        </is>
      </c>
      <c r="G339" s="2" t="inlineStr">
        <is>
          <t>C30</t>
        </is>
      </c>
      <c r="H339" s="2" t="inlineStr">
        <is>
          <t>Coating_Scotchkote134_interior_exterior</t>
        </is>
      </c>
      <c r="I339" t="inlineStr">
        <is>
          <t>175psig</t>
        </is>
      </c>
      <c r="J339" t="inlineStr">
        <is>
          <t>:MechSealType2B:</t>
        </is>
      </c>
      <c r="K339" t="inlineStr">
        <is>
          <t>:Horizontal:Vertical:</t>
        </is>
      </c>
      <c r="L339" t="inlineStr">
        <is>
          <t>:G:K:</t>
        </is>
      </c>
      <c r="M339" t="inlineStr">
        <is>
          <t>:284JP:286JP:324JP:326JP:364JP:365JP:364JPZ:365JPZ:404JPZ:405JPZ:</t>
        </is>
      </c>
      <c r="O339" s="1" t="inlineStr">
        <is>
          <t>RTF</t>
        </is>
      </c>
      <c r="P339" s="4" t="n"/>
      <c r="Q339" t="inlineStr">
        <is>
          <t>A100529</t>
        </is>
      </c>
      <c r="R339" t="inlineStr">
        <is>
          <t>LT250</t>
        </is>
      </c>
    </row>
    <row r="340">
      <c r="B340" s="4" t="inlineStr">
        <is>
          <t>Price_BOM_L_Insert_334</t>
        </is>
      </c>
      <c r="C34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0" s="2" t="inlineStr">
        <is>
          <t>XA</t>
        </is>
      </c>
      <c r="E340" s="2" t="inlineStr">
        <is>
          <t>Opt_InsertProvided</t>
        </is>
      </c>
      <c r="F340" s="2" t="inlineStr">
        <is>
          <t>Ductile Iron, ASTM-A536-65</t>
        </is>
      </c>
      <c r="G340" s="2" t="inlineStr">
        <is>
          <t>J</t>
        </is>
      </c>
      <c r="H340" s="2" t="inlineStr">
        <is>
          <t>Coating_Scotchkote134_interior_exterior</t>
        </is>
      </c>
      <c r="I340" t="inlineStr">
        <is>
          <t>250psig</t>
        </is>
      </c>
      <c r="J340" t="inlineStr">
        <is>
          <t>:MechSealType2B:</t>
        </is>
      </c>
      <c r="K340" t="inlineStr">
        <is>
          <t>:Horizontal:Vertical:</t>
        </is>
      </c>
      <c r="L340" t="inlineStr">
        <is>
          <t>:G:K:</t>
        </is>
      </c>
      <c r="M340" t="inlineStr">
        <is>
          <t>:213JP:215JP:254JP:256JP:</t>
        </is>
      </c>
      <c r="O340" s="1" t="inlineStr">
        <is>
          <t>RTF</t>
        </is>
      </c>
      <c r="P340" s="4" t="n"/>
      <c r="Q340" t="inlineStr">
        <is>
          <t>A100531</t>
        </is>
      </c>
      <c r="R340" t="inlineStr">
        <is>
          <t>LT250</t>
        </is>
      </c>
    </row>
    <row r="341">
      <c r="B341" s="4" t="inlineStr">
        <is>
          <t>Price_BOM_L_Insert_335</t>
        </is>
      </c>
      <c r="C34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1" s="2" t="inlineStr">
        <is>
          <t>XA</t>
        </is>
      </c>
      <c r="E341" s="2" t="inlineStr">
        <is>
          <t>Opt_InsertProvided</t>
        </is>
      </c>
      <c r="F341" s="2" t="inlineStr">
        <is>
          <t>Ductile Iron, ASTM-A536-65</t>
        </is>
      </c>
      <c r="G341" s="2" t="inlineStr">
        <is>
          <t>J</t>
        </is>
      </c>
      <c r="H341" s="2" t="inlineStr">
        <is>
          <t>Coating_Scotchkote134_interior_exterior</t>
        </is>
      </c>
      <c r="I341" t="inlineStr">
        <is>
          <t>250psig</t>
        </is>
      </c>
      <c r="J341" t="inlineStr">
        <is>
          <t>:MechSealType2B:</t>
        </is>
      </c>
      <c r="K341" t="inlineStr">
        <is>
          <t>:Horizontal:Vertical:</t>
        </is>
      </c>
      <c r="L341" t="inlineStr">
        <is>
          <t>:G:K:</t>
        </is>
      </c>
      <c r="M341" t="inlineStr">
        <is>
          <t>:284JP:286JP:324JP:326JP:364JP:365JP:364JPZ:365JPZ:404JPZ:405JPZ:</t>
        </is>
      </c>
      <c r="O341" s="1" t="inlineStr">
        <is>
          <t>RTF</t>
        </is>
      </c>
      <c r="P341" s="4" t="n"/>
      <c r="Q341" t="inlineStr">
        <is>
          <t>A100531</t>
        </is>
      </c>
      <c r="R341" t="inlineStr">
        <is>
          <t>LT250</t>
        </is>
      </c>
    </row>
    <row r="342">
      <c r="B342" s="4" t="inlineStr">
        <is>
          <t>Price_BOM_L_Insert_336</t>
        </is>
      </c>
      <c r="C342" t="inlineStr">
        <is>
          <t>:20121-LF:25123-LF:30957-LF:30121-LF:30127-LF:30157-LF:40959-LF:4012A-LF:40129-LF:40157-LF:50123-LF:60951-LF:60123-LF:</t>
        </is>
      </c>
      <c r="D342" s="2" t="inlineStr">
        <is>
          <t>XA</t>
        </is>
      </c>
      <c r="E342" s="2" t="inlineStr">
        <is>
          <t>Opt_InsertProvided</t>
        </is>
      </c>
      <c r="F342" s="2" t="inlineStr">
        <is>
          <t>Cast Iron, ASTM-A48, CL 30</t>
        </is>
      </c>
      <c r="G342" s="2" t="inlineStr">
        <is>
          <t>C30</t>
        </is>
      </c>
      <c r="H342" s="2" t="inlineStr">
        <is>
          <t>Coating_Scotchkote134_interior_exterior</t>
        </is>
      </c>
      <c r="I342" t="inlineStr">
        <is>
          <t>175psig</t>
        </is>
      </c>
      <c r="J342" t="inlineStr">
        <is>
          <t>:MechSealType21S:MechSealType1Unbal:</t>
        </is>
      </c>
      <c r="K342" t="inlineStr">
        <is>
          <t>:Horizontal:</t>
        </is>
      </c>
      <c r="L342" t="inlineStr">
        <is>
          <t>:A:B:</t>
        </is>
      </c>
      <c r="O342" s="1" t="n">
        <v>98690418</v>
      </c>
      <c r="P342" s="4" t="n"/>
      <c r="Q342" t="inlineStr">
        <is>
          <t>A100542</t>
        </is>
      </c>
      <c r="R342" t="inlineStr">
        <is>
          <t>LT250</t>
        </is>
      </c>
    </row>
    <row r="343">
      <c r="B343" s="4" t="inlineStr">
        <is>
          <t>Price_BOM_L_Insert_337</t>
        </is>
      </c>
      <c r="C343" t="inlineStr">
        <is>
          <t>:20121-LF:25123-LF:30957-LF:30121-LF:30127-LF:30157-LF:40959-LF:4012A-LF:40129-LF:40157-LF:50123-LF:60951-LF:60123-LF:</t>
        </is>
      </c>
      <c r="D343" s="2" t="inlineStr">
        <is>
          <t>XA</t>
        </is>
      </c>
      <c r="E343" s="2" t="inlineStr">
        <is>
          <t>Opt_InsertProvided</t>
        </is>
      </c>
      <c r="F343" s="2" t="inlineStr">
        <is>
          <t>Ductile Iron, ASTM-A536-65</t>
        </is>
      </c>
      <c r="G343" s="2" t="inlineStr">
        <is>
          <t>J</t>
        </is>
      </c>
      <c r="H343" s="2" t="inlineStr">
        <is>
          <t>Coating_Scotchkote134_interior_exterior</t>
        </is>
      </c>
      <c r="I343" t="inlineStr">
        <is>
          <t>250psig</t>
        </is>
      </c>
      <c r="J343" t="inlineStr">
        <is>
          <t>:MechSealType21S:MechSealType1Unbal:</t>
        </is>
      </c>
      <c r="K343" t="inlineStr">
        <is>
          <t>:Horizontal:</t>
        </is>
      </c>
      <c r="L343" t="inlineStr">
        <is>
          <t>:A:B:</t>
        </is>
      </c>
      <c r="O343" s="1" t="inlineStr">
        <is>
          <t>RTF</t>
        </is>
      </c>
      <c r="P343" s="4" t="n"/>
      <c r="Q343" t="inlineStr">
        <is>
          <t>A100543</t>
        </is>
      </c>
      <c r="R343" t="inlineStr">
        <is>
          <t>LT250</t>
        </is>
      </c>
    </row>
    <row r="344">
      <c r="B344" s="4" t="inlineStr">
        <is>
          <t>Price_BOM_L_Insert_338</t>
        </is>
      </c>
      <c r="C344" t="inlineStr">
        <is>
          <t>:20121-LF:25123-LF:30957-LF:30121-LF:30127-LF:30157-LF:40959-LF:4012A-LF:40129-LF:40157-LF:50123-LF:60951-LF:60123-LF:</t>
        </is>
      </c>
      <c r="D344" s="2" t="inlineStr">
        <is>
          <t>XA</t>
        </is>
      </c>
      <c r="E344" s="2" t="inlineStr">
        <is>
          <t>Opt_InsertProvided</t>
        </is>
      </c>
      <c r="F344" s="2" t="inlineStr">
        <is>
          <t>Cast Iron, ASTM-A48, CL 30</t>
        </is>
      </c>
      <c r="G344" s="2" t="inlineStr">
        <is>
          <t>C30</t>
        </is>
      </c>
      <c r="H344" s="2" t="inlineStr">
        <is>
          <t>Coating_Scotchkote134_interior_exterior</t>
        </is>
      </c>
      <c r="I344" t="inlineStr">
        <is>
          <t>175psig</t>
        </is>
      </c>
      <c r="J344" t="inlineStr">
        <is>
          <t>:Opt_Packing:</t>
        </is>
      </c>
      <c r="K344" t="inlineStr">
        <is>
          <t>:Horizontal:</t>
        </is>
      </c>
      <c r="L344" t="inlineStr">
        <is>
          <t>:A:B:</t>
        </is>
      </c>
      <c r="O344" s="1" t="inlineStr">
        <is>
          <t>RTF</t>
        </is>
      </c>
      <c r="P344" s="4" t="n"/>
      <c r="Q344" t="inlineStr">
        <is>
          <t>A100542</t>
        </is>
      </c>
      <c r="R344" t="inlineStr">
        <is>
          <t>LT250</t>
        </is>
      </c>
    </row>
    <row r="345">
      <c r="B345" s="4" t="inlineStr">
        <is>
          <t>Price_BOM_L_Insert_339</t>
        </is>
      </c>
      <c r="C345" t="inlineStr">
        <is>
          <t>:20121-LF:25123-LF:30957-LF:30121-LF:30127-LF:30157-LF:40959-LF:4012A-LF:40129-LF:40157-LF:50123-LF:60951-LF:60123-LF:</t>
        </is>
      </c>
      <c r="D345" s="2" t="inlineStr">
        <is>
          <t>XA</t>
        </is>
      </c>
      <c r="E345" s="2" t="inlineStr">
        <is>
          <t>Opt_InsertProvided</t>
        </is>
      </c>
      <c r="F345" s="2" t="inlineStr">
        <is>
          <t>Cast Iron, ASTM-A48, CL 30</t>
        </is>
      </c>
      <c r="G345" s="2" t="inlineStr">
        <is>
          <t>C30</t>
        </is>
      </c>
      <c r="H345" s="2" t="inlineStr">
        <is>
          <t>Coating_Scotchkote134_interior_exterior</t>
        </is>
      </c>
      <c r="I345" t="inlineStr">
        <is>
          <t>175psig</t>
        </is>
      </c>
      <c r="J345" t="inlineStr">
        <is>
          <t>:MechSealType2B:</t>
        </is>
      </c>
      <c r="K345" t="inlineStr">
        <is>
          <t>:Horizontal:</t>
        </is>
      </c>
      <c r="L345" t="inlineStr">
        <is>
          <t>:A:B:</t>
        </is>
      </c>
      <c r="N345" t="inlineStr">
        <is>
          <t>Single Seal, Type 1B</t>
        </is>
      </c>
      <c r="O345" s="1" t="inlineStr">
        <is>
          <t>RTF</t>
        </is>
      </c>
      <c r="P345" s="4" t="n"/>
      <c r="Q345" t="inlineStr">
        <is>
          <t>A100542</t>
        </is>
      </c>
      <c r="R345" t="inlineStr">
        <is>
          <t>LT250</t>
        </is>
      </c>
    </row>
    <row r="346">
      <c r="B346" s="4" t="inlineStr">
        <is>
          <t>Price_BOM_L_Insert_340</t>
        </is>
      </c>
      <c r="C346" t="inlineStr">
        <is>
          <t>:20121-LF:25123-LF:30957-LF:30121-LF:30127-LF:30157-LF:40959-LF:4012A-LF:40129-LF:40157-LF:50123-LF:60951-LF:60123-LF:</t>
        </is>
      </c>
      <c r="D346" s="2" t="inlineStr">
        <is>
          <t>XA</t>
        </is>
      </c>
      <c r="E346" s="2" t="inlineStr">
        <is>
          <t>Opt_InsertProvided</t>
        </is>
      </c>
      <c r="F346" s="2" t="inlineStr">
        <is>
          <t>Ductile Iron, ASTM-A536-65</t>
        </is>
      </c>
      <c r="G346" s="2" t="inlineStr">
        <is>
          <t>J</t>
        </is>
      </c>
      <c r="H346" s="2" t="inlineStr">
        <is>
          <t>Coating_Scotchkote134_interior_exterior</t>
        </is>
      </c>
      <c r="I346" t="inlineStr">
        <is>
          <t>250psig</t>
        </is>
      </c>
      <c r="J346" t="inlineStr">
        <is>
          <t>:MechSealType2B:</t>
        </is>
      </c>
      <c r="K346" t="inlineStr">
        <is>
          <t>:Horizontal:</t>
        </is>
      </c>
      <c r="L346" t="inlineStr">
        <is>
          <t>:A:B:</t>
        </is>
      </c>
      <c r="N346" t="inlineStr">
        <is>
          <t>Single Seal, Type 1B</t>
        </is>
      </c>
      <c r="O346" s="1" t="inlineStr">
        <is>
          <t>RTF</t>
        </is>
      </c>
      <c r="P346" s="4" t="n"/>
      <c r="Q346" t="inlineStr">
        <is>
          <t>A100543</t>
        </is>
      </c>
      <c r="R346" t="inlineStr">
        <is>
          <t>LT250</t>
        </is>
      </c>
    </row>
    <row r="347">
      <c r="B347" s="4" t="inlineStr">
        <is>
          <t>Price_BOM_L_Insert_341</t>
        </is>
      </c>
      <c r="C347" t="inlineStr">
        <is>
          <t>:40157-LC:40157-LCV:50123-LC:50123-LCV:50157-LC:50157-LCV:60123-LC:60123-LCV:60157-LC:60157-LCV:80123-LC:80123-LCV:80155-LC:80155-LCV:</t>
        </is>
      </c>
      <c r="D347" s="2" t="inlineStr">
        <is>
          <t>X5</t>
        </is>
      </c>
      <c r="E347" s="2" t="inlineStr">
        <is>
          <t>Opt_InsertProvided</t>
        </is>
      </c>
      <c r="F347" s="2" t="inlineStr">
        <is>
          <t>Cast Iron, ASTM-A48, CL 30</t>
        </is>
      </c>
      <c r="G347" s="2" t="inlineStr">
        <is>
          <t>C30</t>
        </is>
      </c>
      <c r="H347" s="2" t="inlineStr">
        <is>
          <t>Coating_Scotchkote134_interior_exterior</t>
        </is>
      </c>
      <c r="I347" t="inlineStr">
        <is>
          <t>175psig</t>
        </is>
      </c>
      <c r="J347" t="inlineStr">
        <is>
          <t>:MechSealType21S:MechSealType1Unbal:</t>
        </is>
      </c>
      <c r="K347" t="inlineStr">
        <is>
          <t>:Horizontal:Vertical:</t>
        </is>
      </c>
      <c r="L347" t="inlineStr">
        <is>
          <t>:L:N:</t>
        </is>
      </c>
      <c r="M347" t="inlineStr">
        <is>
          <t>:213TCZ:215TCZ:254TCS:256TCZ:</t>
        </is>
      </c>
      <c r="N347" t="inlineStr">
        <is>
          <t>Packing</t>
        </is>
      </c>
      <c r="O347" s="1" t="inlineStr">
        <is>
          <t>RTF</t>
        </is>
      </c>
      <c r="P347" s="4" t="n"/>
      <c r="Q347" t="inlineStr">
        <is>
          <t>A100527</t>
        </is>
      </c>
      <c r="R347" t="inlineStr">
        <is>
          <t>LT250</t>
        </is>
      </c>
    </row>
    <row r="348">
      <c r="B348" s="4" t="inlineStr">
        <is>
          <t>Price_BOM_L_Insert_342</t>
        </is>
      </c>
      <c r="C348" t="inlineStr">
        <is>
          <t>:40157-LC:40157-LCV:50123-LC:50123-LCV:50157-LC:50157-LCV:60123-LC:60123-LCV:60157-LC:60157-LCV:80123-LC:80123-LCV:80155-LC:80155-LCV:</t>
        </is>
      </c>
      <c r="D348" s="2" t="inlineStr">
        <is>
          <t>X5</t>
        </is>
      </c>
      <c r="E348" s="2" t="inlineStr">
        <is>
          <t>Opt_InsertProvided</t>
        </is>
      </c>
      <c r="F348" s="2" t="inlineStr">
        <is>
          <t>Cast Iron, ASTM-A48, CL 30</t>
        </is>
      </c>
      <c r="G348" s="2" t="inlineStr">
        <is>
          <t>C30</t>
        </is>
      </c>
      <c r="H348" s="2" t="inlineStr">
        <is>
          <t>Coating_Scotchkote134_interior_exterior</t>
        </is>
      </c>
      <c r="I348" t="inlineStr">
        <is>
          <t>175psig</t>
        </is>
      </c>
      <c r="J348" t="inlineStr">
        <is>
          <t>:MechSealType21S:MechSealType1Unbal:</t>
        </is>
      </c>
      <c r="K348" t="inlineStr">
        <is>
          <t>:Horizontal:Vertical:</t>
        </is>
      </c>
      <c r="L348" t="inlineStr">
        <is>
          <t>:L:N:</t>
        </is>
      </c>
      <c r="M348" t="inlineStr">
        <is>
          <t>:284TCZ:286TCZ:</t>
        </is>
      </c>
      <c r="N348" t="inlineStr">
        <is>
          <t>Single Seal, Type 21S:Single Seal, Type 1</t>
        </is>
      </c>
      <c r="O348" s="1" t="inlineStr">
        <is>
          <t>RTF</t>
        </is>
      </c>
      <c r="P348" s="4" t="n"/>
      <c r="Q348" t="inlineStr">
        <is>
          <t>A100527</t>
        </is>
      </c>
      <c r="R348" t="inlineStr">
        <is>
          <t>LT250</t>
        </is>
      </c>
    </row>
    <row r="349">
      <c r="B349" s="4" t="inlineStr">
        <is>
          <t>Price_BOM_L_Insert_343</t>
        </is>
      </c>
      <c r="C349" t="inlineStr">
        <is>
          <t>:40157-LC:40157-LCV:50123-LC:50123-LCV:50157-LC:50157-LCV:60123-LC:60123-LCV:60157-LC:60157-LCV:80123-LC:80123-LCV:80155-LC:80155-LCV:</t>
        </is>
      </c>
      <c r="D349" s="2" t="inlineStr">
        <is>
          <t>X5</t>
        </is>
      </c>
      <c r="E349" s="2" t="inlineStr">
        <is>
          <t>Opt_InsertProvided</t>
        </is>
      </c>
      <c r="F349" s="2" t="inlineStr">
        <is>
          <t>Cast Iron, ASTM-A48, CL 30</t>
        </is>
      </c>
      <c r="G349" s="2" t="inlineStr">
        <is>
          <t>C30</t>
        </is>
      </c>
      <c r="H349" s="2" t="inlineStr">
        <is>
          <t>Coating_Scotchkote134_interior_exterior</t>
        </is>
      </c>
      <c r="I349" t="inlineStr">
        <is>
          <t>175psig</t>
        </is>
      </c>
      <c r="J349" t="inlineStr">
        <is>
          <t>:MechSealType21S:MechSealType1Unbal:</t>
        </is>
      </c>
      <c r="K349" t="inlineStr">
        <is>
          <t>:Horizontal:Vertical:</t>
        </is>
      </c>
      <c r="L349" t="inlineStr">
        <is>
          <t>:L:N:</t>
        </is>
      </c>
      <c r="M349" t="inlineStr">
        <is>
          <t>:324TCZ:326TCZ:364TCZ:365TCZ:404TCZ:405TCZ:</t>
        </is>
      </c>
      <c r="O349" s="1" t="n">
        <v>98430838</v>
      </c>
      <c r="P349" s="4" t="n"/>
      <c r="Q349" t="inlineStr">
        <is>
          <t>A100527</t>
        </is>
      </c>
      <c r="R349" t="inlineStr">
        <is>
          <t>LT250</t>
        </is>
      </c>
    </row>
    <row r="350">
      <c r="B350" s="4" t="inlineStr">
        <is>
          <t>Price_BOM_L_Insert_344</t>
        </is>
      </c>
      <c r="C350" t="inlineStr">
        <is>
          <t>:40157-LC:40157-LCV:50123-LC:50123-LCV:50157-LC:50157-LCV:60123-LC:60123-LCV:60157-LC:60157-LCV:80123-LC:80123-LCV:80155-LC:80155-LCV:</t>
        </is>
      </c>
      <c r="D350" s="2" t="inlineStr">
        <is>
          <t>X5</t>
        </is>
      </c>
      <c r="E350" s="2" t="inlineStr">
        <is>
          <t>Opt_InsertProvided</t>
        </is>
      </c>
      <c r="F350" s="2" t="inlineStr">
        <is>
          <t>Ductile Iron, ASTM-A536-65</t>
        </is>
      </c>
      <c r="G350" s="2" t="inlineStr">
        <is>
          <t>J</t>
        </is>
      </c>
      <c r="H350" s="2" t="inlineStr">
        <is>
          <t>Coating_Scotchkote134_interior_exterior</t>
        </is>
      </c>
      <c r="I350" t="inlineStr">
        <is>
          <t>250psig</t>
        </is>
      </c>
      <c r="J350" t="inlineStr">
        <is>
          <t>:MechSealType21S:MechSealType1Unbal:</t>
        </is>
      </c>
      <c r="K350" t="inlineStr">
        <is>
          <t>:Horizontal:Vertical:</t>
        </is>
      </c>
      <c r="L350" t="inlineStr">
        <is>
          <t>:L:N:</t>
        </is>
      </c>
      <c r="M350" t="inlineStr">
        <is>
          <t>:213TCZ:215TCZ:254TCS:256TCZ:</t>
        </is>
      </c>
      <c r="N350" t="inlineStr">
        <is>
          <t>Single Seal, Type 21S:Single Seal, Type 1</t>
        </is>
      </c>
      <c r="O350" s="1" t="inlineStr">
        <is>
          <t>RTF</t>
        </is>
      </c>
      <c r="P350" s="4" t="n"/>
      <c r="Q350" t="inlineStr">
        <is>
          <t>A100528</t>
        </is>
      </c>
      <c r="R350" t="inlineStr">
        <is>
          <t>LT250</t>
        </is>
      </c>
    </row>
    <row r="351">
      <c r="B351" s="4" t="inlineStr">
        <is>
          <t>Price_BOM_L_Insert_345</t>
        </is>
      </c>
      <c r="C351" t="inlineStr">
        <is>
          <t>:40157-LC:40157-LCV:50123-LC:50123-LCV:50157-LC:50157-LCV:60123-LC:60123-LCV:60157-LC:60157-LCV:80123-LC:80123-LCV:80155-LC:80155-LCV:</t>
        </is>
      </c>
      <c r="D351" s="2" t="inlineStr">
        <is>
          <t>X5</t>
        </is>
      </c>
      <c r="E351" s="2" t="inlineStr">
        <is>
          <t>Opt_InsertProvided</t>
        </is>
      </c>
      <c r="F351" s="2" t="inlineStr">
        <is>
          <t>Ductile Iron, ASTM-A536-65</t>
        </is>
      </c>
      <c r="G351" s="2" t="inlineStr">
        <is>
          <t>J</t>
        </is>
      </c>
      <c r="H351" s="2" t="inlineStr">
        <is>
          <t>Coating_Scotchkote134_interior_exterior</t>
        </is>
      </c>
      <c r="I351" t="inlineStr">
        <is>
          <t>250psig</t>
        </is>
      </c>
      <c r="J351" t="inlineStr">
        <is>
          <t>:MechSealType21S:MechSealType1Unbal:</t>
        </is>
      </c>
      <c r="K351" t="inlineStr">
        <is>
          <t>:Horizontal:Vertical:</t>
        </is>
      </c>
      <c r="L351" t="inlineStr">
        <is>
          <t>:L:N:</t>
        </is>
      </c>
      <c r="M351" t="inlineStr">
        <is>
          <t>:284TCZ:286TCZ:</t>
        </is>
      </c>
      <c r="N351" t="inlineStr">
        <is>
          <t>Single Seal, Type 1</t>
        </is>
      </c>
      <c r="O351" s="1" t="inlineStr">
        <is>
          <t>RTF</t>
        </is>
      </c>
      <c r="P351" s="4" t="n"/>
      <c r="Q351" t="inlineStr">
        <is>
          <t>A100528</t>
        </is>
      </c>
      <c r="R351" t="inlineStr">
        <is>
          <t>LT250</t>
        </is>
      </c>
    </row>
    <row r="352">
      <c r="B352" s="4" t="inlineStr">
        <is>
          <t>Price_BOM_L_Insert_346</t>
        </is>
      </c>
      <c r="C352" t="inlineStr">
        <is>
          <t>:40157-LC:40157-LCV:50123-LC:50123-LCV:50157-LC:50157-LCV:60123-LC:60123-LCV:60157-LC:60157-LCV:80123-LC:80123-LCV:80155-LC:80155-LCV:</t>
        </is>
      </c>
      <c r="D352" s="2" t="inlineStr">
        <is>
          <t>X5</t>
        </is>
      </c>
      <c r="E352" s="2" t="inlineStr">
        <is>
          <t>Opt_InsertProvided</t>
        </is>
      </c>
      <c r="F352" s="2" t="inlineStr">
        <is>
          <t>Ductile Iron, ASTM-A536-65</t>
        </is>
      </c>
      <c r="G352" s="2" t="inlineStr">
        <is>
          <t>J</t>
        </is>
      </c>
      <c r="H352" s="2" t="inlineStr">
        <is>
          <t>Coating_Scotchkote134_interior_exterior</t>
        </is>
      </c>
      <c r="I352" t="inlineStr">
        <is>
          <t>250psig</t>
        </is>
      </c>
      <c r="J352" t="inlineStr">
        <is>
          <t>:MechSealType21S:MechSealType1Unbal:</t>
        </is>
      </c>
      <c r="K352" t="inlineStr">
        <is>
          <t>:Horizontal:Vertical:</t>
        </is>
      </c>
      <c r="L352" t="inlineStr">
        <is>
          <t>:L:N:</t>
        </is>
      </c>
      <c r="M352" t="inlineStr">
        <is>
          <t>:324TCZ:326TCZ:364TCZ:365TCZ:404TCZ:405TCZ:</t>
        </is>
      </c>
      <c r="O352" s="1" t="inlineStr">
        <is>
          <t>RTF</t>
        </is>
      </c>
      <c r="P352" s="4" t="n"/>
      <c r="Q352" t="inlineStr">
        <is>
          <t>A100528</t>
        </is>
      </c>
      <c r="R352" t="inlineStr">
        <is>
          <t>LT250</t>
        </is>
      </c>
    </row>
    <row r="353">
      <c r="B353" s="4" t="inlineStr">
        <is>
          <t>Price_BOM_L_Insert_347</t>
        </is>
      </c>
      <c r="C353" t="inlineStr">
        <is>
          <t>:40157-LC:40157-LCV:50123-LC:50123-LCV:50157-LC:50157-LCV:60123-LC:60123-LCV:60157-LC:60157-LCV:80123-LC:80123-LCV:80155-LC:80155-LCV:</t>
        </is>
      </c>
      <c r="D353" s="2" t="inlineStr">
        <is>
          <t>X5</t>
        </is>
      </c>
      <c r="E353" s="2" t="inlineStr">
        <is>
          <t>Opt_InsertProvided</t>
        </is>
      </c>
      <c r="F353" s="2" t="inlineStr">
        <is>
          <t>Cast Iron, ASTM-A48, CL 30</t>
        </is>
      </c>
      <c r="G353" s="2" t="inlineStr">
        <is>
          <t>C30</t>
        </is>
      </c>
      <c r="H353" s="2" t="inlineStr">
        <is>
          <t>Coating_Scotchkote134_interior_exterior</t>
        </is>
      </c>
      <c r="I353" t="inlineStr">
        <is>
          <t>175psig</t>
        </is>
      </c>
      <c r="J353" t="inlineStr">
        <is>
          <t>:Opt_Packing:</t>
        </is>
      </c>
      <c r="K353" t="inlineStr">
        <is>
          <t>:Horizontal:</t>
        </is>
      </c>
      <c r="L353" t="inlineStr">
        <is>
          <t>:N:</t>
        </is>
      </c>
      <c r="M353" t="inlineStr">
        <is>
          <t>:213TCZ:215TCZ:254TCS:256TCZ:</t>
        </is>
      </c>
      <c r="N353" t="inlineStr">
        <is>
          <t>Single Seal, Type 1</t>
        </is>
      </c>
      <c r="O353" s="1" t="inlineStr">
        <is>
          <t>RTF</t>
        </is>
      </c>
      <c r="P353" s="4" t="n"/>
      <c r="Q353" t="inlineStr">
        <is>
          <t>A100527</t>
        </is>
      </c>
      <c r="R353" t="inlineStr">
        <is>
          <t>LT250</t>
        </is>
      </c>
    </row>
    <row r="354">
      <c r="B354" s="4" t="inlineStr">
        <is>
          <t>Price_BOM_L_Insert_348</t>
        </is>
      </c>
      <c r="C354" t="inlineStr">
        <is>
          <t>:40157-LC:40157-LCV:50123-LC:50123-LCV:50157-LC:50157-LCV:60123-LC:60123-LCV:60157-LC:60157-LCV:80123-LC:80123-LCV:80155-LC:80155-LCV:</t>
        </is>
      </c>
      <c r="D354" s="2" t="inlineStr">
        <is>
          <t>X5</t>
        </is>
      </c>
      <c r="E354" s="2" t="inlineStr">
        <is>
          <t>Opt_InsertProvided</t>
        </is>
      </c>
      <c r="F354" s="2" t="inlineStr">
        <is>
          <t>Cast Iron, ASTM-A48, CL 30</t>
        </is>
      </c>
      <c r="G354" s="2" t="inlineStr">
        <is>
          <t>C30</t>
        </is>
      </c>
      <c r="H354" s="2" t="inlineStr">
        <is>
          <t>Coating_Scotchkote134_interior_exterior</t>
        </is>
      </c>
      <c r="I354" t="inlineStr">
        <is>
          <t>175psig</t>
        </is>
      </c>
      <c r="J354" t="inlineStr">
        <is>
          <t>:Opt_Packing:</t>
        </is>
      </c>
      <c r="K354" t="inlineStr">
        <is>
          <t>:Horizontal:</t>
        </is>
      </c>
      <c r="L354" t="inlineStr">
        <is>
          <t>:N:</t>
        </is>
      </c>
      <c r="M354" t="inlineStr">
        <is>
          <t>:284TCZ:286TCZ:</t>
        </is>
      </c>
      <c r="N354" t="inlineStr">
        <is>
          <t>Single Seal, Type 1</t>
        </is>
      </c>
      <c r="O354" s="1" t="inlineStr">
        <is>
          <t>RTF</t>
        </is>
      </c>
      <c r="P354" s="4" t="n"/>
      <c r="Q354" t="inlineStr">
        <is>
          <t>A100527</t>
        </is>
      </c>
      <c r="R354" t="inlineStr">
        <is>
          <t>LT250</t>
        </is>
      </c>
    </row>
    <row r="355">
      <c r="B355" s="4" t="inlineStr">
        <is>
          <t>Price_BOM_L_Insert_349</t>
        </is>
      </c>
      <c r="C355" t="inlineStr">
        <is>
          <t>:40157-LC:40157-LCV:50123-LC:50123-LCV:50157-LC:50157-LCV:60123-LC:60123-LCV:60157-LC:60157-LCV:80123-LC:80123-LCV:80155-LC:80155-LCV:</t>
        </is>
      </c>
      <c r="D355" s="2" t="inlineStr">
        <is>
          <t>X5</t>
        </is>
      </c>
      <c r="E355" s="2" t="inlineStr">
        <is>
          <t>Opt_InsertProvided</t>
        </is>
      </c>
      <c r="F355" s="2" t="inlineStr">
        <is>
          <t>Cast Iron, ASTM-A48, CL 30</t>
        </is>
      </c>
      <c r="G355" s="2" t="inlineStr">
        <is>
          <t>C30</t>
        </is>
      </c>
      <c r="H355" s="2" t="inlineStr">
        <is>
          <t>Coating_Scotchkote134_interior_exterior</t>
        </is>
      </c>
      <c r="I355" t="inlineStr">
        <is>
          <t>175psig</t>
        </is>
      </c>
      <c r="J355" t="inlineStr">
        <is>
          <t>:Opt_Packing:</t>
        </is>
      </c>
      <c r="K355" t="inlineStr">
        <is>
          <t>:Horizontal:</t>
        </is>
      </c>
      <c r="L355" t="inlineStr">
        <is>
          <t>:N:</t>
        </is>
      </c>
      <c r="M355" t="inlineStr">
        <is>
          <t>:324TCZ:326TCZ:364TCZ:365TCZ:404TCZ:405TCZ:</t>
        </is>
      </c>
      <c r="O355" s="1" t="inlineStr">
        <is>
          <t>RTF</t>
        </is>
      </c>
      <c r="P355" s="4" t="n"/>
      <c r="Q355" t="inlineStr">
        <is>
          <t>A100527</t>
        </is>
      </c>
      <c r="R355" t="inlineStr">
        <is>
          <t>LT250</t>
        </is>
      </c>
    </row>
    <row r="356">
      <c r="B356" s="4" t="inlineStr">
        <is>
          <t>Price_BOM_L_Insert_350</t>
        </is>
      </c>
      <c r="C356" t="inlineStr">
        <is>
          <t>:40157-LC:40157-LCV:50123-LC:50123-LCV:50157-LC:50157-LCV:60123-LC:60123-LCV:60157-LC:60157-LCV:80123-LC:80123-LCV:80155-LC:80155-LCV:</t>
        </is>
      </c>
      <c r="D356" s="2" t="inlineStr">
        <is>
          <t>X5</t>
        </is>
      </c>
      <c r="E356" s="2" t="inlineStr">
        <is>
          <t>Opt_InsertProvided</t>
        </is>
      </c>
      <c r="F356" s="2" t="inlineStr">
        <is>
          <t>Cast Iron, ASTM-A48, CL 30</t>
        </is>
      </c>
      <c r="G356" s="2" t="inlineStr">
        <is>
          <t>C30</t>
        </is>
      </c>
      <c r="H356" s="2" t="inlineStr">
        <is>
          <t>Coating_Scotchkote134_interior_exterior</t>
        </is>
      </c>
      <c r="I356" t="inlineStr">
        <is>
          <t>175psig</t>
        </is>
      </c>
      <c r="J356" t="inlineStr">
        <is>
          <t>:MechSealType1Bal:</t>
        </is>
      </c>
      <c r="K356" t="inlineStr">
        <is>
          <t>:Horizontal:Vertical:</t>
        </is>
      </c>
      <c r="L356" t="inlineStr">
        <is>
          <t>:L:N:</t>
        </is>
      </c>
      <c r="M356" t="inlineStr">
        <is>
          <t>:213TCZ:215TCZ:254TCS:256TCZ:</t>
        </is>
      </c>
      <c r="N356" t="inlineStr">
        <is>
          <t>Single Seal, Type 1</t>
        </is>
      </c>
      <c r="O356" s="1" t="inlineStr">
        <is>
          <t>RTF</t>
        </is>
      </c>
      <c r="P356" s="4" t="n"/>
      <c r="Q356" t="inlineStr">
        <is>
          <t>A100527</t>
        </is>
      </c>
      <c r="R356" t="inlineStr">
        <is>
          <t>LT250</t>
        </is>
      </c>
    </row>
    <row r="357">
      <c r="B357" s="4" t="inlineStr">
        <is>
          <t>Price_BOM_L_Insert_351</t>
        </is>
      </c>
      <c r="C357" t="inlineStr">
        <is>
          <t>:40157-LC:40157-LCV:50123-LC:50123-LCV:50157-LC:50157-LCV:60123-LC:60123-LCV:60157-LC:60157-LCV:80123-LC:80123-LCV:80155-LC:80155-LCV:</t>
        </is>
      </c>
      <c r="D357" s="2" t="inlineStr">
        <is>
          <t>X5</t>
        </is>
      </c>
      <c r="E357" s="2" t="inlineStr">
        <is>
          <t>Opt_InsertProvided</t>
        </is>
      </c>
      <c r="F357" s="2" t="inlineStr">
        <is>
          <t>Cast Iron, ASTM-A48, CL 30</t>
        </is>
      </c>
      <c r="G357" s="2" t="inlineStr">
        <is>
          <t>C30</t>
        </is>
      </c>
      <c r="H357" s="2" t="inlineStr">
        <is>
          <t>Coating_Scotchkote134_interior_exterior</t>
        </is>
      </c>
      <c r="I357" t="inlineStr">
        <is>
          <t>175psig</t>
        </is>
      </c>
      <c r="J357" t="inlineStr">
        <is>
          <t>:MechSealType1Bal:</t>
        </is>
      </c>
      <c r="K357" t="inlineStr">
        <is>
          <t>:Horizontal:Vertical:</t>
        </is>
      </c>
      <c r="L357" t="inlineStr">
        <is>
          <t>:L:N:</t>
        </is>
      </c>
      <c r="M357" t="inlineStr">
        <is>
          <t>:284TCZ:286TCZ:</t>
        </is>
      </c>
      <c r="N357" t="inlineStr">
        <is>
          <t>Double Seal, Type 1</t>
        </is>
      </c>
      <c r="O357" s="1" t="inlineStr">
        <is>
          <t>RTF</t>
        </is>
      </c>
      <c r="P357" s="4" t="n"/>
      <c r="Q357" t="inlineStr">
        <is>
          <t>A100527</t>
        </is>
      </c>
      <c r="R357" t="inlineStr">
        <is>
          <t>LT250</t>
        </is>
      </c>
    </row>
    <row r="358">
      <c r="B358" s="4" t="inlineStr">
        <is>
          <t>Price_BOM_L_Insert_352</t>
        </is>
      </c>
      <c r="C358" t="inlineStr">
        <is>
          <t>:40157-LC:40157-LCV:50123-LC:50123-LCV:50157-LC:50157-LCV:60123-LC:60123-LCV:60157-LC:60157-LCV:80123-LC:80123-LCV:80155-LC:80155-LCV:</t>
        </is>
      </c>
      <c r="D358" s="2" t="inlineStr">
        <is>
          <t>X5</t>
        </is>
      </c>
      <c r="E358" s="2" t="inlineStr">
        <is>
          <t>Opt_InsertProvided</t>
        </is>
      </c>
      <c r="F358" s="2" t="inlineStr">
        <is>
          <t>Cast Iron, ASTM-A48, CL 30</t>
        </is>
      </c>
      <c r="G358" s="2" t="inlineStr">
        <is>
          <t>C30</t>
        </is>
      </c>
      <c r="H358" s="2" t="inlineStr">
        <is>
          <t>Coating_Scotchkote134_interior_exterior</t>
        </is>
      </c>
      <c r="I358" t="inlineStr">
        <is>
          <t>175psig</t>
        </is>
      </c>
      <c r="J358" t="inlineStr">
        <is>
          <t>:MechSealType1Bal:</t>
        </is>
      </c>
      <c r="K358" t="inlineStr">
        <is>
          <t>:Horizontal:Vertical:</t>
        </is>
      </c>
      <c r="L358" t="inlineStr">
        <is>
          <t>:L:N:</t>
        </is>
      </c>
      <c r="M358" t="inlineStr">
        <is>
          <t>:324TCZ:326TCZ:364TCZ:365TCZ:404TCZ:405TCZ:</t>
        </is>
      </c>
      <c r="O358" s="1" t="inlineStr">
        <is>
          <t>RTF</t>
        </is>
      </c>
      <c r="P358" s="4" t="n"/>
      <c r="Q358" t="inlineStr">
        <is>
          <t>A100527</t>
        </is>
      </c>
      <c r="R358" t="inlineStr">
        <is>
          <t>LT250</t>
        </is>
      </c>
    </row>
    <row r="359">
      <c r="B359" s="4" t="inlineStr">
        <is>
          <t>Price_BOM_L_Insert_353</t>
        </is>
      </c>
      <c r="C359" t="inlineStr">
        <is>
          <t>:40157-LC:40157-LCV:50123-LC:50123-LCV:50157-LC:50157-LCV:60123-LC:60123-LCV:60157-LC:60157-LCV:80123-LC:80123-LCV:80155-LC:80155-LCV:</t>
        </is>
      </c>
      <c r="D359" s="2" t="inlineStr">
        <is>
          <t>X5</t>
        </is>
      </c>
      <c r="E359" s="2" t="inlineStr">
        <is>
          <t>Opt_InsertProvided</t>
        </is>
      </c>
      <c r="F359" s="2" t="inlineStr">
        <is>
          <t>Ductile Iron, ASTM-A536-65</t>
        </is>
      </c>
      <c r="G359" s="2" t="inlineStr">
        <is>
          <t>J</t>
        </is>
      </c>
      <c r="H359" s="2" t="inlineStr">
        <is>
          <t>Coating_Scotchkote134_interior_exterior</t>
        </is>
      </c>
      <c r="I359" t="inlineStr">
        <is>
          <t>250psig</t>
        </is>
      </c>
      <c r="J359" t="inlineStr">
        <is>
          <t>:MechSealType1Bal:</t>
        </is>
      </c>
      <c r="K359" t="inlineStr">
        <is>
          <t>:Horizontal:Vertical:</t>
        </is>
      </c>
      <c r="L359" t="inlineStr">
        <is>
          <t>:L:N:</t>
        </is>
      </c>
      <c r="M359" t="inlineStr">
        <is>
          <t>:213TCZ:215TCZ:254TCS:256TCZ:</t>
        </is>
      </c>
      <c r="N359" t="inlineStr">
        <is>
          <t>Double Seal, Type 1</t>
        </is>
      </c>
      <c r="O359" s="1" t="inlineStr">
        <is>
          <t>RTF</t>
        </is>
      </c>
      <c r="P359" s="4" t="n"/>
      <c r="Q359" t="inlineStr">
        <is>
          <t>A100528</t>
        </is>
      </c>
      <c r="R359" t="inlineStr">
        <is>
          <t>LT250</t>
        </is>
      </c>
    </row>
    <row r="360">
      <c r="B360" s="4" t="inlineStr">
        <is>
          <t>Price_BOM_L_Insert_354</t>
        </is>
      </c>
      <c r="C360" t="inlineStr">
        <is>
          <t>:40157-LC:40157-LCV:50123-LC:50123-LCV:50157-LC:50157-LCV:60123-LC:60123-LCV:60157-LC:60157-LCV:80123-LC:80123-LCV:80155-LC:80155-LCV:</t>
        </is>
      </c>
      <c r="D360" s="2" t="inlineStr">
        <is>
          <t>X5</t>
        </is>
      </c>
      <c r="E360" s="2" t="inlineStr">
        <is>
          <t>Opt_InsertProvided</t>
        </is>
      </c>
      <c r="F360" s="2" t="inlineStr">
        <is>
          <t>Ductile Iron, ASTM-A536-65</t>
        </is>
      </c>
      <c r="G360" s="2" t="inlineStr">
        <is>
          <t>J</t>
        </is>
      </c>
      <c r="H360" s="2" t="inlineStr">
        <is>
          <t>Coating_Scotchkote134_interior_exterior</t>
        </is>
      </c>
      <c r="I360" t="inlineStr">
        <is>
          <t>250psig</t>
        </is>
      </c>
      <c r="J360" t="inlineStr">
        <is>
          <t>:MechSealType1Bal:</t>
        </is>
      </c>
      <c r="K360" t="inlineStr">
        <is>
          <t>:Horizontal:Vertical:</t>
        </is>
      </c>
      <c r="L360" t="inlineStr">
        <is>
          <t>:L:N:</t>
        </is>
      </c>
      <c r="M360" t="inlineStr">
        <is>
          <t>:284TCZ:286TCZ:</t>
        </is>
      </c>
      <c r="N360" t="inlineStr">
        <is>
          <t>Single Seal, Type 1B</t>
        </is>
      </c>
      <c r="O360" s="1" t="inlineStr">
        <is>
          <t>RTF</t>
        </is>
      </c>
      <c r="P360" s="4" t="n"/>
      <c r="Q360" t="inlineStr">
        <is>
          <t>A100528</t>
        </is>
      </c>
      <c r="R360" t="inlineStr">
        <is>
          <t>LT250</t>
        </is>
      </c>
    </row>
    <row r="361">
      <c r="B361" s="4" t="inlineStr">
        <is>
          <t>Price_BOM_L_Insert_355</t>
        </is>
      </c>
      <c r="C361" t="inlineStr">
        <is>
          <t>:40157-LC:40157-LCV:50123-LC:50123-LCV:50157-LC:50157-LCV:60123-LC:60123-LCV:60157-LC:60157-LCV:80123-LC:80123-LCV:80155-LC:80155-LCV:</t>
        </is>
      </c>
      <c r="D361" s="2" t="inlineStr">
        <is>
          <t>X5</t>
        </is>
      </c>
      <c r="E361" s="2" t="inlineStr">
        <is>
          <t>Opt_InsertProvided</t>
        </is>
      </c>
      <c r="F361" s="2" t="inlineStr">
        <is>
          <t>Ductile Iron, ASTM-A536-65</t>
        </is>
      </c>
      <c r="G361" s="2" t="inlineStr">
        <is>
          <t>J</t>
        </is>
      </c>
      <c r="H361" s="2" t="inlineStr">
        <is>
          <t>Coating_Scotchkote134_interior_exterior</t>
        </is>
      </c>
      <c r="I361" t="inlineStr">
        <is>
          <t>250psig</t>
        </is>
      </c>
      <c r="J361" t="inlineStr">
        <is>
          <t>:MechSealType1Bal:</t>
        </is>
      </c>
      <c r="K361" t="inlineStr">
        <is>
          <t>:Horizontal:Vertical:</t>
        </is>
      </c>
      <c r="L361" t="inlineStr">
        <is>
          <t>:L:N:</t>
        </is>
      </c>
      <c r="M361" t="inlineStr">
        <is>
          <t>:324TCZ:326TCZ:364TCZ:365TCZ:404TCZ:405TCZ:</t>
        </is>
      </c>
      <c r="O361" s="1" t="inlineStr">
        <is>
          <t>RTF</t>
        </is>
      </c>
      <c r="P361" s="4" t="n"/>
      <c r="Q361" t="inlineStr">
        <is>
          <t>A100528</t>
        </is>
      </c>
      <c r="R361" t="inlineStr">
        <is>
          <t>LT250</t>
        </is>
      </c>
    </row>
    <row r="362">
      <c r="B362" s="4" t="inlineStr">
        <is>
          <t>Price_BOM_L_Insert_356</t>
        </is>
      </c>
      <c r="C362" t="inlineStr">
        <is>
          <t>:40157-LC:40157-LCV:50123-LC:50123-LCV:50157-LC:50157-LCV:60123-LC:60123-LCV:60157-LC:60157-LCV:80123-LC:80123-LCV:80155-LC:80155-LCV:</t>
        </is>
      </c>
      <c r="D362" s="2" t="inlineStr">
        <is>
          <t>X5</t>
        </is>
      </c>
      <c r="E362" s="2" t="inlineStr">
        <is>
          <t>Opt_InsertProvided</t>
        </is>
      </c>
      <c r="F362" s="2" t="inlineStr">
        <is>
          <t>Cast Iron, ASTM-A48, CL 30</t>
        </is>
      </c>
      <c r="G362" s="2" t="inlineStr">
        <is>
          <t>C30</t>
        </is>
      </c>
      <c r="H362" s="2" t="inlineStr">
        <is>
          <t>Coating_Scotchkote134_interior_exterior</t>
        </is>
      </c>
      <c r="I362" t="inlineStr">
        <is>
          <t>175psig</t>
        </is>
      </c>
      <c r="J362" t="inlineStr">
        <is>
          <t>:MechSealDoubleType2:</t>
        </is>
      </c>
      <c r="K362" t="inlineStr">
        <is>
          <t>:Horizontal:Vertical:</t>
        </is>
      </c>
      <c r="L362" t="inlineStr">
        <is>
          <t>:L:N:</t>
        </is>
      </c>
      <c r="M362" t="inlineStr">
        <is>
          <t>:213TCZ:215TCZ:254TCS:256TCZ:</t>
        </is>
      </c>
      <c r="N362" t="inlineStr">
        <is>
          <t>Single Seal, Type 1B</t>
        </is>
      </c>
      <c r="O362" s="1" t="inlineStr">
        <is>
          <t>RTF</t>
        </is>
      </c>
      <c r="P362" s="4" t="n"/>
      <c r="Q362" t="inlineStr">
        <is>
          <t>A100527</t>
        </is>
      </c>
      <c r="R362" t="inlineStr">
        <is>
          <t>LT250</t>
        </is>
      </c>
    </row>
    <row r="363">
      <c r="B363" s="4" t="inlineStr">
        <is>
          <t>Price_BOM_L_Insert_357</t>
        </is>
      </c>
      <c r="C363" t="inlineStr">
        <is>
          <t>:40157-LC:40157-LCV:50123-LC:50123-LCV:50157-LC:50157-LCV:60123-LC:60123-LCV:60157-LC:60157-LCV:80123-LC:80123-LCV:80155-LC:80155-LCV:</t>
        </is>
      </c>
      <c r="D363" s="2" t="inlineStr">
        <is>
          <t>X5</t>
        </is>
      </c>
      <c r="E363" s="2" t="inlineStr">
        <is>
          <t>Opt_InsertProvided</t>
        </is>
      </c>
      <c r="F363" s="2" t="inlineStr">
        <is>
          <t>Cast Iron, ASTM-A48, CL 30</t>
        </is>
      </c>
      <c r="G363" s="2" t="inlineStr">
        <is>
          <t>C30</t>
        </is>
      </c>
      <c r="H363" s="2" t="inlineStr">
        <is>
          <t>Coating_Scotchkote134_interior_exterior</t>
        </is>
      </c>
      <c r="I363" t="inlineStr">
        <is>
          <t>175psig</t>
        </is>
      </c>
      <c r="J363" t="inlineStr">
        <is>
          <t>:MechSealDoubleType2:</t>
        </is>
      </c>
      <c r="K363" t="inlineStr">
        <is>
          <t>:Horizontal:Vertical:</t>
        </is>
      </c>
      <c r="L363" t="inlineStr">
        <is>
          <t>:L:N:</t>
        </is>
      </c>
      <c r="M363" t="inlineStr">
        <is>
          <t>:284TCZ:286TCZ:</t>
        </is>
      </c>
      <c r="N363" t="inlineStr">
        <is>
          <t>Packing</t>
        </is>
      </c>
      <c r="O363" s="1" t="inlineStr">
        <is>
          <t>RTF</t>
        </is>
      </c>
      <c r="P363" s="4" t="n"/>
      <c r="Q363" t="inlineStr">
        <is>
          <t>A100527</t>
        </is>
      </c>
      <c r="R363" t="inlineStr">
        <is>
          <t>LT250</t>
        </is>
      </c>
    </row>
    <row r="364">
      <c r="B364" s="4" t="inlineStr">
        <is>
          <t>Price_BOM_L_Insert_358</t>
        </is>
      </c>
      <c r="C364" t="inlineStr">
        <is>
          <t>:40157-LC:40157-LCV:50123-LC:50123-LCV:50157-LC:50157-LCV:60123-LC:60123-LCV:60157-LC:60157-LCV:80123-LC:80123-LCV:80155-LC:80155-LCV:</t>
        </is>
      </c>
      <c r="D364" s="2" t="inlineStr">
        <is>
          <t>X5</t>
        </is>
      </c>
      <c r="E364" s="2" t="inlineStr">
        <is>
          <t>Opt_InsertProvided</t>
        </is>
      </c>
      <c r="F364" s="2" t="inlineStr">
        <is>
          <t>Cast Iron, ASTM-A48, CL 30</t>
        </is>
      </c>
      <c r="G364" s="2" t="inlineStr">
        <is>
          <t>C30</t>
        </is>
      </c>
      <c r="H364" s="2" t="inlineStr">
        <is>
          <t>Coating_Scotchkote134_interior_exterior</t>
        </is>
      </c>
      <c r="I364" t="inlineStr">
        <is>
          <t>175psig</t>
        </is>
      </c>
      <c r="J364" t="inlineStr">
        <is>
          <t>:MechSealDoubleType2:</t>
        </is>
      </c>
      <c r="K364" t="inlineStr">
        <is>
          <t>:Horizontal:Vertical:</t>
        </is>
      </c>
      <c r="L364" t="inlineStr">
        <is>
          <t>:L:N:</t>
        </is>
      </c>
      <c r="M364" t="inlineStr">
        <is>
          <t>:324TCZ:326TCZ:364TCZ:365TCZ:404TCZ:405TCZ:</t>
        </is>
      </c>
      <c r="N364" t="inlineStr">
        <is>
          <t>Single Seal, Type 21S:Single Seal, Type 1</t>
        </is>
      </c>
      <c r="O364" s="1" t="inlineStr">
        <is>
          <t>RTF</t>
        </is>
      </c>
      <c r="P364" s="4" t="n"/>
      <c r="Q364" t="inlineStr">
        <is>
          <t>A100527</t>
        </is>
      </c>
      <c r="R364" t="inlineStr">
        <is>
          <t>LT250</t>
        </is>
      </c>
    </row>
    <row r="365">
      <c r="B365" s="4" t="inlineStr">
        <is>
          <t>Price_BOM_L_Insert_359</t>
        </is>
      </c>
      <c r="C365" t="inlineStr">
        <is>
          <t>:40157-LF:50123-LF:50157-LF:60123-LF:60157-LF:80123-LF:80155-LF:</t>
        </is>
      </c>
      <c r="D365" s="2" t="inlineStr">
        <is>
          <t>X5</t>
        </is>
      </c>
      <c r="E365" s="2" t="inlineStr">
        <is>
          <t>Opt_InsertProvided</t>
        </is>
      </c>
      <c r="F365" s="2" t="inlineStr">
        <is>
          <t>Cast Iron, ASTM-A48, CL 30</t>
        </is>
      </c>
      <c r="G365" s="2" t="inlineStr">
        <is>
          <t>C30</t>
        </is>
      </c>
      <c r="H365" s="2" t="inlineStr">
        <is>
          <t>Coating_Scotchkote134_interior_exterior</t>
        </is>
      </c>
      <c r="I365" t="inlineStr">
        <is>
          <t>175psig</t>
        </is>
      </c>
      <c r="J365" t="inlineStr">
        <is>
          <t>:MechSealType21S:MechSealType1Unbal:</t>
        </is>
      </c>
      <c r="K365" t="inlineStr">
        <is>
          <t>:Horizontal:</t>
        </is>
      </c>
      <c r="L365" t="inlineStr">
        <is>
          <t>:A:B:</t>
        </is>
      </c>
      <c r="N365" t="inlineStr">
        <is>
          <t>Single Seal, Type 21S:Single Seal, Type 1</t>
        </is>
      </c>
      <c r="O365" s="1" t="n">
        <v>98832976</v>
      </c>
      <c r="P365" s="4" t="n"/>
      <c r="Q365" t="inlineStr">
        <is>
          <t>A100536</t>
        </is>
      </c>
      <c r="R365" t="inlineStr">
        <is>
          <t>LT250</t>
        </is>
      </c>
    </row>
    <row r="366">
      <c r="B366" s="4" t="inlineStr">
        <is>
          <t>Price_BOM_L_Insert_360</t>
        </is>
      </c>
      <c r="C366" t="inlineStr">
        <is>
          <t>:40157-LF:50123-LF:50157-LF:60123-LF:60157-LF:80123-LF:80155-LF:</t>
        </is>
      </c>
      <c r="D366" s="2" t="inlineStr">
        <is>
          <t>X5</t>
        </is>
      </c>
      <c r="E366" s="2" t="inlineStr">
        <is>
          <t>Opt_InsertProvided</t>
        </is>
      </c>
      <c r="F366" s="2" t="inlineStr">
        <is>
          <t>Ductile Iron, ASTM-A536-65</t>
        </is>
      </c>
      <c r="G366" s="2" t="inlineStr">
        <is>
          <t>J</t>
        </is>
      </c>
      <c r="H366" s="2" t="inlineStr">
        <is>
          <t>Coating_Scotchkote134_interior_exterior</t>
        </is>
      </c>
      <c r="I366" t="inlineStr">
        <is>
          <t>250psig</t>
        </is>
      </c>
      <c r="J366" t="inlineStr">
        <is>
          <t>:MechSealType21S:MechSealType1Unbal:</t>
        </is>
      </c>
      <c r="K366" t="inlineStr">
        <is>
          <t>:Horizontal:</t>
        </is>
      </c>
      <c r="L366" t="inlineStr">
        <is>
          <t>:A:B:</t>
        </is>
      </c>
      <c r="O366" s="1" t="inlineStr">
        <is>
          <t>RTF</t>
        </is>
      </c>
      <c r="Q366" t="inlineStr">
        <is>
          <t>A100537</t>
        </is>
      </c>
      <c r="R366" t="inlineStr">
        <is>
          <t>LT250</t>
        </is>
      </c>
    </row>
    <row r="367">
      <c r="B367" s="4" t="inlineStr">
        <is>
          <t>Price_BOM_L_Insert_361</t>
        </is>
      </c>
      <c r="C367" t="inlineStr">
        <is>
          <t>:40157-LF:50123-LF:50157-LF:60123-LF:60157-LF:80123-LF:80155-LF:</t>
        </is>
      </c>
      <c r="D367" s="2" t="inlineStr">
        <is>
          <t>X5</t>
        </is>
      </c>
      <c r="E367" s="2" t="inlineStr">
        <is>
          <t>Opt_InsertProvided</t>
        </is>
      </c>
      <c r="F367" s="2" t="inlineStr">
        <is>
          <t>Cast Iron, ASTM-A48, CL 30</t>
        </is>
      </c>
      <c r="G367" s="2" t="inlineStr">
        <is>
          <t>C30</t>
        </is>
      </c>
      <c r="H367" s="2" t="inlineStr">
        <is>
          <t>Coating_Scotchkote134_interior_exterior</t>
        </is>
      </c>
      <c r="I367" t="inlineStr">
        <is>
          <t>175psig</t>
        </is>
      </c>
      <c r="J367" t="inlineStr">
        <is>
          <t>:Opt_Packing:</t>
        </is>
      </c>
      <c r="K367" t="inlineStr">
        <is>
          <t>:Horizontal:</t>
        </is>
      </c>
      <c r="L367" t="inlineStr">
        <is>
          <t>:A:B:</t>
        </is>
      </c>
      <c r="O367" s="1" t="inlineStr">
        <is>
          <t>RTF</t>
        </is>
      </c>
      <c r="Q367" t="inlineStr">
        <is>
          <t>A100536</t>
        </is>
      </c>
      <c r="R367" t="inlineStr">
        <is>
          <t>LT250</t>
        </is>
      </c>
    </row>
    <row r="368">
      <c r="B368" s="4" t="inlineStr">
        <is>
          <t>Price_BOM_L_Insert_362</t>
        </is>
      </c>
      <c r="C368" t="inlineStr">
        <is>
          <t>:40157-LF:50123-LF:50157-LF:60123-LF:60157-LF:80123-LF:80155-LF:</t>
        </is>
      </c>
      <c r="D368" s="2" t="inlineStr">
        <is>
          <t>X5</t>
        </is>
      </c>
      <c r="E368" s="2" t="inlineStr">
        <is>
          <t>Opt_InsertProvided</t>
        </is>
      </c>
      <c r="F368" s="2" t="inlineStr">
        <is>
          <t>Cast Iron, ASTM-A48, CL 30</t>
        </is>
      </c>
      <c r="G368" s="2" t="inlineStr">
        <is>
          <t>C30</t>
        </is>
      </c>
      <c r="H368" s="2" t="inlineStr">
        <is>
          <t>Coating_Scotchkote134_interior_exterior</t>
        </is>
      </c>
      <c r="I368" t="inlineStr">
        <is>
          <t>175psig</t>
        </is>
      </c>
      <c r="J368" t="inlineStr">
        <is>
          <t>:MechSealType1Bal:</t>
        </is>
      </c>
      <c r="K368" t="inlineStr">
        <is>
          <t>:Horizontal:</t>
        </is>
      </c>
      <c r="L368" t="inlineStr">
        <is>
          <t>:A:B:</t>
        </is>
      </c>
      <c r="O368" s="1" t="inlineStr">
        <is>
          <t>RTF</t>
        </is>
      </c>
      <c r="Q368" t="inlineStr">
        <is>
          <t>A100536</t>
        </is>
      </c>
      <c r="R368" t="inlineStr">
        <is>
          <t>LT250</t>
        </is>
      </c>
    </row>
    <row r="369">
      <c r="B369" s="4" t="inlineStr">
        <is>
          <t>Price_BOM_L_Insert_363</t>
        </is>
      </c>
      <c r="C369" t="inlineStr">
        <is>
          <t>:40157-LF:50123-LF:50157-LF:60123-LF:60157-LF:80123-LF:80155-LF:</t>
        </is>
      </c>
      <c r="D369" s="2" t="inlineStr">
        <is>
          <t>X5</t>
        </is>
      </c>
      <c r="E369" s="2" t="inlineStr">
        <is>
          <t>Opt_InsertProvided</t>
        </is>
      </c>
      <c r="F369" s="2" t="inlineStr">
        <is>
          <t>Ductile Iron, ASTM-A536-65</t>
        </is>
      </c>
      <c r="G369" s="2" t="inlineStr">
        <is>
          <t>J</t>
        </is>
      </c>
      <c r="H369" s="2" t="inlineStr">
        <is>
          <t>Coating_Scotchkote134_interior_exterior</t>
        </is>
      </c>
      <c r="I369" t="inlineStr">
        <is>
          <t>250psig</t>
        </is>
      </c>
      <c r="J369" t="inlineStr">
        <is>
          <t>:MechSealType1Bal:</t>
        </is>
      </c>
      <c r="K369" t="inlineStr">
        <is>
          <t>:Horizontal:</t>
        </is>
      </c>
      <c r="L369" t="inlineStr">
        <is>
          <t>:A:B:</t>
        </is>
      </c>
      <c r="O369" s="1" t="inlineStr">
        <is>
          <t>RTF</t>
        </is>
      </c>
      <c r="Q369" t="inlineStr">
        <is>
          <t>A100537</t>
        </is>
      </c>
      <c r="R369" t="inlineStr">
        <is>
          <t>LT250</t>
        </is>
      </c>
    </row>
    <row r="370">
      <c r="B370" s="4" t="inlineStr">
        <is>
          <t>Price_BOM_L_Insert_364</t>
        </is>
      </c>
      <c r="C370" t="inlineStr">
        <is>
          <t>:40157-LF:50123-LF:50157-LF:60123-LF:60157-LF:80123-LF:80155-LF:</t>
        </is>
      </c>
      <c r="D370" s="2" t="inlineStr">
        <is>
          <t>X5</t>
        </is>
      </c>
      <c r="E370" s="2" t="inlineStr">
        <is>
          <t>Opt_InsertProvided</t>
        </is>
      </c>
      <c r="F370" s="2" t="inlineStr">
        <is>
          <t>Cast Iron, ASTM-A48, CL 30</t>
        </is>
      </c>
      <c r="G370" s="2" t="inlineStr">
        <is>
          <t>C30</t>
        </is>
      </c>
      <c r="H370" s="2" t="inlineStr">
        <is>
          <t>Coating_Scotchkote134_interior_exterior</t>
        </is>
      </c>
      <c r="I370" t="inlineStr">
        <is>
          <t>175psig</t>
        </is>
      </c>
      <c r="J370" t="inlineStr">
        <is>
          <t>:MechSealDoubleType2:</t>
        </is>
      </c>
      <c r="K370" t="inlineStr">
        <is>
          <t>:Horizontal:</t>
        </is>
      </c>
      <c r="L370" t="inlineStr">
        <is>
          <t>:A:B:</t>
        </is>
      </c>
      <c r="N370" t="inlineStr">
        <is>
          <t>Double Seal, Type 1</t>
        </is>
      </c>
      <c r="O370" s="1" t="inlineStr">
        <is>
          <t>RTF</t>
        </is>
      </c>
      <c r="Q370" t="inlineStr">
        <is>
          <t>A100536</t>
        </is>
      </c>
      <c r="R370" t="inlineStr">
        <is>
          <t>LT250</t>
        </is>
      </c>
    </row>
    <row r="371">
      <c r="B371" s="4" t="inlineStr">
        <is>
          <t>Price_BOM_L_Insert_365</t>
        </is>
      </c>
      <c r="C371" t="inlineStr">
        <is>
          <t>:60157-LF:80155-LF:</t>
        </is>
      </c>
      <c r="D371" s="2" t="inlineStr">
        <is>
          <t>X6</t>
        </is>
      </c>
      <c r="E371" s="2" t="inlineStr">
        <is>
          <t>Opt_InsertProvided</t>
        </is>
      </c>
      <c r="F371" s="2" t="inlineStr">
        <is>
          <t>Cast Iron, ASTM-A48, CL 30</t>
        </is>
      </c>
      <c r="G371" s="2" t="inlineStr">
        <is>
          <t>C30</t>
        </is>
      </c>
      <c r="H371" s="2" t="inlineStr">
        <is>
          <t>Coating_Scotchkote134_interior_exterior</t>
        </is>
      </c>
      <c r="I371" t="inlineStr">
        <is>
          <t>250psig</t>
        </is>
      </c>
      <c r="J371" t="inlineStr">
        <is>
          <t>:MechSealType1Bal:</t>
        </is>
      </c>
      <c r="K371" t="inlineStr">
        <is>
          <t>:Horizontal:</t>
        </is>
      </c>
      <c r="L371" t="inlineStr">
        <is>
          <t>:A:B:</t>
        </is>
      </c>
      <c r="N371" t="inlineStr">
        <is>
          <t>Single Seal, Type 21S:Single Seal, Type 1</t>
        </is>
      </c>
      <c r="O371" s="1" t="inlineStr">
        <is>
          <t>RTF</t>
        </is>
      </c>
      <c r="Q371" t="inlineStr">
        <is>
          <t>A100538</t>
        </is>
      </c>
      <c r="R371" t="inlineStr">
        <is>
          <t>LT250</t>
        </is>
      </c>
    </row>
    <row r="372">
      <c r="B372" s="4" t="inlineStr">
        <is>
          <t>Price_BOM_L_Insert_366</t>
        </is>
      </c>
      <c r="C372" t="inlineStr">
        <is>
          <t>:60157-LF:80155-LF:</t>
        </is>
      </c>
      <c r="D372" s="2" t="inlineStr">
        <is>
          <t>X6</t>
        </is>
      </c>
      <c r="E372" s="2" t="inlineStr">
        <is>
          <t>Opt_InsertProvided</t>
        </is>
      </c>
      <c r="F372" s="2" t="inlineStr">
        <is>
          <t>Ductile Iron, ASTM-A536-65</t>
        </is>
      </c>
      <c r="G372" s="2" t="inlineStr">
        <is>
          <t>J</t>
        </is>
      </c>
      <c r="H372" s="2" t="inlineStr">
        <is>
          <t>Coating_Scotchkote134_interior_exterior</t>
        </is>
      </c>
      <c r="I372" t="inlineStr">
        <is>
          <t>250psig</t>
        </is>
      </c>
      <c r="J372" t="inlineStr">
        <is>
          <t>:MechSealType1Bal:</t>
        </is>
      </c>
      <c r="K372" t="inlineStr">
        <is>
          <t>:Horizontal:</t>
        </is>
      </c>
      <c r="L372" t="inlineStr">
        <is>
          <t>:A:B:</t>
        </is>
      </c>
      <c r="N372" t="inlineStr">
        <is>
          <t>Single Seal, Type 21S:Single Seal, Type 1</t>
        </is>
      </c>
      <c r="O372" s="1" t="inlineStr">
        <is>
          <t>RTF</t>
        </is>
      </c>
      <c r="Q372" t="inlineStr">
        <is>
          <t>A100539</t>
        </is>
      </c>
      <c r="R372" t="inlineStr">
        <is>
          <t>LT250</t>
        </is>
      </c>
    </row>
    <row r="373">
      <c r="B373" s="4" t="inlineStr">
        <is>
          <t>Price_BOM_L_Insert_367</t>
        </is>
      </c>
      <c r="C373" t="inlineStr">
        <is>
          <t>:60157-LF:80155-LF:</t>
        </is>
      </c>
      <c r="D373" s="2" t="inlineStr">
        <is>
          <t>X6</t>
        </is>
      </c>
      <c r="E373" s="2" t="inlineStr">
        <is>
          <t>Opt_InsertProvided</t>
        </is>
      </c>
      <c r="F373" s="2" t="inlineStr">
        <is>
          <t>Cast Iron, ASTM-A48, CL 30</t>
        </is>
      </c>
      <c r="G373" s="2" t="inlineStr">
        <is>
          <t>C30</t>
        </is>
      </c>
      <c r="H373" s="2" t="inlineStr">
        <is>
          <t>Coating_Scotchkote134_interior_exterior</t>
        </is>
      </c>
      <c r="I373" t="inlineStr">
        <is>
          <t>175psig</t>
        </is>
      </c>
      <c r="J373" t="inlineStr">
        <is>
          <t>:MechSealType21S:MechSealType1Unbal:</t>
        </is>
      </c>
      <c r="K373" t="inlineStr">
        <is>
          <t>:Horizontal:</t>
        </is>
      </c>
      <c r="L373" t="inlineStr">
        <is>
          <t>:A:B:</t>
        </is>
      </c>
      <c r="N373" t="inlineStr">
        <is>
          <t>Double Seal, Type 1</t>
        </is>
      </c>
      <c r="O373" s="1" t="inlineStr">
        <is>
          <t>RTF</t>
        </is>
      </c>
      <c r="P373" s="4" t="n"/>
      <c r="Q373" t="inlineStr">
        <is>
          <t>A100538</t>
        </is>
      </c>
      <c r="R373" t="inlineStr">
        <is>
          <t>LT250</t>
        </is>
      </c>
    </row>
    <row r="374">
      <c r="B374" s="4" t="inlineStr">
        <is>
          <t>Price_BOM_L_Insert_368</t>
        </is>
      </c>
      <c r="C374" t="inlineStr">
        <is>
          <t>:60157-LF:80155-LF:</t>
        </is>
      </c>
      <c r="D374" s="2" t="inlineStr">
        <is>
          <t>X6</t>
        </is>
      </c>
      <c r="E374" s="2" t="inlineStr">
        <is>
          <t>Opt_InsertProvided</t>
        </is>
      </c>
      <c r="F374" s="2" t="inlineStr">
        <is>
          <t>Ductile Iron, ASTM-A536-65</t>
        </is>
      </c>
      <c r="G374" s="2" t="inlineStr">
        <is>
          <t>J</t>
        </is>
      </c>
      <c r="H374" s="2" t="inlineStr">
        <is>
          <t>Coating_Scotchkote134_interior_exterior</t>
        </is>
      </c>
      <c r="I374" t="inlineStr">
        <is>
          <t>175psig</t>
        </is>
      </c>
      <c r="J374" t="inlineStr">
        <is>
          <t>:MechSealType21S:MechSealType1Unbal:</t>
        </is>
      </c>
      <c r="K374" t="inlineStr">
        <is>
          <t>:Horizontal:</t>
        </is>
      </c>
      <c r="L374" t="inlineStr">
        <is>
          <t>:A:B:</t>
        </is>
      </c>
      <c r="N374" t="inlineStr">
        <is>
          <t>Double Seal, Type 1</t>
        </is>
      </c>
      <c r="O374" s="1" t="inlineStr">
        <is>
          <t>RTF</t>
        </is>
      </c>
      <c r="P374" s="4" t="n"/>
      <c r="Q374" t="inlineStr">
        <is>
          <t>A100539</t>
        </is>
      </c>
      <c r="R374" t="inlineStr">
        <is>
          <t>LT250</t>
        </is>
      </c>
    </row>
    <row r="375">
      <c r="B375" s="4" t="inlineStr">
        <is>
          <t>Price_BOM_L_Insert_369</t>
        </is>
      </c>
      <c r="C375" t="inlineStr">
        <is>
          <t>:60157-LF:80155-LF:</t>
        </is>
      </c>
      <c r="D375" s="2" t="inlineStr">
        <is>
          <t>X6</t>
        </is>
      </c>
      <c r="E375" s="2" t="inlineStr">
        <is>
          <t>Opt_InsertProvided</t>
        </is>
      </c>
      <c r="F375" s="2" t="inlineStr">
        <is>
          <t>Cast Iron, ASTM-A48, CL 30</t>
        </is>
      </c>
      <c r="G375" s="2" t="inlineStr">
        <is>
          <t>C30</t>
        </is>
      </c>
      <c r="H375" s="2" t="inlineStr">
        <is>
          <t>Coating_Scotchkote134_interior_exterior</t>
        </is>
      </c>
      <c r="I375" t="inlineStr">
        <is>
          <t>175psig</t>
        </is>
      </c>
      <c r="J375" t="inlineStr">
        <is>
          <t>:MechSealDoubleType1:</t>
        </is>
      </c>
      <c r="K375" t="inlineStr">
        <is>
          <t>:Horizontal:</t>
        </is>
      </c>
      <c r="L375" t="inlineStr">
        <is>
          <t>:A:B:</t>
        </is>
      </c>
      <c r="N375" t="inlineStr">
        <is>
          <t>Single Seal, Type 1B</t>
        </is>
      </c>
      <c r="O375" s="1" t="inlineStr">
        <is>
          <t>RTF</t>
        </is>
      </c>
      <c r="P375" s="4" t="n"/>
      <c r="Q375" t="inlineStr">
        <is>
          <t>A100538</t>
        </is>
      </c>
      <c r="R375" t="inlineStr">
        <is>
          <t>LT250</t>
        </is>
      </c>
    </row>
    <row r="376">
      <c r="B376" s="4" t="inlineStr">
        <is>
          <t>Price_BOM_L_Insert_370</t>
        </is>
      </c>
      <c r="C376" t="inlineStr">
        <is>
          <t>:60157-LF:80155-LF:</t>
        </is>
      </c>
      <c r="D376" s="2" t="inlineStr">
        <is>
          <t>X6</t>
        </is>
      </c>
      <c r="E376" s="2" t="inlineStr">
        <is>
          <t>Opt_InsertProvided</t>
        </is>
      </c>
      <c r="F376" s="2" t="inlineStr">
        <is>
          <t>Cast Iron, ASTM-A48, CL 30</t>
        </is>
      </c>
      <c r="G376" s="2" t="inlineStr">
        <is>
          <t>C30</t>
        </is>
      </c>
      <c r="H376" s="2" t="inlineStr">
        <is>
          <t>Coating_Scotchkote134_interior_exterior</t>
        </is>
      </c>
      <c r="I376" t="inlineStr">
        <is>
          <t>150psig</t>
        </is>
      </c>
      <c r="J376" t="inlineStr">
        <is>
          <t>:Opt_Packing:</t>
        </is>
      </c>
      <c r="K376" t="inlineStr">
        <is>
          <t>:Horizontal:</t>
        </is>
      </c>
      <c r="L376" t="inlineStr">
        <is>
          <t>:A:B:</t>
        </is>
      </c>
      <c r="N376" t="inlineStr">
        <is>
          <t>Packing</t>
        </is>
      </c>
      <c r="O376" s="1" t="inlineStr">
        <is>
          <t>RTF</t>
        </is>
      </c>
      <c r="P376" s="4" t="n"/>
      <c r="Q376" t="inlineStr">
        <is>
          <t>A100538</t>
        </is>
      </c>
      <c r="R376" t="inlineStr">
        <is>
          <t>LT250</t>
        </is>
      </c>
    </row>
    <row r="377">
      <c r="B377" s="4" t="inlineStr">
        <is>
          <t>Price_BOM_L_Insert_371</t>
        </is>
      </c>
      <c r="C377" t="inlineStr">
        <is>
          <t>:10153-LF:</t>
        </is>
      </c>
      <c r="D377" s="2" t="inlineStr">
        <is>
          <t>X8</t>
        </is>
      </c>
      <c r="E377" s="2" t="inlineStr">
        <is>
          <t>Opt_InsertProvided</t>
        </is>
      </c>
      <c r="F377" s="2" t="inlineStr">
        <is>
          <t>Cast Iron, ASTM-A48, CL 30</t>
        </is>
      </c>
      <c r="G377" s="2" t="inlineStr">
        <is>
          <t>C30</t>
        </is>
      </c>
      <c r="H377" s="2" t="inlineStr">
        <is>
          <t>Coating_Scotchkote134_interior_exterior</t>
        </is>
      </c>
      <c r="I377" t="inlineStr">
        <is>
          <t>175psig</t>
        </is>
      </c>
      <c r="J377" t="inlineStr">
        <is>
          <t>:MechSealDoubleType2:</t>
        </is>
      </c>
      <c r="K377" t="inlineStr">
        <is>
          <t>:Horizontal:</t>
        </is>
      </c>
      <c r="L377" t="inlineStr">
        <is>
          <t>:A:B:</t>
        </is>
      </c>
      <c r="N377" t="inlineStr">
        <is>
          <t>Double Seal, Type 1</t>
        </is>
      </c>
      <c r="O377" s="1" t="inlineStr">
        <is>
          <t>RTF</t>
        </is>
      </c>
      <c r="P377" s="4" t="n"/>
      <c r="Q377" t="inlineStr">
        <is>
          <t>A100540</t>
        </is>
      </c>
      <c r="R377" t="inlineStr">
        <is>
          <t>LT250</t>
        </is>
      </c>
    </row>
    <row r="378">
      <c r="B378" s="4" t="inlineStr">
        <is>
          <t>Price_BOM_L_Insert_372</t>
        </is>
      </c>
      <c r="C378" t="inlineStr">
        <is>
          <t>:10153-LF:</t>
        </is>
      </c>
      <c r="D378" s="2" t="inlineStr">
        <is>
          <t>X8</t>
        </is>
      </c>
      <c r="E378" s="2" t="inlineStr">
        <is>
          <t>Opt_InsertProvided</t>
        </is>
      </c>
      <c r="F378" s="2" t="inlineStr">
        <is>
          <t>Ductile Iron, ASTM-A536-65</t>
        </is>
      </c>
      <c r="G378" s="2" t="inlineStr">
        <is>
          <t>J</t>
        </is>
      </c>
      <c r="H378" s="2" t="inlineStr">
        <is>
          <t>Coating_Scotchkote134_interior_exterior</t>
        </is>
      </c>
      <c r="I378" t="inlineStr">
        <is>
          <t>175psig</t>
        </is>
      </c>
      <c r="J378" t="inlineStr">
        <is>
          <t>:MechSealDoubleType2:</t>
        </is>
      </c>
      <c r="K378" t="inlineStr">
        <is>
          <t>:Horizontal:</t>
        </is>
      </c>
      <c r="L378" t="inlineStr">
        <is>
          <t>:A:B:</t>
        </is>
      </c>
      <c r="N378" t="inlineStr">
        <is>
          <t>Double Seal, Type 1</t>
        </is>
      </c>
      <c r="O378" s="1" t="inlineStr">
        <is>
          <t>RTF</t>
        </is>
      </c>
      <c r="P378" s="4" t="n"/>
      <c r="Q378" t="inlineStr">
        <is>
          <t>A100541</t>
        </is>
      </c>
      <c r="R378" t="inlineStr">
        <is>
          <t>LT250</t>
        </is>
      </c>
    </row>
    <row r="379">
      <c r="B379" s="4" t="inlineStr">
        <is>
          <t>Price_BOM_L_Insert_373</t>
        </is>
      </c>
      <c r="C379" t="inlineStr">
        <is>
          <t>:10153-LF:</t>
        </is>
      </c>
      <c r="D379" s="2" t="inlineStr">
        <is>
          <t>X8</t>
        </is>
      </c>
      <c r="E379" s="2" t="inlineStr">
        <is>
          <t>Opt_InsertProvided</t>
        </is>
      </c>
      <c r="F379" s="2" t="inlineStr">
        <is>
          <t>Cast Iron, ASTM-A48, CL 30</t>
        </is>
      </c>
      <c r="G379" s="2" t="inlineStr">
        <is>
          <t>C30</t>
        </is>
      </c>
      <c r="H379" s="2" t="inlineStr">
        <is>
          <t>Coating_Scotchkote134_interior_exterior</t>
        </is>
      </c>
      <c r="I379" t="inlineStr">
        <is>
          <t>150psig</t>
        </is>
      </c>
      <c r="J379" t="inlineStr">
        <is>
          <t>:Opt_Packing:</t>
        </is>
      </c>
      <c r="K379" t="inlineStr">
        <is>
          <t>:Horizontal:</t>
        </is>
      </c>
      <c r="L379" t="inlineStr">
        <is>
          <t>:A:B:</t>
        </is>
      </c>
      <c r="N379" t="inlineStr">
        <is>
          <t>Packing</t>
        </is>
      </c>
      <c r="O379" s="1" t="inlineStr">
        <is>
          <t>RTF</t>
        </is>
      </c>
      <c r="P379" s="4" t="n"/>
      <c r="Q379" t="inlineStr">
        <is>
          <t>A100540</t>
        </is>
      </c>
      <c r="R379" t="inlineStr">
        <is>
          <t>LT250</t>
        </is>
      </c>
    </row>
    <row r="380">
      <c r="B380" s="4" t="inlineStr">
        <is>
          <t>Price_BOM_L_Insert_374</t>
        </is>
      </c>
      <c r="C380" t="inlineStr">
        <is>
          <t>:10153-LF:</t>
        </is>
      </c>
      <c r="D380" s="2" t="inlineStr">
        <is>
          <t>X8</t>
        </is>
      </c>
      <c r="E380" s="2" t="inlineStr">
        <is>
          <t>Opt_InsertProvided</t>
        </is>
      </c>
      <c r="F380" s="2" t="inlineStr">
        <is>
          <t>Ductile Iron, ASTM-A536-65</t>
        </is>
      </c>
      <c r="G380" s="2" t="inlineStr">
        <is>
          <t>J</t>
        </is>
      </c>
      <c r="H380" s="2" t="inlineStr">
        <is>
          <t>Coating_Scotchkote134_interior_exterior</t>
        </is>
      </c>
      <c r="I380" t="inlineStr">
        <is>
          <t>150psig</t>
        </is>
      </c>
      <c r="J380" t="inlineStr">
        <is>
          <t>:Opt_Packing:</t>
        </is>
      </c>
      <c r="K380" t="inlineStr">
        <is>
          <t>:Horizontal:</t>
        </is>
      </c>
      <c r="L380" t="inlineStr">
        <is>
          <t>:A:B:</t>
        </is>
      </c>
      <c r="N380" t="inlineStr">
        <is>
          <t>Packing</t>
        </is>
      </c>
      <c r="O380" s="1" t="inlineStr">
        <is>
          <t>RTF</t>
        </is>
      </c>
      <c r="P380" s="4" t="n"/>
      <c r="Q380" t="inlineStr">
        <is>
          <t>A100541</t>
        </is>
      </c>
      <c r="R380" t="inlineStr">
        <is>
          <t>LT250</t>
        </is>
      </c>
    </row>
    <row r="381">
      <c r="B381" s="4" t="inlineStr">
        <is>
          <t>Price_BOM_L_Insert_375</t>
        </is>
      </c>
      <c r="C381" t="inlineStr">
        <is>
          <t>:15507-LCV:15509-LCV:20501-LCV:30501-LCV:30507-LCV:</t>
        </is>
      </c>
      <c r="D381" s="2" t="inlineStr">
        <is>
          <t>X3</t>
        </is>
      </c>
      <c r="E381" s="2" t="inlineStr">
        <is>
          <t>Opt_InsertProvided</t>
        </is>
      </c>
      <c r="F381" s="2" t="inlineStr">
        <is>
          <t>Cast Iron, ASTM-A48, CL 30</t>
        </is>
      </c>
      <c r="G381" s="2" t="inlineStr">
        <is>
          <t>C30</t>
        </is>
      </c>
      <c r="H381" s="2" t="inlineStr">
        <is>
          <t>Coating_Scotchkote134_interior_exterior</t>
        </is>
      </c>
      <c r="I381" t="inlineStr">
        <is>
          <t>175psig</t>
        </is>
      </c>
      <c r="J381" t="inlineStr">
        <is>
          <t>:MechSealType21S:MechSealType1Unbal:</t>
        </is>
      </c>
      <c r="K381" t="inlineStr">
        <is>
          <t>:Vertical:</t>
        </is>
      </c>
      <c r="L381" t="inlineStr">
        <is>
          <t>:X:V:</t>
        </is>
      </c>
      <c r="M381" t="inlineStr">
        <is>
          <t>:143JM:145JM:182JM:184JM:</t>
        </is>
      </c>
      <c r="O381" s="1" t="inlineStr">
        <is>
          <t>RTF</t>
        </is>
      </c>
      <c r="P381" s="4" t="n"/>
      <c r="Q381" t="inlineStr">
        <is>
          <t>A100522</t>
        </is>
      </c>
      <c r="R381" t="inlineStr">
        <is>
          <t>LT250</t>
        </is>
      </c>
    </row>
    <row r="382">
      <c r="B382" s="4" t="inlineStr">
        <is>
          <t>Price_BOM_L_Insert_376</t>
        </is>
      </c>
      <c r="C382" t="inlineStr">
        <is>
          <t>:20121-LC:25123-LC:</t>
        </is>
      </c>
      <c r="D382" s="2" t="inlineStr">
        <is>
          <t>X3</t>
        </is>
      </c>
      <c r="E382" s="2" t="inlineStr">
        <is>
          <t>Opt_InsertProvided</t>
        </is>
      </c>
      <c r="F382" s="2" t="inlineStr">
        <is>
          <t>Cast Iron, ASTM-A48, CL 30</t>
        </is>
      </c>
      <c r="G382" s="2" t="inlineStr">
        <is>
          <t>C30</t>
        </is>
      </c>
      <c r="H382" s="2" t="inlineStr">
        <is>
          <t>Coating_Scotchkote134_interior_exterior</t>
        </is>
      </c>
      <c r="I382" t="inlineStr">
        <is>
          <t>175psig</t>
        </is>
      </c>
      <c r="J382" t="inlineStr">
        <is>
          <t>:MechSealType21S:MechSealType1Unbal:</t>
        </is>
      </c>
      <c r="K382" t="inlineStr">
        <is>
          <t>:Horizontal:</t>
        </is>
      </c>
      <c r="L382" t="inlineStr">
        <is>
          <t>:V:</t>
        </is>
      </c>
      <c r="M382" t="inlineStr">
        <is>
          <t>:143JM:145JM:182JM:184JM:</t>
        </is>
      </c>
      <c r="N382" s="1" t="n">
        <v>96769353</v>
      </c>
      <c r="O382" s="1" t="inlineStr">
        <is>
          <t>RTF</t>
        </is>
      </c>
      <c r="P382" s="4" t="n"/>
      <c r="Q382" t="inlineStr">
        <is>
          <t>A100522</t>
        </is>
      </c>
      <c r="R382" t="inlineStr">
        <is>
          <t>LT250</t>
        </is>
      </c>
    </row>
    <row r="383">
      <c r="B383" s="4" t="inlineStr">
        <is>
          <t>Price_BOM_L_Insert_377</t>
        </is>
      </c>
      <c r="C383" t="inlineStr">
        <is>
          <t>:20121-LC:25123-LC:</t>
        </is>
      </c>
      <c r="D383" s="2" t="inlineStr">
        <is>
          <t>X3</t>
        </is>
      </c>
      <c r="E383" s="2" t="inlineStr">
        <is>
          <t>Opt_InsertProvided</t>
        </is>
      </c>
      <c r="F383" s="2" t="inlineStr">
        <is>
          <t>Cast Iron, ASTM-A48, CL 30</t>
        </is>
      </c>
      <c r="G383" s="2" t="inlineStr">
        <is>
          <t>C30</t>
        </is>
      </c>
      <c r="H383" s="2" t="inlineStr">
        <is>
          <t>Coating_Scotchkote134_interior_exterior</t>
        </is>
      </c>
      <c r="I383" t="inlineStr">
        <is>
          <t>175psig</t>
        </is>
      </c>
      <c r="J383" t="inlineStr">
        <is>
          <t>:MechSealType21S:MechSealType1Unbal:</t>
        </is>
      </c>
      <c r="K383" t="inlineStr">
        <is>
          <t>:Horizontal:</t>
        </is>
      </c>
      <c r="L383" t="inlineStr">
        <is>
          <t>:V:</t>
        </is>
      </c>
      <c r="M383" t="inlineStr">
        <is>
          <t>:213JM:215JM:254JMZ:256JMZ:</t>
        </is>
      </c>
      <c r="O383" s="1" t="inlineStr">
        <is>
          <t>RTF</t>
        </is>
      </c>
      <c r="P383" s="4" t="n"/>
      <c r="Q383" t="inlineStr">
        <is>
          <t>A100522</t>
        </is>
      </c>
      <c r="R383" t="inlineStr">
        <is>
          <t>LT250</t>
        </is>
      </c>
    </row>
    <row r="384">
      <c r="B384" s="4" t="inlineStr">
        <is>
          <t>Price_BOM_L_Insert_378</t>
        </is>
      </c>
      <c r="C384" t="inlineStr">
        <is>
          <t>:12501-LC:12507-LC:15507-LC:15509-LC:20501-LC:30501-LC:30507-LC:</t>
        </is>
      </c>
      <c r="D384" s="2" t="inlineStr">
        <is>
          <t>X0</t>
        </is>
      </c>
      <c r="E384" s="2" t="inlineStr">
        <is>
          <t>Opt_InsertProvided</t>
        </is>
      </c>
      <c r="F384" s="2" t="inlineStr">
        <is>
          <t>Cast Iron, ASTM-A48, CL 30</t>
        </is>
      </c>
      <c r="G384" s="2" t="inlineStr">
        <is>
          <t>C30</t>
        </is>
      </c>
      <c r="H384" s="2" t="inlineStr">
        <is>
          <t>Coating_Scotchkote134_interior_exterior_IncludeImpeller</t>
        </is>
      </c>
      <c r="I384" t="inlineStr">
        <is>
          <t>175psig</t>
        </is>
      </c>
      <c r="J384" t="inlineStr">
        <is>
          <t>:MechSealType21:</t>
        </is>
      </c>
      <c r="K384" t="inlineStr">
        <is>
          <t>:Horizontal:</t>
        </is>
      </c>
      <c r="L384" t="inlineStr">
        <is>
          <t>:D:</t>
        </is>
      </c>
      <c r="M384" t="inlineStr">
        <is>
          <t>:56J:</t>
        </is>
      </c>
      <c r="N384" t="inlineStr">
        <is>
          <t>Single Seal, Type 21S</t>
        </is>
      </c>
      <c r="O384" s="1" t="inlineStr">
        <is>
          <t>RTF</t>
        </is>
      </c>
      <c r="P384" s="4" t="n"/>
      <c r="Q384" t="inlineStr">
        <is>
          <t>A100518</t>
        </is>
      </c>
      <c r="R384" t="inlineStr">
        <is>
          <t>LT250</t>
        </is>
      </c>
    </row>
    <row r="385">
      <c r="B385" s="4" t="inlineStr">
        <is>
          <t>Price_BOM_L_Insert_379</t>
        </is>
      </c>
      <c r="C385" t="inlineStr">
        <is>
          <t>:12501-LC:12507-LC:15507-LC:15509-LC:20501-LC:30501-LC:30507-LC:</t>
        </is>
      </c>
      <c r="D385" s="2" t="inlineStr">
        <is>
          <t>X0</t>
        </is>
      </c>
      <c r="E385" s="2" t="inlineStr">
        <is>
          <t>Opt_InsertProvided</t>
        </is>
      </c>
      <c r="F385" s="2" t="inlineStr">
        <is>
          <t>Ductile Iron, ASTM-A536-65</t>
        </is>
      </c>
      <c r="G385" s="2" t="inlineStr">
        <is>
          <t>J</t>
        </is>
      </c>
      <c r="H385" s="2" t="inlineStr">
        <is>
          <t>Coating_Scotchkote134_interior_exterior_IncludeImpeller</t>
        </is>
      </c>
      <c r="I385" t="inlineStr">
        <is>
          <t>175psig</t>
        </is>
      </c>
      <c r="J385" t="inlineStr">
        <is>
          <t>:MechSealType21:</t>
        </is>
      </c>
      <c r="K385" t="inlineStr">
        <is>
          <t>:Horizontal:</t>
        </is>
      </c>
      <c r="L385" t="inlineStr">
        <is>
          <t>:D:</t>
        </is>
      </c>
      <c r="M385" t="inlineStr">
        <is>
          <t>:56J:</t>
        </is>
      </c>
      <c r="N385" t="inlineStr">
        <is>
          <t>Single Seal, Type 21S</t>
        </is>
      </c>
      <c r="O385" s="1" t="inlineStr">
        <is>
          <t>RTF</t>
        </is>
      </c>
      <c r="P385" s="4" t="n"/>
      <c r="Q385" t="inlineStr">
        <is>
          <t>A100519</t>
        </is>
      </c>
      <c r="R385" t="inlineStr">
        <is>
          <t>LT250</t>
        </is>
      </c>
    </row>
    <row r="386">
      <c r="B386" s="4" t="inlineStr">
        <is>
          <t>Price_BOM_L_Insert_380</t>
        </is>
      </c>
      <c r="C386" t="inlineStr">
        <is>
          <t>:12501-LCV:12507-LCV:15507-LCV:15509-LCV:20501-LCV:12501-LC:12507-LC:15507-LC:15509-LC:20501-LC:30501-LC:30507-LC:</t>
        </is>
      </c>
      <c r="D386" s="2" t="inlineStr">
        <is>
          <t>X0</t>
        </is>
      </c>
      <c r="E386" s="2" t="inlineStr">
        <is>
          <t>Opt_InsertProvided</t>
        </is>
      </c>
      <c r="F386" s="2" t="inlineStr">
        <is>
          <t>Cast Iron, ASTM-A48, CL 30</t>
        </is>
      </c>
      <c r="G386" s="2" t="inlineStr">
        <is>
          <t>C30</t>
        </is>
      </c>
      <c r="H386" s="2" t="inlineStr">
        <is>
          <t>Coating_Scotchkote134_interior_exterior_IncludeImpeller</t>
        </is>
      </c>
      <c r="I386" t="inlineStr">
        <is>
          <t>175psig</t>
        </is>
      </c>
      <c r="J386" t="inlineStr">
        <is>
          <t>:MechSealType21:</t>
        </is>
      </c>
      <c r="K386" t="inlineStr">
        <is>
          <t>:Vertical:</t>
        </is>
      </c>
      <c r="L386" t="inlineStr">
        <is>
          <t>:D:</t>
        </is>
      </c>
      <c r="M386" t="inlineStr">
        <is>
          <t>:56J:</t>
        </is>
      </c>
      <c r="O386" s="1" t="inlineStr">
        <is>
          <t>RTF</t>
        </is>
      </c>
      <c r="P386" s="4" t="n"/>
      <c r="Q386" t="inlineStr">
        <is>
          <t>A100518</t>
        </is>
      </c>
      <c r="R386" t="inlineStr">
        <is>
          <t>LT250</t>
        </is>
      </c>
    </row>
    <row r="387">
      <c r="B387" s="4" t="inlineStr">
        <is>
          <t>Price_BOM_L_Insert_381</t>
        </is>
      </c>
      <c r="C387" t="inlineStr">
        <is>
          <t>:12501-LCV:12507-LCV:15507-LCV:15509-LCV:20501-LCV:12501-LC:12507-LC:15507-LC:15509-LC:20501-LC:30501-LC:30507-LC:</t>
        </is>
      </c>
      <c r="D387" s="2" t="inlineStr">
        <is>
          <t>X0</t>
        </is>
      </c>
      <c r="E387" s="2" t="inlineStr">
        <is>
          <t>Opt_InsertProvided</t>
        </is>
      </c>
      <c r="F387" s="2" t="inlineStr">
        <is>
          <t>Ductile Iron, ASTM-A536-65</t>
        </is>
      </c>
      <c r="G387" s="2" t="inlineStr">
        <is>
          <t>J</t>
        </is>
      </c>
      <c r="H387" s="2" t="inlineStr">
        <is>
          <t>Coating_Scotchkote134_interior_exterior_IncludeImpeller</t>
        </is>
      </c>
      <c r="I387" t="inlineStr">
        <is>
          <t>175psig</t>
        </is>
      </c>
      <c r="J387" t="inlineStr">
        <is>
          <t>:MechSealType21:</t>
        </is>
      </c>
      <c r="K387" t="inlineStr">
        <is>
          <t>:Vertical:</t>
        </is>
      </c>
      <c r="L387" t="inlineStr">
        <is>
          <t>:D:</t>
        </is>
      </c>
      <c r="M387" t="inlineStr">
        <is>
          <t>:56J:</t>
        </is>
      </c>
      <c r="O387" s="1" t="inlineStr">
        <is>
          <t>RTF</t>
        </is>
      </c>
      <c r="P387" s="4" t="n"/>
      <c r="Q387" t="inlineStr">
        <is>
          <t>A100519</t>
        </is>
      </c>
      <c r="R387" t="inlineStr">
        <is>
          <t>LT250</t>
        </is>
      </c>
    </row>
    <row r="388">
      <c r="B388" s="4" t="inlineStr">
        <is>
          <t>Price_BOM_L_Insert_382</t>
        </is>
      </c>
      <c r="C388" t="inlineStr">
        <is>
          <t>:10707-LC:12709-LC:15705-LC:</t>
        </is>
      </c>
      <c r="D388" s="2" t="inlineStr">
        <is>
          <t>X0</t>
        </is>
      </c>
      <c r="E388" s="2" t="inlineStr">
        <is>
          <t>Opt_InsertProvided</t>
        </is>
      </c>
      <c r="F388" s="2" t="inlineStr">
        <is>
          <t>Cast Iron, ASTM-A48, CL 30</t>
        </is>
      </c>
      <c r="G388" s="2" t="inlineStr">
        <is>
          <t>C30</t>
        </is>
      </c>
      <c r="H388" s="2" t="inlineStr">
        <is>
          <t>Coating_Scotchkote134_interior_exterior_IncludeImpeller</t>
        </is>
      </c>
      <c r="I388" t="inlineStr">
        <is>
          <t>175psig</t>
        </is>
      </c>
      <c r="J388" t="inlineStr">
        <is>
          <t>:MechSealType21:</t>
        </is>
      </c>
      <c r="K388" t="inlineStr">
        <is>
          <t>:Horizontal:</t>
        </is>
      </c>
      <c r="L388" t="inlineStr">
        <is>
          <t>:D:</t>
        </is>
      </c>
      <c r="M388" t="inlineStr">
        <is>
          <t>:56J:</t>
        </is>
      </c>
      <c r="N388" t="inlineStr">
        <is>
          <t>Single Seal, Type 21S</t>
        </is>
      </c>
      <c r="O388" s="1" t="inlineStr">
        <is>
          <t>RTF</t>
        </is>
      </c>
      <c r="P388" s="4" t="n"/>
      <c r="Q388" t="inlineStr">
        <is>
          <t>A100518</t>
        </is>
      </c>
      <c r="R388" t="inlineStr">
        <is>
          <t>LT250</t>
        </is>
      </c>
    </row>
    <row r="389">
      <c r="B389" s="4" t="inlineStr">
        <is>
          <t>Price_BOM_L_Insert_383</t>
        </is>
      </c>
      <c r="C389" t="inlineStr">
        <is>
          <t>:10707-LC:12709-LC:15705-LC:</t>
        </is>
      </c>
      <c r="D389" s="2" t="inlineStr">
        <is>
          <t>X0</t>
        </is>
      </c>
      <c r="E389" s="2" t="inlineStr">
        <is>
          <t>Opt_InsertProvided</t>
        </is>
      </c>
      <c r="F389" s="2" t="inlineStr">
        <is>
          <t>Ductile Iron, ASTM-A536-65</t>
        </is>
      </c>
      <c r="G389" s="2" t="inlineStr">
        <is>
          <t>J</t>
        </is>
      </c>
      <c r="H389" s="2" t="inlineStr">
        <is>
          <t>Coating_Scotchkote134_interior_exterior_IncludeImpeller</t>
        </is>
      </c>
      <c r="I389" t="inlineStr">
        <is>
          <t>175psig</t>
        </is>
      </c>
      <c r="J389" t="inlineStr">
        <is>
          <t>:MechSealType21:</t>
        </is>
      </c>
      <c r="K389" t="inlineStr">
        <is>
          <t>:Horizontal:</t>
        </is>
      </c>
      <c r="L389" t="inlineStr">
        <is>
          <t>:D:</t>
        </is>
      </c>
      <c r="M389" t="inlineStr">
        <is>
          <t>:56J:</t>
        </is>
      </c>
      <c r="N389" t="inlineStr">
        <is>
          <t>Single Seal, Type 21S</t>
        </is>
      </c>
      <c r="O389" s="1" t="inlineStr">
        <is>
          <t>RTF</t>
        </is>
      </c>
      <c r="P389" s="4" t="n"/>
      <c r="Q389" t="inlineStr">
        <is>
          <t>A100519</t>
        </is>
      </c>
      <c r="R389" t="inlineStr">
        <is>
          <t>LT250</t>
        </is>
      </c>
    </row>
    <row r="390">
      <c r="B390" s="4" t="inlineStr">
        <is>
          <t>Price_BOM_L_Insert_384</t>
        </is>
      </c>
      <c r="C390" t="inlineStr">
        <is>
          <t>:10707-LCV:10707-LC:12709-LCV:12709-LC:15705-LCV:15705-LC:</t>
        </is>
      </c>
      <c r="D390" s="2" t="inlineStr">
        <is>
          <t>X0</t>
        </is>
      </c>
      <c r="E390" s="2" t="inlineStr">
        <is>
          <t>Opt_InsertProvided</t>
        </is>
      </c>
      <c r="F390" s="2" t="inlineStr">
        <is>
          <t>Cast Iron, ASTM-A48, CL 30</t>
        </is>
      </c>
      <c r="G390" s="2" t="inlineStr">
        <is>
          <t>C30</t>
        </is>
      </c>
      <c r="H390" s="2" t="inlineStr">
        <is>
          <t>Coating_Scotchkote134_interior_exterior_IncludeImpeller</t>
        </is>
      </c>
      <c r="I390" t="inlineStr">
        <is>
          <t>175psig</t>
        </is>
      </c>
      <c r="J390" t="inlineStr">
        <is>
          <t>:MechSealType21:</t>
        </is>
      </c>
      <c r="K390" t="inlineStr">
        <is>
          <t>:Vertical:</t>
        </is>
      </c>
      <c r="L390" t="inlineStr">
        <is>
          <t>:D:</t>
        </is>
      </c>
      <c r="M390" t="inlineStr">
        <is>
          <t>:56J:</t>
        </is>
      </c>
      <c r="O390" s="1" t="inlineStr">
        <is>
          <t>RTF</t>
        </is>
      </c>
      <c r="P390" s="4" t="n"/>
      <c r="Q390" t="inlineStr">
        <is>
          <t>A100518</t>
        </is>
      </c>
      <c r="R390" t="inlineStr">
        <is>
          <t>LT250</t>
        </is>
      </c>
    </row>
    <row r="391">
      <c r="B391" s="4" t="inlineStr">
        <is>
          <t>Price_BOM_L_Insert_385</t>
        </is>
      </c>
      <c r="C391" t="inlineStr">
        <is>
          <t>:10707-LCV:10707-LC:12709-LCV:12709-LC:15705-LCV:15705-LC:</t>
        </is>
      </c>
      <c r="D391" s="2" t="inlineStr">
        <is>
          <t>X0</t>
        </is>
      </c>
      <c r="E391" s="2" t="inlineStr">
        <is>
          <t>Opt_InsertProvided</t>
        </is>
      </c>
      <c r="F391" s="2" t="inlineStr">
        <is>
          <t>Ductile Iron, ASTM-A536-65</t>
        </is>
      </c>
      <c r="G391" s="2" t="inlineStr">
        <is>
          <t>J</t>
        </is>
      </c>
      <c r="H391" s="2" t="inlineStr">
        <is>
          <t>Coating_Scotchkote134_interior_exterior_IncludeImpeller</t>
        </is>
      </c>
      <c r="I391" t="inlineStr">
        <is>
          <t>175psig</t>
        </is>
      </c>
      <c r="J391" t="inlineStr">
        <is>
          <t>:MechSealType21:</t>
        </is>
      </c>
      <c r="K391" t="inlineStr">
        <is>
          <t>:Vertical:</t>
        </is>
      </c>
      <c r="L391" t="inlineStr">
        <is>
          <t>:D:</t>
        </is>
      </c>
      <c r="M391" t="inlineStr">
        <is>
          <t>:56J:</t>
        </is>
      </c>
      <c r="O391" s="1" t="inlineStr">
        <is>
          <t>RTF</t>
        </is>
      </c>
      <c r="P391" s="4" t="n"/>
      <c r="Q391" t="inlineStr">
        <is>
          <t>A100519</t>
        </is>
      </c>
      <c r="R391" t="inlineStr">
        <is>
          <t>LT250</t>
        </is>
      </c>
    </row>
    <row r="392">
      <c r="B392" s="4" t="inlineStr">
        <is>
          <t>Price_BOM_L_Insert_386</t>
        </is>
      </c>
      <c r="C392" t="inlineStr">
        <is>
          <t>:10707-LC:12709-LC:15705-LC:15951-LC:15955-LC:15959-LC:20709-LC:20953-LC:25707-LC:25957-LC:30707-LC:30957-LC:40707-LC:40957-LC:</t>
        </is>
      </c>
      <c r="D392" s="2" t="inlineStr">
        <is>
          <t>X3</t>
        </is>
      </c>
      <c r="E392" s="2" t="inlineStr">
        <is>
          <t>Opt_InsertProvided</t>
        </is>
      </c>
      <c r="F392" s="2" t="inlineStr">
        <is>
          <t>Cast Iron, ASTM-A48, CL 30</t>
        </is>
      </c>
      <c r="G392" s="2" t="inlineStr">
        <is>
          <t>C30</t>
        </is>
      </c>
      <c r="H392" s="2" t="inlineStr">
        <is>
          <t>Coating_Scotchkote134_interior_exterior_IncludeImpeller</t>
        </is>
      </c>
      <c r="I392" t="inlineStr">
        <is>
          <t>175psig</t>
        </is>
      </c>
      <c r="J392" t="inlineStr">
        <is>
          <t>:MechSealType21S:MechSealType1Unbal:</t>
        </is>
      </c>
      <c r="K392" t="inlineStr">
        <is>
          <t>:Horizontal:</t>
        </is>
      </c>
      <c r="L392" t="inlineStr">
        <is>
          <t>:V:</t>
        </is>
      </c>
      <c r="M392" t="inlineStr">
        <is>
          <t>:143JM:145JM:182JM:184JM:</t>
        </is>
      </c>
      <c r="N392" t="inlineStr">
        <is>
          <t>Single Seal, Type 21S:Single Seal, Type 1</t>
        </is>
      </c>
      <c r="O392" s="1" t="n">
        <v>96759595</v>
      </c>
      <c r="P392" s="4" t="inlineStr">
        <is>
          <t>INSERT,LC,X3,JM,SGL, 4.5"AK,CI COATED</t>
        </is>
      </c>
      <c r="Q392" t="inlineStr">
        <is>
          <t>A100522</t>
        </is>
      </c>
      <c r="R392" t="inlineStr">
        <is>
          <t>LT250</t>
        </is>
      </c>
    </row>
    <row r="393">
      <c r="B393" s="4" t="inlineStr">
        <is>
          <t>Price_BOM_L_Insert_387</t>
        </is>
      </c>
      <c r="C393" t="inlineStr">
        <is>
          <t>:10707-LC:12709-LC:15705-LC:15951-LC:15955-LC:15959-LC:20709-LC:20953-LC:25707-LC:25957-LC:30707-LC:30957-LC:40707-LC:40957-LC:</t>
        </is>
      </c>
      <c r="D393" s="2" t="inlineStr">
        <is>
          <t>X3</t>
        </is>
      </c>
      <c r="E393" s="2" t="inlineStr">
        <is>
          <t>Opt_InsertProvided</t>
        </is>
      </c>
      <c r="F393" s="2" t="inlineStr">
        <is>
          <t>Cast Iron, ASTM-A48, CL 30</t>
        </is>
      </c>
      <c r="G393" s="2" t="inlineStr">
        <is>
          <t>C30</t>
        </is>
      </c>
      <c r="H393" s="2" t="inlineStr">
        <is>
          <t>Coating_Scotchkote134_interior_exterior_IncludeImpeller</t>
        </is>
      </c>
      <c r="I393" t="inlineStr">
        <is>
          <t>175psig</t>
        </is>
      </c>
      <c r="J393" t="inlineStr">
        <is>
          <t>:MechSealType21S:MechSealType1Unbal:</t>
        </is>
      </c>
      <c r="K393" t="inlineStr">
        <is>
          <t>:Horizontal:</t>
        </is>
      </c>
      <c r="L393" t="inlineStr">
        <is>
          <t>:V:</t>
        </is>
      </c>
      <c r="M393" t="inlineStr">
        <is>
          <t>:213JM:215JM:254JMZ:256JMZ:</t>
        </is>
      </c>
      <c r="N393" t="inlineStr">
        <is>
          <t>Single Seal, Type 21S:Single Seal, Type 1</t>
        </is>
      </c>
      <c r="O393" s="1" t="n">
        <v>96759594</v>
      </c>
      <c r="P393" s="4" t="inlineStr">
        <is>
          <t>INSERT,LC,X3,JM,SGL, 8.5"AK,CI COATED</t>
        </is>
      </c>
      <c r="Q393" t="inlineStr">
        <is>
          <t>A100522</t>
        </is>
      </c>
      <c r="R393" t="inlineStr">
        <is>
          <t>LT250</t>
        </is>
      </c>
    </row>
    <row r="394">
      <c r="B394" s="4" t="inlineStr">
        <is>
          <t>Price_BOM_L_Insert_388</t>
        </is>
      </c>
      <c r="C39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4" s="2" t="inlineStr">
        <is>
          <t>X3</t>
        </is>
      </c>
      <c r="E394" s="2" t="inlineStr">
        <is>
          <t>Opt_InsertProvided</t>
        </is>
      </c>
      <c r="F394" s="2" t="inlineStr">
        <is>
          <t>Cast Iron, ASTM-A48, CL 30</t>
        </is>
      </c>
      <c r="G394" s="2" t="inlineStr">
        <is>
          <t>C30</t>
        </is>
      </c>
      <c r="H394" s="2" t="inlineStr">
        <is>
          <t>Coating_Scotchkote134_interior_exterior_IncludeImpeller</t>
        </is>
      </c>
      <c r="I394" t="inlineStr">
        <is>
          <t>175psig</t>
        </is>
      </c>
      <c r="J394" t="inlineStr">
        <is>
          <t>:MechSealType21S:MechSealType1Unbal:</t>
        </is>
      </c>
      <c r="K394" t="inlineStr">
        <is>
          <t>:Vertical:</t>
        </is>
      </c>
      <c r="L394" t="inlineStr">
        <is>
          <t>:X:V:</t>
        </is>
      </c>
      <c r="M394" t="inlineStr">
        <is>
          <t>:143JM:145JM:182JM:184JM:</t>
        </is>
      </c>
      <c r="O394" s="1" t="inlineStr">
        <is>
          <t>RTF</t>
        </is>
      </c>
      <c r="P394" s="4" t="n"/>
      <c r="Q394" t="inlineStr">
        <is>
          <t>A100522</t>
        </is>
      </c>
      <c r="R394" t="inlineStr">
        <is>
          <t>LT250</t>
        </is>
      </c>
    </row>
    <row r="395">
      <c r="B395" s="4" t="inlineStr">
        <is>
          <t>Price_BOM_L_Insert_389</t>
        </is>
      </c>
      <c r="C39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5" s="2" t="inlineStr">
        <is>
          <t>X3</t>
        </is>
      </c>
      <c r="E395" s="2" t="inlineStr">
        <is>
          <t>Opt_InsertProvided</t>
        </is>
      </c>
      <c r="F395" s="2" t="inlineStr">
        <is>
          <t>Cast Iron, ASTM-A48, CL 30</t>
        </is>
      </c>
      <c r="G395" s="2" t="inlineStr">
        <is>
          <t>C30</t>
        </is>
      </c>
      <c r="H395" s="2" t="inlineStr">
        <is>
          <t>Coating_Scotchkote134_interior_exterior_IncludeImpeller</t>
        </is>
      </c>
      <c r="I395" t="inlineStr">
        <is>
          <t>175psig</t>
        </is>
      </c>
      <c r="J395" t="inlineStr">
        <is>
          <t>:MechSealType21S:MechSealType1Unbal:</t>
        </is>
      </c>
      <c r="K395" t="inlineStr">
        <is>
          <t>:Vertical:</t>
        </is>
      </c>
      <c r="L395" t="inlineStr">
        <is>
          <t>:X:V:</t>
        </is>
      </c>
      <c r="M395" t="inlineStr">
        <is>
          <t>:213JM:215JM:254JMZ:256JMZ:</t>
        </is>
      </c>
      <c r="O395" s="1" t="inlineStr">
        <is>
          <t>RTF</t>
        </is>
      </c>
      <c r="P395" s="4" t="n"/>
      <c r="Q395" t="inlineStr">
        <is>
          <t>A100522</t>
        </is>
      </c>
      <c r="R395" t="inlineStr">
        <is>
          <t>LT250</t>
        </is>
      </c>
    </row>
    <row r="396">
      <c r="B396" s="4" t="inlineStr">
        <is>
          <t>Price_BOM_L_Insert_390</t>
        </is>
      </c>
      <c r="C396" t="inlineStr">
        <is>
          <t>:10707-LC:12709-LC:15705-LC:15951-LC:15955-LC:15959-LC:20709-LC:20953-LC:20121-LC:25707-LC:25957-LC:25123-LC:30707-LC:30957-LC:40707-LC:40957-LC:</t>
        </is>
      </c>
      <c r="D396" s="2" t="inlineStr">
        <is>
          <t>X3</t>
        </is>
      </c>
      <c r="E396" s="2" t="inlineStr">
        <is>
          <t>Opt_InsertProvided</t>
        </is>
      </c>
      <c r="F396" s="2" t="inlineStr">
        <is>
          <t>Cast Iron, ASTM-A48, CL 30</t>
        </is>
      </c>
      <c r="G396" s="2" t="inlineStr">
        <is>
          <t>C30</t>
        </is>
      </c>
      <c r="H396" s="2" t="inlineStr">
        <is>
          <t>Coating_Scotchkote134_interior_exterior_IncludeImpeller</t>
        </is>
      </c>
      <c r="I396" t="inlineStr">
        <is>
          <t>150psig</t>
        </is>
      </c>
      <c r="J396" t="inlineStr">
        <is>
          <t>:Opt_Packing:</t>
        </is>
      </c>
      <c r="K396" t="inlineStr">
        <is>
          <t>:Horizontal:</t>
        </is>
      </c>
      <c r="L396" t="inlineStr">
        <is>
          <t>:I:Z:</t>
        </is>
      </c>
      <c r="M396" t="inlineStr">
        <is>
          <t>:143JP:145JP:182JP:184JP:</t>
        </is>
      </c>
      <c r="N396" t="inlineStr">
        <is>
          <t>Packing</t>
        </is>
      </c>
      <c r="O396" s="1" t="inlineStr">
        <is>
          <t>RTF</t>
        </is>
      </c>
      <c r="P396" s="4" t="n"/>
      <c r="Q396" t="inlineStr">
        <is>
          <t>A100521</t>
        </is>
      </c>
      <c r="R396" t="inlineStr">
        <is>
          <t>LT250</t>
        </is>
      </c>
    </row>
    <row r="397">
      <c r="B397" s="4" t="inlineStr">
        <is>
          <t>Price_BOM_L_Insert_391</t>
        </is>
      </c>
      <c r="C397" t="inlineStr">
        <is>
          <t>:10707-LC:12709-LC:15705-LC:15951-LC:15955-LC:15959-LC:20709-LC:20953-LC:20121-LC:25707-LC:25957-LC:25123-LC:30707-LC:30957-LC:40707-LC:40957-LC:</t>
        </is>
      </c>
      <c r="D397" s="2" t="inlineStr">
        <is>
          <t>X3</t>
        </is>
      </c>
      <c r="E397" s="2" t="inlineStr">
        <is>
          <t>Opt_InsertProvided</t>
        </is>
      </c>
      <c r="F397" s="2" t="inlineStr">
        <is>
          <t>Cast Iron, ASTM-A48, CL 30</t>
        </is>
      </c>
      <c r="G397" s="2" t="inlineStr">
        <is>
          <t>C30</t>
        </is>
      </c>
      <c r="H397" s="2" t="inlineStr">
        <is>
          <t>Coating_Scotchkote134_interior_exterior_IncludeImpeller</t>
        </is>
      </c>
      <c r="I397" t="inlineStr">
        <is>
          <t>150psig</t>
        </is>
      </c>
      <c r="J397" t="inlineStr">
        <is>
          <t>:Opt_Packing:</t>
        </is>
      </c>
      <c r="K397" t="inlineStr">
        <is>
          <t>:Horizontal:</t>
        </is>
      </c>
      <c r="L397" t="inlineStr">
        <is>
          <t>:I:</t>
        </is>
      </c>
      <c r="M397" t="inlineStr">
        <is>
          <t>:213JPZ:215JPZ:254JPZ:256JPZ:</t>
        </is>
      </c>
      <c r="N397" t="inlineStr">
        <is>
          <t>Packing</t>
        </is>
      </c>
      <c r="O397" s="1" t="inlineStr">
        <is>
          <t>RTF</t>
        </is>
      </c>
      <c r="P397" s="4" t="n"/>
      <c r="Q397" t="inlineStr">
        <is>
          <t>A100521</t>
        </is>
      </c>
      <c r="R397" t="inlineStr">
        <is>
          <t>LT250</t>
        </is>
      </c>
    </row>
    <row r="398">
      <c r="B398" s="4" t="inlineStr">
        <is>
          <t>Price_BOM_L_Insert_392</t>
        </is>
      </c>
      <c r="C398" t="inlineStr">
        <is>
          <t>:10707-LC:12709-LC:15705-LC:15951-LC:15955-LC:15959-LC:20709-LC:20953-LC:20121-LC:25707-LC:25957-LC:25123-LC:30707-LC:30957-LC:40707-LC:40957-LC:</t>
        </is>
      </c>
      <c r="D398" s="2" t="inlineStr">
        <is>
          <t>X3</t>
        </is>
      </c>
      <c r="E398" s="2" t="inlineStr">
        <is>
          <t>Opt_InsertProvided</t>
        </is>
      </c>
      <c r="F398" s="2" t="inlineStr">
        <is>
          <t>Cast Iron, ASTM-A48, CL 30</t>
        </is>
      </c>
      <c r="G398" s="2" t="inlineStr">
        <is>
          <t>C30</t>
        </is>
      </c>
      <c r="H398" s="2" t="inlineStr">
        <is>
          <t>Coating_Scotchkote134_interior_exterior_IncludeImpeller</t>
        </is>
      </c>
      <c r="I398" t="inlineStr">
        <is>
          <t>250psig</t>
        </is>
      </c>
      <c r="J398" t="inlineStr">
        <is>
          <t>:MechSealType21S:MechSealType1Unbal:</t>
        </is>
      </c>
      <c r="K398" t="inlineStr">
        <is>
          <t>:Horizontal:</t>
        </is>
      </c>
      <c r="L398" t="inlineStr">
        <is>
          <t>:I:Z:</t>
        </is>
      </c>
      <c r="M398" t="inlineStr">
        <is>
          <t>:143JP:145JP:182JP:184JP:</t>
        </is>
      </c>
      <c r="O398" s="1" t="inlineStr">
        <is>
          <t>RTF</t>
        </is>
      </c>
      <c r="P398" s="4" t="n"/>
      <c r="Q398" t="inlineStr">
        <is>
          <t>A100521</t>
        </is>
      </c>
      <c r="R398" t="inlineStr">
        <is>
          <t>LT250</t>
        </is>
      </c>
    </row>
    <row r="399">
      <c r="B399" s="4" t="inlineStr">
        <is>
          <t>Price_BOM_L_Insert_393</t>
        </is>
      </c>
      <c r="C399" t="inlineStr">
        <is>
          <t>:10707-LC:12709-LC:15705-LC:15951-LC:15955-LC:15959-LC:20709-LC:20953-LC:20121-LC:25707-LC:25957-LC:25123-LC:30707-LC:30957-LC:40707-LC:40957-LC:</t>
        </is>
      </c>
      <c r="D399" s="2" t="inlineStr">
        <is>
          <t>X3</t>
        </is>
      </c>
      <c r="E399" s="2" t="inlineStr">
        <is>
          <t>Opt_InsertProvided</t>
        </is>
      </c>
      <c r="F399" s="2" t="inlineStr">
        <is>
          <t>Cast Iron, ASTM-A48, CL 30</t>
        </is>
      </c>
      <c r="G399" s="2" t="inlineStr">
        <is>
          <t>C30</t>
        </is>
      </c>
      <c r="H399" s="2" t="inlineStr">
        <is>
          <t>Coating_Scotchkote134_interior_exterior_IncludeImpeller</t>
        </is>
      </c>
      <c r="I399" t="inlineStr">
        <is>
          <t>250psig</t>
        </is>
      </c>
      <c r="J399" t="inlineStr">
        <is>
          <t>:MechSealType21S:MechSealType1Unbal:</t>
        </is>
      </c>
      <c r="K399" t="inlineStr">
        <is>
          <t>:Horizontal:</t>
        </is>
      </c>
      <c r="L399" t="inlineStr">
        <is>
          <t>:I:</t>
        </is>
      </c>
      <c r="M399" t="inlineStr">
        <is>
          <t>:213JPZ:215JPZ:254JPZ:256JPZ:</t>
        </is>
      </c>
      <c r="O399" s="1" t="inlineStr">
        <is>
          <t>RTF</t>
        </is>
      </c>
      <c r="P399" s="4" t="n"/>
      <c r="Q399" t="inlineStr">
        <is>
          <t>A100521</t>
        </is>
      </c>
      <c r="R399" t="inlineStr">
        <is>
          <t>LT250</t>
        </is>
      </c>
    </row>
    <row r="400">
      <c r="B400" s="4" t="inlineStr">
        <is>
          <t>Price_BOM_L_Insert_394</t>
        </is>
      </c>
      <c r="C400" t="inlineStr">
        <is>
          <t>:10707-LC:12709-LC:15705-LC:15951-LC:15955-LC:15959-LC:20709-LC:20953-LC:20121-LC:25707-LC:25957-LC:25123-LC:30707-LC:30957-LC:40707-LC:40957-LC:</t>
        </is>
      </c>
      <c r="D400" s="2" t="inlineStr">
        <is>
          <t>X3</t>
        </is>
      </c>
      <c r="E400" s="2" t="inlineStr">
        <is>
          <t>Opt_InsertProvided</t>
        </is>
      </c>
      <c r="F400" s="2" t="inlineStr">
        <is>
          <t>Ductile Iron, ASTM-A536-65</t>
        </is>
      </c>
      <c r="G400" s="2" t="inlineStr">
        <is>
          <t>J</t>
        </is>
      </c>
      <c r="H400" s="2" t="inlineStr">
        <is>
          <t>Coating_Scotchkote134_interior_exterior_IncludeImpeller</t>
        </is>
      </c>
      <c r="I400" t="inlineStr">
        <is>
          <t>250psig</t>
        </is>
      </c>
      <c r="J400" t="inlineStr">
        <is>
          <t>:MechSealType21S:MechSealType1Unbal:</t>
        </is>
      </c>
      <c r="K400" t="inlineStr">
        <is>
          <t>:Horizontal:</t>
        </is>
      </c>
      <c r="L400" t="inlineStr">
        <is>
          <t>:I:Z:</t>
        </is>
      </c>
      <c r="M400" t="inlineStr">
        <is>
          <t>:143JP:145JP:182JP:184JP:</t>
        </is>
      </c>
      <c r="O400" s="1" t="inlineStr">
        <is>
          <t>RTF</t>
        </is>
      </c>
      <c r="P400" s="4" t="n"/>
      <c r="Q400" t="inlineStr">
        <is>
          <t>A100523</t>
        </is>
      </c>
      <c r="R400" t="inlineStr">
        <is>
          <t>LT250</t>
        </is>
      </c>
    </row>
    <row r="401">
      <c r="B401" s="4" t="inlineStr">
        <is>
          <t>Price_BOM_L_Insert_395</t>
        </is>
      </c>
      <c r="C401" t="inlineStr">
        <is>
          <t>:10707-LC:12709-LC:15705-LC:15951-LC:15955-LC:15959-LC:20709-LC:20953-LC:20121-LC:25707-LC:25957-LC:25123-LC:30707-LC:30957-LC:40707-LC:40957-LC:</t>
        </is>
      </c>
      <c r="D401" s="2" t="inlineStr">
        <is>
          <t>X3</t>
        </is>
      </c>
      <c r="E401" s="2" t="inlineStr">
        <is>
          <t>Opt_InsertProvided</t>
        </is>
      </c>
      <c r="F401" s="2" t="inlineStr">
        <is>
          <t>Ductile Iron, ASTM-A536-65</t>
        </is>
      </c>
      <c r="G401" s="2" t="inlineStr">
        <is>
          <t>J</t>
        </is>
      </c>
      <c r="H401" s="2" t="inlineStr">
        <is>
          <t>Coating_Scotchkote134_interior_exterior_IncludeImpeller</t>
        </is>
      </c>
      <c r="I401" t="inlineStr">
        <is>
          <t>250psig</t>
        </is>
      </c>
      <c r="J401" t="inlineStr">
        <is>
          <t>:MechSealType21S:MechSealType1Unbal:</t>
        </is>
      </c>
      <c r="K401" t="inlineStr">
        <is>
          <t>:Horizontal:</t>
        </is>
      </c>
      <c r="L401" t="inlineStr">
        <is>
          <t>:I:</t>
        </is>
      </c>
      <c r="M401" t="inlineStr">
        <is>
          <t>:213JPZ:215JPZ:254JPZ:256JPZ:</t>
        </is>
      </c>
      <c r="O401" s="1" t="inlineStr">
        <is>
          <t>RTF</t>
        </is>
      </c>
      <c r="P401" s="4" t="n"/>
      <c r="Q401" t="inlineStr">
        <is>
          <t>A100523</t>
        </is>
      </c>
      <c r="R401" t="inlineStr">
        <is>
          <t>LT250</t>
        </is>
      </c>
    </row>
    <row r="402">
      <c r="B402" s="4" t="inlineStr">
        <is>
          <t>Price_BOM_L_Insert_396</t>
        </is>
      </c>
      <c r="C402" t="inlineStr">
        <is>
          <t>:10707-LC:12709-LC:15705-LC:15951-LC:15955-LC:15959-LC:20709-LC:20953-LC:20121-LC:25707-LC:25957-LC:25123-LC:30707-LC:30957-LC:40707-LC:40957-LC:</t>
        </is>
      </c>
      <c r="D402" s="2" t="inlineStr">
        <is>
          <t>X3</t>
        </is>
      </c>
      <c r="E402" s="2" t="inlineStr">
        <is>
          <t>Opt_InsertProvided</t>
        </is>
      </c>
      <c r="F402" s="2" t="inlineStr">
        <is>
          <t>Cast Iron, ASTM-A48, CL 30</t>
        </is>
      </c>
      <c r="G402" s="2" t="inlineStr">
        <is>
          <t>C30</t>
        </is>
      </c>
      <c r="H402" s="2" t="inlineStr">
        <is>
          <t>Coating_Scotchkote134_interior_exterior_IncludeImpeller</t>
        </is>
      </c>
      <c r="I402" t="inlineStr">
        <is>
          <t>175psig</t>
        </is>
      </c>
      <c r="J402" t="inlineStr">
        <is>
          <t>:MechSealDoubleType21:MechSealDoubleType2:</t>
        </is>
      </c>
      <c r="K402" t="inlineStr">
        <is>
          <t>:Horizontal:</t>
        </is>
      </c>
      <c r="L402" t="inlineStr">
        <is>
          <t>:I:Z:</t>
        </is>
      </c>
      <c r="M402" t="inlineStr">
        <is>
          <t>:143JP:145JP:182JP:184JP:</t>
        </is>
      </c>
      <c r="O402" s="1" t="inlineStr">
        <is>
          <t>RTF</t>
        </is>
      </c>
      <c r="P402" s="4" t="n"/>
      <c r="Q402" t="inlineStr">
        <is>
          <t>A100521</t>
        </is>
      </c>
      <c r="R402" t="inlineStr">
        <is>
          <t>LT250</t>
        </is>
      </c>
    </row>
    <row r="403">
      <c r="B403" s="4" t="inlineStr">
        <is>
          <t>Price_BOM_L_Insert_397</t>
        </is>
      </c>
      <c r="C403" t="inlineStr">
        <is>
          <t>:10707-LC:12709-LC:15705-LC:15951-LC:15955-LC:15959-LC:20709-LC:20953-LC:20121-LC:25707-LC:25957-LC:25123-LC:30707-LC:30957-LC:40707-LC:40957-LC:</t>
        </is>
      </c>
      <c r="D403" s="2" t="inlineStr">
        <is>
          <t>X3</t>
        </is>
      </c>
      <c r="E403" s="2" t="inlineStr">
        <is>
          <t>Opt_InsertProvided</t>
        </is>
      </c>
      <c r="F403" s="2" t="inlineStr">
        <is>
          <t>Cast Iron, ASTM-A48, CL 30</t>
        </is>
      </c>
      <c r="G403" s="2" t="inlineStr">
        <is>
          <t>C30</t>
        </is>
      </c>
      <c r="H403" s="2" t="inlineStr">
        <is>
          <t>Coating_Scotchkote134_interior_exterior_IncludeImpeller</t>
        </is>
      </c>
      <c r="I403" t="inlineStr">
        <is>
          <t>175psig</t>
        </is>
      </c>
      <c r="J403" t="inlineStr">
        <is>
          <t>:MechSealDoubleType21:MechSealDoubleType2:</t>
        </is>
      </c>
      <c r="K403" t="inlineStr">
        <is>
          <t>:Horizontal:</t>
        </is>
      </c>
      <c r="L403" t="inlineStr">
        <is>
          <t>:I:</t>
        </is>
      </c>
      <c r="M403" t="inlineStr">
        <is>
          <t>:213JPZ:215JPZ:254JPZ:256JPZ:</t>
        </is>
      </c>
      <c r="O403" s="1" t="inlineStr">
        <is>
          <t>RTF</t>
        </is>
      </c>
      <c r="P403" s="4" t="n"/>
      <c r="Q403" t="inlineStr">
        <is>
          <t>A100521</t>
        </is>
      </c>
      <c r="R403" t="inlineStr">
        <is>
          <t>LT250</t>
        </is>
      </c>
    </row>
    <row r="404">
      <c r="B404" s="4" t="inlineStr">
        <is>
          <t>Price_BOM_L_Insert_398</t>
        </is>
      </c>
      <c r="C404" t="inlineStr">
        <is>
          <t>:10707-LC:12709-LC:15705-LC:15951-LC:15955-LC:15959-LC:20709-LC:20953-LC:20121-LC:25707-LC:25957-LC:25123-LC:30707-LC:30957-LC:40707-LC:40957-LC:</t>
        </is>
      </c>
      <c r="D404" s="2" t="inlineStr">
        <is>
          <t>X3</t>
        </is>
      </c>
      <c r="E404" s="2" t="inlineStr">
        <is>
          <t>Opt_InsertProvided</t>
        </is>
      </c>
      <c r="F404" s="2" t="inlineStr">
        <is>
          <t>Cast Iron, ASTM-A48, CL 30</t>
        </is>
      </c>
      <c r="G404" s="2" t="inlineStr">
        <is>
          <t>C30</t>
        </is>
      </c>
      <c r="H404" s="2" t="inlineStr">
        <is>
          <t>Coating_Scotchkote134_interior_exterior_IncludeImpeller</t>
        </is>
      </c>
      <c r="I404" t="inlineStr">
        <is>
          <t>250psig</t>
        </is>
      </c>
      <c r="J404" t="inlineStr">
        <is>
          <t>:MechSealType2B:</t>
        </is>
      </c>
      <c r="K404" t="inlineStr">
        <is>
          <t>:Horizontal:</t>
        </is>
      </c>
      <c r="L404" t="inlineStr">
        <is>
          <t>:I:Z:</t>
        </is>
      </c>
      <c r="M404" t="inlineStr">
        <is>
          <t>:143JP:145JP:182JP:184JP:</t>
        </is>
      </c>
      <c r="O404" s="1" t="inlineStr">
        <is>
          <t>RTF</t>
        </is>
      </c>
      <c r="P404" s="4" t="n"/>
      <c r="Q404" t="inlineStr">
        <is>
          <t>A100521</t>
        </is>
      </c>
      <c r="R404" t="inlineStr">
        <is>
          <t>LT250</t>
        </is>
      </c>
    </row>
    <row r="405">
      <c r="B405" s="4" t="inlineStr">
        <is>
          <t>Price_BOM_L_Insert_399</t>
        </is>
      </c>
      <c r="C405" t="inlineStr">
        <is>
          <t>:10707-LC:12709-LC:15705-LC:15951-LC:15955-LC:15959-LC:20709-LC:20953-LC:20121-LC:25707-LC:25957-LC:25123-LC:30707-LC:30957-LC:40707-LC:40957-LC:</t>
        </is>
      </c>
      <c r="D405" s="2" t="inlineStr">
        <is>
          <t>X3</t>
        </is>
      </c>
      <c r="E405" s="2" t="inlineStr">
        <is>
          <t>Opt_InsertProvided</t>
        </is>
      </c>
      <c r="F405" s="2" t="inlineStr">
        <is>
          <t>Cast Iron, ASTM-A48, CL 30</t>
        </is>
      </c>
      <c r="G405" s="2" t="inlineStr">
        <is>
          <t>C30</t>
        </is>
      </c>
      <c r="H405" s="2" t="inlineStr">
        <is>
          <t>Coating_Scotchkote134_interior_exterior_IncludeImpeller</t>
        </is>
      </c>
      <c r="I405" t="inlineStr">
        <is>
          <t>250psig</t>
        </is>
      </c>
      <c r="J405" t="inlineStr">
        <is>
          <t>:MechSealType2B:</t>
        </is>
      </c>
      <c r="K405" t="inlineStr">
        <is>
          <t>:Horizontal:</t>
        </is>
      </c>
      <c r="L405" t="inlineStr">
        <is>
          <t>:I:</t>
        </is>
      </c>
      <c r="M405" t="inlineStr">
        <is>
          <t>:213JPZ:215JPZ:254JPZ:256JPZ:</t>
        </is>
      </c>
      <c r="O405" s="1" t="inlineStr">
        <is>
          <t>RTF</t>
        </is>
      </c>
      <c r="P405" s="4" t="n"/>
      <c r="Q405" t="inlineStr">
        <is>
          <t>A100521</t>
        </is>
      </c>
      <c r="R405" t="inlineStr">
        <is>
          <t>LT250</t>
        </is>
      </c>
    </row>
    <row r="406">
      <c r="B406" s="4" t="inlineStr">
        <is>
          <t>Price_BOM_L_Insert_400</t>
        </is>
      </c>
      <c r="C406" t="inlineStr">
        <is>
          <t>:10707-LC:12709-LC:15705-LC:15951-LC:15955-LC:15959-LC:20709-LC:20953-LC:20121-LC:25707-LC:25957-LC:25123-LC:30707-LC:30957-LC:40707-LC:40957-LC:</t>
        </is>
      </c>
      <c r="D406" s="2" t="inlineStr">
        <is>
          <t>X3</t>
        </is>
      </c>
      <c r="E406" s="2" t="inlineStr">
        <is>
          <t>Opt_InsertProvided</t>
        </is>
      </c>
      <c r="F406" s="2" t="inlineStr">
        <is>
          <t>Ductile Iron, ASTM-A536-65</t>
        </is>
      </c>
      <c r="G406" s="2" t="inlineStr">
        <is>
          <t>J</t>
        </is>
      </c>
      <c r="H406" s="2" t="inlineStr">
        <is>
          <t>Coating_Scotchkote134_interior_exterior_IncludeImpeller</t>
        </is>
      </c>
      <c r="I406" t="inlineStr">
        <is>
          <t>250psig</t>
        </is>
      </c>
      <c r="J406" t="inlineStr">
        <is>
          <t>:MechSealType2B:</t>
        </is>
      </c>
      <c r="K406" t="inlineStr">
        <is>
          <t>:Horizontal:</t>
        </is>
      </c>
      <c r="L406" t="inlineStr">
        <is>
          <t>:I:Z:</t>
        </is>
      </c>
      <c r="M406" t="inlineStr">
        <is>
          <t>:143JP:145JP:182JP:184JP:</t>
        </is>
      </c>
      <c r="O406" s="1" t="inlineStr">
        <is>
          <t>RTF</t>
        </is>
      </c>
      <c r="P406" s="4" t="n"/>
      <c r="Q406" t="inlineStr">
        <is>
          <t>A100523</t>
        </is>
      </c>
      <c r="R406" t="inlineStr">
        <is>
          <t>LT250</t>
        </is>
      </c>
    </row>
    <row r="407">
      <c r="B407" s="4" t="inlineStr">
        <is>
          <t>Price_BOM_L_Insert_401</t>
        </is>
      </c>
      <c r="C407" t="inlineStr">
        <is>
          <t>:10707-LC:12709-LC:15705-LC:15951-LC:15955-LC:15959-LC:20709-LC:20953-LC:20121-LC:25707-LC:25957-LC:25123-LC:30707-LC:30957-LC:40707-LC:40957-LC:</t>
        </is>
      </c>
      <c r="D407" s="2" t="inlineStr">
        <is>
          <t>X3</t>
        </is>
      </c>
      <c r="E407" s="2" t="inlineStr">
        <is>
          <t>Opt_InsertProvided</t>
        </is>
      </c>
      <c r="F407" s="2" t="inlineStr">
        <is>
          <t>Ductile Iron, ASTM-A536-65</t>
        </is>
      </c>
      <c r="G407" s="2" t="inlineStr">
        <is>
          <t>J</t>
        </is>
      </c>
      <c r="H407" s="2" t="inlineStr">
        <is>
          <t>Coating_Scotchkote134_interior_exterior_IncludeImpeller</t>
        </is>
      </c>
      <c r="I407" t="inlineStr">
        <is>
          <t>250psig</t>
        </is>
      </c>
      <c r="J407" t="inlineStr">
        <is>
          <t>:MechSealType2B:</t>
        </is>
      </c>
      <c r="K407" t="inlineStr">
        <is>
          <t>:Horizontal:</t>
        </is>
      </c>
      <c r="L407" t="inlineStr">
        <is>
          <t>:I:</t>
        </is>
      </c>
      <c r="M407" t="inlineStr">
        <is>
          <t>:213JPZ:215JPZ:254JPZ:256JPZ:</t>
        </is>
      </c>
      <c r="O407" s="1" t="inlineStr">
        <is>
          <t>RTF</t>
        </is>
      </c>
      <c r="P407" s="4" t="n"/>
      <c r="Q407" t="inlineStr">
        <is>
          <t>A100523</t>
        </is>
      </c>
      <c r="R407" t="inlineStr">
        <is>
          <t>LT250</t>
        </is>
      </c>
    </row>
    <row r="408">
      <c r="B408" s="4" t="inlineStr">
        <is>
          <t>Price_BOM_L_Insert_402</t>
        </is>
      </c>
      <c r="C408" t="inlineStr">
        <is>
          <t>:10707-LF:12709-LF:15705-LF:15951-LF:15955-LF:15959-LF:20709-LF:20953-LF:20121-LF:25707-LF:25957-LF:25123-LF:30707-LF:30957-LF:40707-LF:40957-LF:</t>
        </is>
      </c>
      <c r="D408" s="2" t="inlineStr">
        <is>
          <t>X3</t>
        </is>
      </c>
      <c r="E408" s="2" t="inlineStr">
        <is>
          <t>Opt_InsertProvided</t>
        </is>
      </c>
      <c r="F408" s="2" t="inlineStr">
        <is>
          <t>Cast Iron, ASTM-A48, CL 30</t>
        </is>
      </c>
      <c r="G408" s="2" t="inlineStr">
        <is>
          <t>C30</t>
        </is>
      </c>
      <c r="H408" s="2" t="inlineStr">
        <is>
          <t>Coating_Scotchkote134_interior_exterior_IncludeImpeller</t>
        </is>
      </c>
      <c r="I408" t="inlineStr">
        <is>
          <t>150psig</t>
        </is>
      </c>
      <c r="J408" t="inlineStr">
        <is>
          <t>:Opt_Packing:</t>
        </is>
      </c>
      <c r="K408" t="inlineStr">
        <is>
          <t>:Horizontal:</t>
        </is>
      </c>
      <c r="L408" t="inlineStr">
        <is>
          <t>:A:B:</t>
        </is>
      </c>
      <c r="O408" s="1" t="inlineStr">
        <is>
          <t>RTF</t>
        </is>
      </c>
      <c r="P408" s="4" t="n"/>
      <c r="Q408" t="inlineStr">
        <is>
          <t>A100532</t>
        </is>
      </c>
      <c r="R408" t="inlineStr">
        <is>
          <t>LT250</t>
        </is>
      </c>
    </row>
    <row r="409">
      <c r="B409" s="4" t="inlineStr">
        <is>
          <t>Price_BOM_L_Insert_403</t>
        </is>
      </c>
      <c r="C409" t="inlineStr">
        <is>
          <t>:10707-LF:12709-LF:15705-LF:15951-LF:15955-LF:15959-LF:20709-LF:20953-LF:20121-LF:25707-LF:25957-LF:25123-LF:30707-LF:30957-LF:40707-LF:40957-LF:</t>
        </is>
      </c>
      <c r="D409" s="2" t="inlineStr">
        <is>
          <t>X3</t>
        </is>
      </c>
      <c r="E409" s="2" t="inlineStr">
        <is>
          <t>Opt_InsertProvided</t>
        </is>
      </c>
      <c r="F409" s="2" t="inlineStr">
        <is>
          <t>Cast Iron, ASTM-A48, CL 30</t>
        </is>
      </c>
      <c r="G409" s="2" t="inlineStr">
        <is>
          <t>C30</t>
        </is>
      </c>
      <c r="H409" s="2" t="inlineStr">
        <is>
          <t>Coating_Scotchkote134_interior_exterior_IncludeImpeller</t>
        </is>
      </c>
      <c r="I409" t="inlineStr">
        <is>
          <t>250psig</t>
        </is>
      </c>
      <c r="J409" t="inlineStr">
        <is>
          <t>:MechSealType21S:MechSealType1Unbal:</t>
        </is>
      </c>
      <c r="K409" t="inlineStr">
        <is>
          <t>:Horizontal:</t>
        </is>
      </c>
      <c r="L409" t="inlineStr">
        <is>
          <t>:A:B:</t>
        </is>
      </c>
      <c r="O409" s="1" t="inlineStr">
        <is>
          <t>RTF</t>
        </is>
      </c>
      <c r="P409" s="4" t="n"/>
      <c r="Q409" t="inlineStr">
        <is>
          <t>A100532</t>
        </is>
      </c>
      <c r="R409" t="inlineStr">
        <is>
          <t>LT250</t>
        </is>
      </c>
    </row>
    <row r="410">
      <c r="B410" s="4" t="inlineStr">
        <is>
          <t>Price_BOM_L_Insert_404</t>
        </is>
      </c>
      <c r="C410" t="inlineStr">
        <is>
          <t>:10707-LF:12709-LF:15705-LF:15951-LF:15955-LF:15959-LF:20709-LF:20953-LF:20121-LF:25707-LF:25957-LF:25123-LF:30707-LF:30957-LF:40707-LF:40957-LF:</t>
        </is>
      </c>
      <c r="D410" s="2" t="inlineStr">
        <is>
          <t>X3</t>
        </is>
      </c>
      <c r="E410" s="2" t="inlineStr">
        <is>
          <t>Opt_InsertProvided</t>
        </is>
      </c>
      <c r="F410" s="2" t="inlineStr">
        <is>
          <t>Ductile Iron, ASTM-A536-65</t>
        </is>
      </c>
      <c r="G410" s="2" t="inlineStr">
        <is>
          <t>J</t>
        </is>
      </c>
      <c r="H410" s="2" t="inlineStr">
        <is>
          <t>Coating_Scotchkote134_interior_exterior_IncludeImpeller</t>
        </is>
      </c>
      <c r="I410" t="inlineStr">
        <is>
          <t>250psig</t>
        </is>
      </c>
      <c r="J410" t="inlineStr">
        <is>
          <t>:MechSealType21S:MechSealType1Unbal:</t>
        </is>
      </c>
      <c r="K410" t="inlineStr">
        <is>
          <t>:Horizontal:</t>
        </is>
      </c>
      <c r="L410" t="inlineStr">
        <is>
          <t>:A:B:</t>
        </is>
      </c>
      <c r="O410" s="1" t="inlineStr">
        <is>
          <t>RTF</t>
        </is>
      </c>
      <c r="P410" s="4" t="n"/>
      <c r="Q410" t="inlineStr">
        <is>
          <t>A100533</t>
        </is>
      </c>
      <c r="R410" t="inlineStr">
        <is>
          <t>LT250</t>
        </is>
      </c>
    </row>
    <row r="411">
      <c r="B411" s="4" t="inlineStr">
        <is>
          <t>Price_BOM_L_Insert_405</t>
        </is>
      </c>
      <c r="C411" t="inlineStr">
        <is>
          <t>:10707-LF:12709-LF:15705-LF:15951-LF:15955-LF:15959-LF:20709-LF:20953-LF:20121-LF:25707-LF:25957-LF:25123-LF:30707-LF:30957-LF:40707-LF:40957-LF:</t>
        </is>
      </c>
      <c r="D411" s="2" t="inlineStr">
        <is>
          <t>X3</t>
        </is>
      </c>
      <c r="E411" s="2" t="inlineStr">
        <is>
          <t>Opt_InsertProvided</t>
        </is>
      </c>
      <c r="F411" s="2" t="inlineStr">
        <is>
          <t>Cast Iron, ASTM-A48, CL 30</t>
        </is>
      </c>
      <c r="G411" s="2" t="inlineStr">
        <is>
          <t>C30</t>
        </is>
      </c>
      <c r="H411" s="2" t="inlineStr">
        <is>
          <t>Coating_Scotchkote134_interior_exterior_IncludeImpeller</t>
        </is>
      </c>
      <c r="I411" t="inlineStr">
        <is>
          <t>175psig</t>
        </is>
      </c>
      <c r="J411" t="inlineStr">
        <is>
          <t>:MechSealDoubleType21:MechSealDoubleType2:</t>
        </is>
      </c>
      <c r="K411" t="inlineStr">
        <is>
          <t>:Horizontal:</t>
        </is>
      </c>
      <c r="L411" t="inlineStr">
        <is>
          <t>:A:B:</t>
        </is>
      </c>
      <c r="O411" s="1" t="inlineStr">
        <is>
          <t>RTF</t>
        </is>
      </c>
      <c r="P411" s="4" t="n"/>
      <c r="Q411" t="inlineStr">
        <is>
          <t>A100532</t>
        </is>
      </c>
      <c r="R411" t="inlineStr">
        <is>
          <t>LT250</t>
        </is>
      </c>
    </row>
    <row r="412">
      <c r="B412" s="4" t="inlineStr">
        <is>
          <t>Price_BOM_L_Insert_406</t>
        </is>
      </c>
      <c r="C412" t="inlineStr">
        <is>
          <t>:10707-LF:12709-LF:15705-LF:15951-LF:15955-LF:15959-LF:20709-LF:20953-LF:20121-LF:25707-LF:25957-LF:25123-LF:30707-LF:30957-LF:40707-LF:40957-LF:</t>
        </is>
      </c>
      <c r="D412" s="2" t="inlineStr">
        <is>
          <t>X3</t>
        </is>
      </c>
      <c r="E412" s="2" t="inlineStr">
        <is>
          <t>Opt_InsertProvided</t>
        </is>
      </c>
      <c r="F412" s="2" t="inlineStr">
        <is>
          <t>Cast Iron, ASTM-A48, CL 30</t>
        </is>
      </c>
      <c r="G412" s="2" t="inlineStr">
        <is>
          <t>C30</t>
        </is>
      </c>
      <c r="H412" s="2" t="inlineStr">
        <is>
          <t>Coating_Scotchkote134_interior_exterior_IncludeImpeller</t>
        </is>
      </c>
      <c r="I412" t="inlineStr">
        <is>
          <t>250psig</t>
        </is>
      </c>
      <c r="J412" t="inlineStr">
        <is>
          <t>:MechSealType2B:</t>
        </is>
      </c>
      <c r="K412" t="inlineStr">
        <is>
          <t>:Horizontal:</t>
        </is>
      </c>
      <c r="L412" t="inlineStr">
        <is>
          <t>:A:B:</t>
        </is>
      </c>
      <c r="O412" s="1" t="inlineStr">
        <is>
          <t>RTF</t>
        </is>
      </c>
      <c r="P412" s="4" t="n"/>
      <c r="Q412" t="inlineStr">
        <is>
          <t>A100532</t>
        </is>
      </c>
      <c r="R412" t="inlineStr">
        <is>
          <t>LT250</t>
        </is>
      </c>
    </row>
    <row r="413">
      <c r="B413" s="4" t="inlineStr">
        <is>
          <t>Price_BOM_L_Insert_407</t>
        </is>
      </c>
      <c r="C413" t="inlineStr">
        <is>
          <t>:10707-LF:12709-LF:15705-LF:15951-LF:15955-LF:15959-LF:20709-LF:20953-LF:20121-LF:25707-LF:25957-LF:25123-LF:30707-LF:30957-LF:40707-LF:40957-LF:</t>
        </is>
      </c>
      <c r="D413" s="2" t="inlineStr">
        <is>
          <t>X3</t>
        </is>
      </c>
      <c r="E413" s="2" t="inlineStr">
        <is>
          <t>Opt_InsertProvided</t>
        </is>
      </c>
      <c r="F413" s="2" t="inlineStr">
        <is>
          <t>Ductile Iron, ASTM-A536-65</t>
        </is>
      </c>
      <c r="G413" s="2" t="inlineStr">
        <is>
          <t>J</t>
        </is>
      </c>
      <c r="H413" s="2" t="inlineStr">
        <is>
          <t>Coating_Scotchkote134_interior_exterior_IncludeImpeller</t>
        </is>
      </c>
      <c r="I413" t="inlineStr">
        <is>
          <t>250psig</t>
        </is>
      </c>
      <c r="J413" t="inlineStr">
        <is>
          <t>:MechSealType2B:</t>
        </is>
      </c>
      <c r="K413" t="inlineStr">
        <is>
          <t>:Horizontal:</t>
        </is>
      </c>
      <c r="L413" t="inlineStr">
        <is>
          <t>:A:B:</t>
        </is>
      </c>
      <c r="O413" s="1" t="inlineStr">
        <is>
          <t>RTF</t>
        </is>
      </c>
      <c r="P413" s="4" t="n"/>
      <c r="Q413" t="inlineStr">
        <is>
          <t>A100532</t>
        </is>
      </c>
      <c r="R413" t="inlineStr">
        <is>
          <t>LT250</t>
        </is>
      </c>
    </row>
    <row r="414">
      <c r="B414" s="4" t="inlineStr">
        <is>
          <t>Price_BOM_L_Insert_408</t>
        </is>
      </c>
      <c r="C414" t="inlineStr">
        <is>
          <t>:15507-LC:15509-LC:20501-LC:30501-LC:30507-LC:</t>
        </is>
      </c>
      <c r="D414" s="2" t="inlineStr">
        <is>
          <t>X3</t>
        </is>
      </c>
      <c r="E414" s="2" t="inlineStr">
        <is>
          <t>Opt_InsertProvided</t>
        </is>
      </c>
      <c r="F414" s="2" t="inlineStr">
        <is>
          <t>Cast Iron, ASTM-A48, CL 30</t>
        </is>
      </c>
      <c r="G414" s="2" t="inlineStr">
        <is>
          <t>C30</t>
        </is>
      </c>
      <c r="H414" s="2" t="inlineStr">
        <is>
          <t>Coating_Scotchkote134_interior_exterior_IncludeImpeller</t>
        </is>
      </c>
      <c r="I414" t="inlineStr">
        <is>
          <t>175psig</t>
        </is>
      </c>
      <c r="J414" t="inlineStr">
        <is>
          <t>:MechSealType21S:MechSealType1Unbal:</t>
        </is>
      </c>
      <c r="K414" t="inlineStr">
        <is>
          <t>:Horizontal:</t>
        </is>
      </c>
      <c r="L414" t="inlineStr">
        <is>
          <t>:X:</t>
        </is>
      </c>
      <c r="M414" t="inlineStr">
        <is>
          <t>:143JM:145JM:182JM:184JM:</t>
        </is>
      </c>
      <c r="N414" t="inlineStr">
        <is>
          <t>Single Seal, Type 21S</t>
        </is>
      </c>
      <c r="O414" s="1" t="inlineStr">
        <is>
          <t>RTF</t>
        </is>
      </c>
      <c r="P414" s="4" t="n"/>
      <c r="Q414" t="inlineStr">
        <is>
          <t>A100522</t>
        </is>
      </c>
      <c r="R414" t="inlineStr">
        <is>
          <t>LT250</t>
        </is>
      </c>
    </row>
    <row r="415">
      <c r="B415" s="4" t="inlineStr">
        <is>
          <t>Price_BOM_L_Insert_409</t>
        </is>
      </c>
      <c r="C415" t="inlineStr">
        <is>
          <t>:15951-LC:15951-LCV:15955-LC:15955-LCV:15959-LC:15959-LCV:20709-LC:20709-LCV:20953-LC:20953-LCV:25707-LC:25707-LCV:25957-LC:25957-LCV:30707-LC:30707-LCV:40957-LC:40957-LCV:50957-LC:50957-LCV:</t>
        </is>
      </c>
      <c r="D415" t="inlineStr">
        <is>
          <t>X4</t>
        </is>
      </c>
      <c r="E415" s="2" t="inlineStr">
        <is>
          <t>Opt_InsertProvided</t>
        </is>
      </c>
      <c r="F415" s="2" t="inlineStr">
        <is>
          <t>Cast Iron, ASTM-A48, CL 30</t>
        </is>
      </c>
      <c r="G415" s="2" t="inlineStr">
        <is>
          <t>C30</t>
        </is>
      </c>
      <c r="H415" s="2" t="inlineStr">
        <is>
          <t>Coating_Scotchkote134_interior_exterior_IncludeImpeller</t>
        </is>
      </c>
      <c r="I415" t="inlineStr">
        <is>
          <t>175psig</t>
        </is>
      </c>
      <c r="J415" t="inlineStr">
        <is>
          <t>:MechSealType21S:MechSealType1Unbal:</t>
        </is>
      </c>
      <c r="K415" t="inlineStr">
        <is>
          <t>:Horizontal:Vertical:</t>
        </is>
      </c>
      <c r="L415" t="inlineStr">
        <is>
          <t>:W:Y:</t>
        </is>
      </c>
      <c r="M415" t="inlineStr">
        <is>
          <t>:213JMZ:215JMZ:213JM:215JM:254JM:256JM:</t>
        </is>
      </c>
      <c r="O415" t="n">
        <v>98096695</v>
      </c>
      <c r="P415" s="4" t="n"/>
      <c r="Q415" t="inlineStr">
        <is>
          <t>A100525</t>
        </is>
      </c>
      <c r="R415" t="inlineStr">
        <is>
          <t>LT250</t>
        </is>
      </c>
    </row>
    <row r="416">
      <c r="B416" s="4" t="inlineStr">
        <is>
          <t>Price_BOM_L_Insert_410</t>
        </is>
      </c>
      <c r="C416" t="inlineStr">
        <is>
          <t>:15951-LC:15951-LCV:15955-LC:15955-LCV:15959-LC:15959-LCV:20709-LC:20709-LCV:20953-LC:20953-LCV:25707-LC:25707-LCV:25957-LC:25957-LCV:30707-LC:30707-LCV:40957-LC:40957-LCV:50957-LC:50957-LCV:</t>
        </is>
      </c>
      <c r="D416" t="inlineStr">
        <is>
          <t>X4</t>
        </is>
      </c>
      <c r="E416" s="2" t="inlineStr">
        <is>
          <t>Opt_InsertProvided</t>
        </is>
      </c>
      <c r="F416" s="2" t="inlineStr">
        <is>
          <t>Cast Iron, ASTM-A48, CL 30</t>
        </is>
      </c>
      <c r="G416" s="2" t="inlineStr">
        <is>
          <t>C30</t>
        </is>
      </c>
      <c r="H416" s="2" t="inlineStr">
        <is>
          <t>Coating_Scotchkote134_interior_exterior_IncludeImpeller</t>
        </is>
      </c>
      <c r="I416" t="inlineStr">
        <is>
          <t>175psig</t>
        </is>
      </c>
      <c r="J416" t="inlineStr">
        <is>
          <t>:MechSealType21S:MechSealType1Unbal:</t>
        </is>
      </c>
      <c r="K416" t="inlineStr">
        <is>
          <t>:Horizontal:Vertical:</t>
        </is>
      </c>
      <c r="L416" t="inlineStr">
        <is>
          <t>:W:Y:</t>
        </is>
      </c>
      <c r="M416" t="inlineStr">
        <is>
          <t>:284JM:286JM:324JM:326JM:364JMZ:365JMZ:404JMZ:405JMZ:</t>
        </is>
      </c>
      <c r="O416" s="1" t="n">
        <v>98796719</v>
      </c>
      <c r="P416" s="4" t="n"/>
      <c r="Q416" t="inlineStr">
        <is>
          <t>A100525</t>
        </is>
      </c>
      <c r="R416" t="inlineStr">
        <is>
          <t>LT250</t>
        </is>
      </c>
    </row>
    <row r="417">
      <c r="B417" s="4" t="inlineStr">
        <is>
          <t>Price_BOM_L_Insert_411</t>
        </is>
      </c>
      <c r="C417" t="inlineStr">
        <is>
          <t>:40707-LC:40707-LCV:</t>
        </is>
      </c>
      <c r="D417" s="2" t="inlineStr">
        <is>
          <t>X4</t>
        </is>
      </c>
      <c r="E417" s="2" t="inlineStr">
        <is>
          <t>Opt_InsertProvided</t>
        </is>
      </c>
      <c r="F417" s="2" t="inlineStr">
        <is>
          <t>Cast Iron, ASTM-A48, CL 30</t>
        </is>
      </c>
      <c r="G417" s="2" t="inlineStr">
        <is>
          <t>C30</t>
        </is>
      </c>
      <c r="H417" s="2" t="inlineStr">
        <is>
          <t>Coating_Scotchkote134_interior_exterior_IncludeImpeller</t>
        </is>
      </c>
      <c r="I417" t="inlineStr">
        <is>
          <t>175psig</t>
        </is>
      </c>
      <c r="J417" t="inlineStr">
        <is>
          <t>:MechSealType21S:MechSealType1Unbal:</t>
        </is>
      </c>
      <c r="K417" t="inlineStr">
        <is>
          <t>:Horizontal:Vertical:</t>
        </is>
      </c>
      <c r="L417" t="inlineStr">
        <is>
          <t>:W:Y:</t>
        </is>
      </c>
      <c r="M417" t="inlineStr">
        <is>
          <t>:213JMZ:215JMZ:213JM:215JM:254JM:256JM:</t>
        </is>
      </c>
      <c r="O417" t="n">
        <v>98096695</v>
      </c>
      <c r="P417" s="4" t="n"/>
      <c r="Q417" t="inlineStr">
        <is>
          <t>A100525</t>
        </is>
      </c>
      <c r="R417" t="inlineStr">
        <is>
          <t>LT250</t>
        </is>
      </c>
    </row>
    <row r="418">
      <c r="B418" s="4" t="inlineStr">
        <is>
          <t>Price_BOM_L_Insert_412</t>
        </is>
      </c>
      <c r="C418" t="inlineStr">
        <is>
          <t>:40707-LC:40707-LCV:</t>
        </is>
      </c>
      <c r="D418" s="2" t="inlineStr">
        <is>
          <t>X4</t>
        </is>
      </c>
      <c r="E418" s="2" t="inlineStr">
        <is>
          <t>Opt_InsertProvided</t>
        </is>
      </c>
      <c r="F418" s="2" t="inlineStr">
        <is>
          <t>Cast Iron, ASTM-A48, CL 30</t>
        </is>
      </c>
      <c r="G418" s="2" t="inlineStr">
        <is>
          <t>C30</t>
        </is>
      </c>
      <c r="H418" s="2" t="inlineStr">
        <is>
          <t>Coating_Scotchkote134_interior_exterior_IncludeImpeller</t>
        </is>
      </c>
      <c r="I418" t="inlineStr">
        <is>
          <t>175psig</t>
        </is>
      </c>
      <c r="J418" t="inlineStr">
        <is>
          <t>:MechSealType21S:MechSealType1Unbal:</t>
        </is>
      </c>
      <c r="K418" t="inlineStr">
        <is>
          <t>:Horizontal:Vertical:</t>
        </is>
      </c>
      <c r="L418" t="inlineStr">
        <is>
          <t>:W:Y:</t>
        </is>
      </c>
      <c r="M418" t="inlineStr">
        <is>
          <t>:284JM:286JM:324JM:326JM:364JMZ:365JMZ:404JMZ:405JMZ:</t>
        </is>
      </c>
      <c r="O418" s="1" t="inlineStr">
        <is>
          <t>RTF</t>
        </is>
      </c>
      <c r="P418" s="4" t="n"/>
      <c r="Q418" t="inlineStr">
        <is>
          <t>A100525</t>
        </is>
      </c>
      <c r="R418" t="inlineStr">
        <is>
          <t>LT250</t>
        </is>
      </c>
    </row>
    <row r="419">
      <c r="B419" s="4" t="inlineStr">
        <is>
          <t>Price_BOM_L_Insert_413</t>
        </is>
      </c>
      <c r="C419" t="inlineStr">
        <is>
          <t>:15951-LC:15951-LCV:15955-LC:15955-LCV:15959-LC:15959-LCV:20709-LC:20709-LCV:20953-LC:20953-LCV:25707-LC:25707-LCV:25957-LC:25957-LCV:30707-LC:30707-LCV:40957-LC:40957-LCV:50957-LC:50957-LCV:</t>
        </is>
      </c>
      <c r="D419" t="inlineStr">
        <is>
          <t>X4</t>
        </is>
      </c>
      <c r="E419" s="2" t="inlineStr">
        <is>
          <t>Opt_InsertProvided</t>
        </is>
      </c>
      <c r="F419" s="2" t="inlineStr">
        <is>
          <t>Cast Iron, ASTM-A48, CL 30</t>
        </is>
      </c>
      <c r="G419" s="2" t="inlineStr">
        <is>
          <t>C30</t>
        </is>
      </c>
      <c r="H419" s="2" t="inlineStr">
        <is>
          <t>Coating_Scotchkote134_interior_exterior_IncludeImpeller</t>
        </is>
      </c>
      <c r="I419" t="inlineStr">
        <is>
          <t>175psig</t>
        </is>
      </c>
      <c r="J419" t="inlineStr">
        <is>
          <t>:MechSealType21S:MechSealType1Unbal:</t>
        </is>
      </c>
      <c r="K419" t="inlineStr">
        <is>
          <t>:Horizontal:Vertical:</t>
        </is>
      </c>
      <c r="L419" t="inlineStr">
        <is>
          <t>:G:K:</t>
        </is>
      </c>
      <c r="M419" t="inlineStr">
        <is>
          <t>:213JP:215JP:254JP:256JP:</t>
        </is>
      </c>
      <c r="O419" s="1" t="inlineStr">
        <is>
          <t>RTF</t>
        </is>
      </c>
      <c r="P419" s="4" t="n"/>
      <c r="Q419" t="inlineStr">
        <is>
          <t>A100524</t>
        </is>
      </c>
      <c r="R419" t="inlineStr">
        <is>
          <t>LT250</t>
        </is>
      </c>
    </row>
    <row r="420">
      <c r="B420" s="4" t="inlineStr">
        <is>
          <t>Price_BOM_L_Insert_414</t>
        </is>
      </c>
      <c r="C420" t="inlineStr">
        <is>
          <t>:15951-LC:15951-LCV:15955-LC:15955-LCV:15959-LC:15959-LCV:20709-LC:20709-LCV:20953-LC:20953-LCV:25707-LC:25707-LCV:25957-LC:25957-LCV:30707-LC:30707-LCV:40957-LC:40957-LCV:50957-LC:50957-LCV:</t>
        </is>
      </c>
      <c r="D420" t="inlineStr">
        <is>
          <t>X4</t>
        </is>
      </c>
      <c r="E420" s="2" t="inlineStr">
        <is>
          <t>Opt_InsertProvided</t>
        </is>
      </c>
      <c r="F420" s="2" t="inlineStr">
        <is>
          <t>Cast Iron, ASTM-A48, CL 30</t>
        </is>
      </c>
      <c r="G420" s="2" t="inlineStr">
        <is>
          <t>C30</t>
        </is>
      </c>
      <c r="H420" s="2" t="inlineStr">
        <is>
          <t>Coating_Scotchkote134_interior_exterior_IncludeImpeller</t>
        </is>
      </c>
      <c r="I420" t="inlineStr">
        <is>
          <t>175psig</t>
        </is>
      </c>
      <c r="J420" t="inlineStr">
        <is>
          <t>:MechSealType21S:MechSealType1Unbal:</t>
        </is>
      </c>
      <c r="K420" t="inlineStr">
        <is>
          <t>:Horizontal:Vertical:</t>
        </is>
      </c>
      <c r="L420" t="inlineStr">
        <is>
          <t>:G:K:</t>
        </is>
      </c>
      <c r="M420" t="inlineStr">
        <is>
          <t>:284JP:286JP:324JP:326JP:364JP:365JP:364JPZ:365JPZ:404JPZ:405JPZ:</t>
        </is>
      </c>
      <c r="O420" s="1" t="inlineStr">
        <is>
          <t>RTF</t>
        </is>
      </c>
      <c r="P420" s="4" t="n"/>
      <c r="Q420" t="inlineStr">
        <is>
          <t>A100524</t>
        </is>
      </c>
      <c r="R420" t="inlineStr">
        <is>
          <t>LT250</t>
        </is>
      </c>
    </row>
    <row r="421">
      <c r="B421" s="4" t="inlineStr">
        <is>
          <t>Price_BOM_L_Insert_415</t>
        </is>
      </c>
      <c r="C421" t="inlineStr">
        <is>
          <t>:15951-LC:15951-LCV:15955-LC:15955-LCV:15959-LC:15959-LCV:20709-LC:20709-LCV:20953-LC:20953-LCV:25707-LC:25707-LCV:25957-LC:25957-LCV:30707-LC:30707-LCV:40957-LC:40957-LCV:50957-LC:50957-LCV:</t>
        </is>
      </c>
      <c r="D421" t="inlineStr">
        <is>
          <t>X4</t>
        </is>
      </c>
      <c r="E421" s="2" t="inlineStr">
        <is>
          <t>Opt_InsertProvided</t>
        </is>
      </c>
      <c r="F421" s="2" t="inlineStr">
        <is>
          <t>Ductile Iron, ASTM-A536-65</t>
        </is>
      </c>
      <c r="G421" s="2" t="inlineStr">
        <is>
          <t>J</t>
        </is>
      </c>
      <c r="H421" s="2" t="inlineStr">
        <is>
          <t>Coating_Scotchkote134_interior_exterior_IncludeImpeller</t>
        </is>
      </c>
      <c r="I421" t="inlineStr">
        <is>
          <t>250psig</t>
        </is>
      </c>
      <c r="J421" t="inlineStr">
        <is>
          <t>:MechSealType21S:MechSealType1Unbal:</t>
        </is>
      </c>
      <c r="K421" t="inlineStr">
        <is>
          <t>:Horizontal:Vertical:</t>
        </is>
      </c>
      <c r="L421" t="inlineStr">
        <is>
          <t>:G:K:</t>
        </is>
      </c>
      <c r="M421" t="inlineStr">
        <is>
          <t>:213JP:215JP:254JP:256JP:</t>
        </is>
      </c>
      <c r="O421" s="1" t="inlineStr">
        <is>
          <t>RTF</t>
        </is>
      </c>
      <c r="P421" s="4" t="n"/>
      <c r="Q421" t="inlineStr">
        <is>
          <t>A100526</t>
        </is>
      </c>
      <c r="R421" t="inlineStr">
        <is>
          <t>LT250</t>
        </is>
      </c>
    </row>
    <row r="422">
      <c r="B422" s="4" t="inlineStr">
        <is>
          <t>Price_BOM_L_Insert_416</t>
        </is>
      </c>
      <c r="C42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2" t="inlineStr">
        <is>
          <t>X4</t>
        </is>
      </c>
      <c r="E422" s="2" t="inlineStr">
        <is>
          <t>Opt_InsertProvided</t>
        </is>
      </c>
      <c r="F422" s="2" t="inlineStr">
        <is>
          <t>Ductile Iron, ASTM-A536-65</t>
        </is>
      </c>
      <c r="G422" s="2" t="inlineStr">
        <is>
          <t>J</t>
        </is>
      </c>
      <c r="H422" s="2" t="inlineStr">
        <is>
          <t>Coating_Scotchkote134_interior_exterior_IncludeImpeller</t>
        </is>
      </c>
      <c r="I422" t="inlineStr">
        <is>
          <t>250psig</t>
        </is>
      </c>
      <c r="J422" t="inlineStr">
        <is>
          <t>:MechSealType21S:MechSealType1Unbal:</t>
        </is>
      </c>
      <c r="K422" t="inlineStr">
        <is>
          <t>:Horizontal:Vertical:</t>
        </is>
      </c>
      <c r="L422" t="inlineStr">
        <is>
          <t>:G:K:</t>
        </is>
      </c>
      <c r="M422" t="inlineStr">
        <is>
          <t>:284JP:286JP:324JP:326JP:364JP:365JP:364JPZ:365JPZ:404JPZ:405JPZ:</t>
        </is>
      </c>
      <c r="O422" s="1" t="inlineStr">
        <is>
          <t>RTF</t>
        </is>
      </c>
      <c r="P422" s="4" t="n"/>
      <c r="Q422" t="inlineStr">
        <is>
          <t>A100526</t>
        </is>
      </c>
      <c r="R422" t="inlineStr">
        <is>
          <t>LT250</t>
        </is>
      </c>
    </row>
    <row r="423">
      <c r="B423" s="4" t="inlineStr">
        <is>
          <t>Price_BOM_L_Insert_417</t>
        </is>
      </c>
      <c r="C423" t="inlineStr">
        <is>
          <t>:15951-LC:15955-LC:15959-LC:20709-LC:20953-LC:25707-LC:25957-LC:30707-LC:40957-LC:50957-LC:</t>
        </is>
      </c>
      <c r="D423" t="inlineStr">
        <is>
          <t>X4</t>
        </is>
      </c>
      <c r="E423" s="2" t="inlineStr">
        <is>
          <t>Opt_InsertProvided</t>
        </is>
      </c>
      <c r="F423" s="2" t="inlineStr">
        <is>
          <t>Cast Iron, ASTM-A48, CL 30</t>
        </is>
      </c>
      <c r="G423" s="2" t="inlineStr">
        <is>
          <t>C30</t>
        </is>
      </c>
      <c r="H423" s="2" t="inlineStr">
        <is>
          <t>Coating_Scotchkote134_interior_exterior_IncludeImpeller</t>
        </is>
      </c>
      <c r="I423" t="inlineStr">
        <is>
          <t>175psig</t>
        </is>
      </c>
      <c r="J423" t="inlineStr">
        <is>
          <t>:Opt_Packing:</t>
        </is>
      </c>
      <c r="K423" t="inlineStr">
        <is>
          <t>:Horizontal:</t>
        </is>
      </c>
      <c r="L423" t="inlineStr">
        <is>
          <t>:K:</t>
        </is>
      </c>
      <c r="M423" t="inlineStr">
        <is>
          <t>:213JP:215JP:254JP:256JP:</t>
        </is>
      </c>
      <c r="O423" s="1" t="inlineStr">
        <is>
          <t>RTF</t>
        </is>
      </c>
      <c r="P423" s="4" t="n"/>
      <c r="Q423" t="inlineStr">
        <is>
          <t>A100524</t>
        </is>
      </c>
      <c r="R423" t="inlineStr">
        <is>
          <t>LT250</t>
        </is>
      </c>
    </row>
    <row r="424">
      <c r="B424" s="4" t="inlineStr">
        <is>
          <t>Price_BOM_L_Insert_418</t>
        </is>
      </c>
      <c r="C424" t="inlineStr">
        <is>
          <t>:15951-LC:15955-LC:15959-LC:20709-LC:20953-LC:25707-LC:25957-LC:30707-LC:40957-LC:50957-LC:</t>
        </is>
      </c>
      <c r="D424" t="inlineStr">
        <is>
          <t>X4</t>
        </is>
      </c>
      <c r="E424" s="2" t="inlineStr">
        <is>
          <t>Opt_InsertProvided</t>
        </is>
      </c>
      <c r="F424" s="2" t="inlineStr">
        <is>
          <t>Cast Iron, ASTM-A48, CL 30</t>
        </is>
      </c>
      <c r="G424" s="2" t="inlineStr">
        <is>
          <t>C30</t>
        </is>
      </c>
      <c r="H424" s="2" t="inlineStr">
        <is>
          <t>Coating_Scotchkote134_interior_exterior_IncludeImpeller</t>
        </is>
      </c>
      <c r="I424" t="inlineStr">
        <is>
          <t>175psig</t>
        </is>
      </c>
      <c r="J424" t="inlineStr">
        <is>
          <t>:Opt_Packing:</t>
        </is>
      </c>
      <c r="K424" t="inlineStr">
        <is>
          <t>:Horizontal:</t>
        </is>
      </c>
      <c r="L424" t="inlineStr">
        <is>
          <t>:K:</t>
        </is>
      </c>
      <c r="M424" t="inlineStr">
        <is>
          <t>:284JP:286JP:324JP:326JP:364JP:365JP:364JPZ:365JPZ:404JPZ:405JPZ:</t>
        </is>
      </c>
      <c r="O424" s="1" t="inlineStr">
        <is>
          <t>RTF</t>
        </is>
      </c>
      <c r="P424" s="4" t="n"/>
      <c r="Q424" t="inlineStr">
        <is>
          <t>A100524</t>
        </is>
      </c>
      <c r="R424" t="inlineStr">
        <is>
          <t>LT250</t>
        </is>
      </c>
    </row>
    <row r="425">
      <c r="B425" s="4" t="inlineStr">
        <is>
          <t>Price_BOM_L_Insert_419</t>
        </is>
      </c>
      <c r="C425" t="inlineStr">
        <is>
          <t>:15951-LC:15951-LCV:15955-LC:15955-LCV:15959-LC:15959-LCV:20709-LC:20709-LCV:20953-LC:20953-LCV:25707-LC:25707-LCV:25957-LC:25957-LCV:30707-LC:30707-LCV:40957-LC:40957-LCV:50957-LC:50957-LCV:</t>
        </is>
      </c>
      <c r="D425" t="inlineStr">
        <is>
          <t>X4</t>
        </is>
      </c>
      <c r="E425" s="2" t="inlineStr">
        <is>
          <t>Opt_InsertProvided</t>
        </is>
      </c>
      <c r="F425" s="2" t="inlineStr">
        <is>
          <t>Cast Iron, ASTM-A48, CL 30</t>
        </is>
      </c>
      <c r="G425" s="2" t="inlineStr">
        <is>
          <t>C30</t>
        </is>
      </c>
      <c r="H425" s="2" t="inlineStr">
        <is>
          <t>Coating_Scotchkote134_interior_exterior_IncludeImpeller</t>
        </is>
      </c>
      <c r="I425" t="inlineStr">
        <is>
          <t>175psig</t>
        </is>
      </c>
      <c r="J425" t="inlineStr">
        <is>
          <t>:MechSealDoubleType1:</t>
        </is>
      </c>
      <c r="K425" t="inlineStr">
        <is>
          <t>:Horizontal:Vertical:</t>
        </is>
      </c>
      <c r="L425" t="inlineStr">
        <is>
          <t>:G:K:</t>
        </is>
      </c>
      <c r="M425" t="inlineStr">
        <is>
          <t>:213JP:215JP:254JP:256JP:</t>
        </is>
      </c>
      <c r="O425" s="1" t="inlineStr">
        <is>
          <t>RTF</t>
        </is>
      </c>
      <c r="P425" s="4" t="n"/>
      <c r="Q425" t="inlineStr">
        <is>
          <t>A100524</t>
        </is>
      </c>
      <c r="R425" t="inlineStr">
        <is>
          <t>LT250</t>
        </is>
      </c>
    </row>
    <row r="426">
      <c r="B426" s="4" t="inlineStr">
        <is>
          <t>Price_BOM_L_Insert_420</t>
        </is>
      </c>
      <c r="C426" t="inlineStr">
        <is>
          <t>:15951-LC:15951-LCV:15955-LC:15955-LCV:15959-LC:15959-LCV:20709-LC:20709-LCV:20953-LC:20953-LCV:25707-LC:25707-LCV:25957-LC:25957-LCV:30707-LC:30707-LCV:40957-LC:40957-LCV:50957-LC:50957-LCV:</t>
        </is>
      </c>
      <c r="D426" t="inlineStr">
        <is>
          <t>X4</t>
        </is>
      </c>
      <c r="E426" s="2" t="inlineStr">
        <is>
          <t>Opt_InsertProvided</t>
        </is>
      </c>
      <c r="F426" s="2" t="inlineStr">
        <is>
          <t>Cast Iron, ASTM-A48, CL 30</t>
        </is>
      </c>
      <c r="G426" s="2" t="inlineStr">
        <is>
          <t>C30</t>
        </is>
      </c>
      <c r="H426" s="2" t="inlineStr">
        <is>
          <t>Coating_Scotchkote134_interior_exterior_IncludeImpeller</t>
        </is>
      </c>
      <c r="I426" t="inlineStr">
        <is>
          <t>175psig</t>
        </is>
      </c>
      <c r="J426" t="inlineStr">
        <is>
          <t>:MechSealDoubleType1:</t>
        </is>
      </c>
      <c r="K426" t="inlineStr">
        <is>
          <t>:Horizontal:Vertical:</t>
        </is>
      </c>
      <c r="L426" t="inlineStr">
        <is>
          <t>:G:K:</t>
        </is>
      </c>
      <c r="M426" t="inlineStr">
        <is>
          <t>:284JP:286JP:324JP:326JP:364JP:365JP:364JPZ:365JPZ:404JPZ:405JPZ:</t>
        </is>
      </c>
      <c r="O426" s="1" t="inlineStr">
        <is>
          <t>RTF</t>
        </is>
      </c>
      <c r="P426" s="4" t="n"/>
      <c r="Q426" t="inlineStr">
        <is>
          <t>A100524</t>
        </is>
      </c>
      <c r="R426" t="inlineStr">
        <is>
          <t>LT250</t>
        </is>
      </c>
    </row>
    <row r="427">
      <c r="B427" s="4" t="inlineStr">
        <is>
          <t>Price_BOM_L_Insert_421</t>
        </is>
      </c>
      <c r="C427" t="inlineStr">
        <is>
          <t>:15951-LC:15951-LCV:15955-LC:15955-LCV:15959-LC:15959-LCV:20709-LC:20709-LCV:20953-LC:20953-LCV:25707-LC:25707-LCV:25957-LC:25957-LCV:30707-LC:30707-LCV:40957-LC:40957-LCV:50957-LC:50957-LCV:</t>
        </is>
      </c>
      <c r="D427" t="inlineStr">
        <is>
          <t>X4</t>
        </is>
      </c>
      <c r="E427" s="2" t="inlineStr">
        <is>
          <t>Opt_InsertProvided</t>
        </is>
      </c>
      <c r="F427" s="2" t="inlineStr">
        <is>
          <t>Cast Iron, ASTM-A48, CL 30</t>
        </is>
      </c>
      <c r="G427" s="2" t="inlineStr">
        <is>
          <t>C30</t>
        </is>
      </c>
      <c r="H427" s="2" t="inlineStr">
        <is>
          <t>Coating_Scotchkote134_interior_exterior_IncludeImpeller</t>
        </is>
      </c>
      <c r="I427" t="inlineStr">
        <is>
          <t>175psig</t>
        </is>
      </c>
      <c r="J427" t="inlineStr">
        <is>
          <t>:MechSealType1Bal:</t>
        </is>
      </c>
      <c r="K427" t="inlineStr">
        <is>
          <t>:Horizontal:Vertical:</t>
        </is>
      </c>
      <c r="L427" t="inlineStr">
        <is>
          <t>:G:K:</t>
        </is>
      </c>
      <c r="M427" t="inlineStr">
        <is>
          <t>:213JP:215JP:254JP:256JP:</t>
        </is>
      </c>
      <c r="O427" s="1" t="inlineStr">
        <is>
          <t>RTF</t>
        </is>
      </c>
      <c r="P427" s="4" t="n"/>
      <c r="Q427" t="inlineStr">
        <is>
          <t>A100524</t>
        </is>
      </c>
      <c r="R427" t="inlineStr">
        <is>
          <t>LT250</t>
        </is>
      </c>
    </row>
    <row r="428">
      <c r="B428" s="4" t="inlineStr">
        <is>
          <t>Price_BOM_L_Insert_422</t>
        </is>
      </c>
      <c r="C428" t="inlineStr">
        <is>
          <t>:15951-LC:15951-LCV:15955-LC:15955-LCV:15959-LC:15959-LCV:20709-LC:20709-LCV:20953-LC:20953-LCV:25707-LC:25707-LCV:25957-LC:25957-LCV:30707-LC:30707-LCV:40957-LC:40957-LCV:50957-LC:50957-LCV:</t>
        </is>
      </c>
      <c r="D428" t="inlineStr">
        <is>
          <t>X4</t>
        </is>
      </c>
      <c r="E428" s="2" t="inlineStr">
        <is>
          <t>Opt_InsertProvided</t>
        </is>
      </c>
      <c r="F428" s="2" t="inlineStr">
        <is>
          <t>Cast Iron, ASTM-A48, CL 30</t>
        </is>
      </c>
      <c r="G428" s="2" t="inlineStr">
        <is>
          <t>C30</t>
        </is>
      </c>
      <c r="H428" s="2" t="inlineStr">
        <is>
          <t>Coating_Scotchkote134_interior_exterior_IncludeImpeller</t>
        </is>
      </c>
      <c r="I428" t="inlineStr">
        <is>
          <t>175psig</t>
        </is>
      </c>
      <c r="J428" t="inlineStr">
        <is>
          <t>:MechSealType1Bal:</t>
        </is>
      </c>
      <c r="K428" t="inlineStr">
        <is>
          <t>:Horizontal:Vertical:</t>
        </is>
      </c>
      <c r="L428" t="inlineStr">
        <is>
          <t>:G:K:</t>
        </is>
      </c>
      <c r="M428" t="inlineStr">
        <is>
          <t>:284JP:286JP:324JP:326JP:364JP:365JP:364JPZ:365JPZ:404JPZ:405JPZ:</t>
        </is>
      </c>
      <c r="O428" s="1" t="inlineStr">
        <is>
          <t>RTF</t>
        </is>
      </c>
      <c r="P428" s="4" t="n"/>
      <c r="Q428" t="inlineStr">
        <is>
          <t>A100524</t>
        </is>
      </c>
      <c r="R428" t="inlineStr">
        <is>
          <t>LT250</t>
        </is>
      </c>
    </row>
    <row r="429">
      <c r="B429" s="4" t="inlineStr">
        <is>
          <t>Price_BOM_L_Insert_423</t>
        </is>
      </c>
      <c r="C429" t="inlineStr">
        <is>
          <t>:15951-LC:15951-LCV:15955-LC:15955-LCV:15959-LC:15959-LCV:20709-LC:20709-LCV:20953-LC:20953-LCV:25707-LC:25707-LCV:25957-LC:25957-LCV:30707-LC:30707-LCV:40957-LC:40957-LCV:50957-LC:50957-LCV:</t>
        </is>
      </c>
      <c r="D429" t="inlineStr">
        <is>
          <t>X4</t>
        </is>
      </c>
      <c r="E429" s="2" t="inlineStr">
        <is>
          <t>Opt_InsertProvided</t>
        </is>
      </c>
      <c r="F429" s="2" t="inlineStr">
        <is>
          <t>Ductile Iron, ASTM-A536-65</t>
        </is>
      </c>
      <c r="G429" s="2" t="inlineStr">
        <is>
          <t>J</t>
        </is>
      </c>
      <c r="H429" s="2" t="inlineStr">
        <is>
          <t>Coating_Scotchkote134_interior_exterior_IncludeImpeller</t>
        </is>
      </c>
      <c r="I429" t="inlineStr">
        <is>
          <t>250psig</t>
        </is>
      </c>
      <c r="J429" t="inlineStr">
        <is>
          <t>:MechSealType1Bal:</t>
        </is>
      </c>
      <c r="K429" t="inlineStr">
        <is>
          <t>:Horizontal:Vertical:</t>
        </is>
      </c>
      <c r="L429" t="inlineStr">
        <is>
          <t>:G:K:</t>
        </is>
      </c>
      <c r="M429" t="inlineStr">
        <is>
          <t>:213JP:215JP:254JP:256JP:</t>
        </is>
      </c>
      <c r="O429" s="1" t="inlineStr">
        <is>
          <t>RTF</t>
        </is>
      </c>
      <c r="P429" s="4" t="n"/>
      <c r="Q429" t="inlineStr">
        <is>
          <t>A100526</t>
        </is>
      </c>
      <c r="R429" t="inlineStr">
        <is>
          <t>LT250</t>
        </is>
      </c>
    </row>
    <row r="430">
      <c r="B430" s="4" t="inlineStr">
        <is>
          <t>Price_BOM_L_Insert_424</t>
        </is>
      </c>
      <c r="C430" t="inlineStr">
        <is>
          <t>:15951-LC:15951-LCV:15955-LC:15955-LCV:15959-LC:15959-LCV:20709-LC:20709-LCV:20953-LC:20953-LCV:25707-LC:25707-LCV:25957-LC:25957-LCV:30707-LC:30707-LCV:40957-LC:40957-LCV:50957-LC:50957-LCV:</t>
        </is>
      </c>
      <c r="D430" t="inlineStr">
        <is>
          <t>X4</t>
        </is>
      </c>
      <c r="E430" s="2" t="inlineStr">
        <is>
          <t>Opt_InsertProvided</t>
        </is>
      </c>
      <c r="F430" s="2" t="inlineStr">
        <is>
          <t>Ductile Iron, ASTM-A536-65</t>
        </is>
      </c>
      <c r="G430" s="2" t="inlineStr">
        <is>
          <t>J</t>
        </is>
      </c>
      <c r="H430" s="2" t="inlineStr">
        <is>
          <t>Coating_Scotchkote134_interior_exterior_IncludeImpeller</t>
        </is>
      </c>
      <c r="I430" t="inlineStr">
        <is>
          <t>250psig</t>
        </is>
      </c>
      <c r="J430" t="inlineStr">
        <is>
          <t>:MechSealType1Bal:</t>
        </is>
      </c>
      <c r="K430" t="inlineStr">
        <is>
          <t>:Horizontal:Vertical:</t>
        </is>
      </c>
      <c r="L430" t="inlineStr">
        <is>
          <t>:G:K:</t>
        </is>
      </c>
      <c r="M430" t="inlineStr">
        <is>
          <t>:284JP:286JP:324JP:326JP:364JP:365JP:364JPZ:365JPZ:404JPZ:405JPZ:</t>
        </is>
      </c>
      <c r="O430" s="1" t="inlineStr">
        <is>
          <t>RTF</t>
        </is>
      </c>
      <c r="P430" s="4" t="n"/>
      <c r="Q430" t="inlineStr">
        <is>
          <t>A100526</t>
        </is>
      </c>
      <c r="R430" t="inlineStr">
        <is>
          <t>LT250</t>
        </is>
      </c>
    </row>
    <row r="431">
      <c r="B431" s="4" t="inlineStr">
        <is>
          <t>Price_BOM_L_Insert_425</t>
        </is>
      </c>
      <c r="C431" t="inlineStr">
        <is>
          <t>:40707-LC:40707-LCV:</t>
        </is>
      </c>
      <c r="D431" t="inlineStr">
        <is>
          <t>X4</t>
        </is>
      </c>
      <c r="E431" s="2" t="inlineStr">
        <is>
          <t>Opt_InsertProvided</t>
        </is>
      </c>
      <c r="F431" s="2" t="inlineStr">
        <is>
          <t>Cast Iron, ASTM-A48, CL 30</t>
        </is>
      </c>
      <c r="G431" s="2" t="inlineStr">
        <is>
          <t>C30</t>
        </is>
      </c>
      <c r="H431" s="2" t="inlineStr">
        <is>
          <t>Coating_Scotchkote134_interior_exterior_IncludeImpeller</t>
        </is>
      </c>
      <c r="I431" t="inlineStr">
        <is>
          <t>175psig</t>
        </is>
      </c>
      <c r="J431" t="inlineStr">
        <is>
          <t>:MechSealType21S:MechSealType1Unbal:</t>
        </is>
      </c>
      <c r="K431" t="inlineStr">
        <is>
          <t>:Horizontal:Vertical:</t>
        </is>
      </c>
      <c r="L431" t="inlineStr">
        <is>
          <t>:G:K:</t>
        </is>
      </c>
      <c r="M431" t="inlineStr">
        <is>
          <t>:213JP:215JP:254JP:256JP:</t>
        </is>
      </c>
      <c r="O431" s="1" t="inlineStr">
        <is>
          <t>RTF</t>
        </is>
      </c>
      <c r="P431" s="4" t="n"/>
      <c r="Q431" t="inlineStr">
        <is>
          <t>A100524</t>
        </is>
      </c>
      <c r="R431" t="inlineStr">
        <is>
          <t>LT250</t>
        </is>
      </c>
    </row>
    <row r="432">
      <c r="B432" s="4" t="inlineStr">
        <is>
          <t>Price_BOM_L_Insert_426</t>
        </is>
      </c>
      <c r="C432" t="inlineStr">
        <is>
          <t>:40707-LC:40707-LCV:</t>
        </is>
      </c>
      <c r="D432" t="inlineStr">
        <is>
          <t>X4</t>
        </is>
      </c>
      <c r="E432" s="2" t="inlineStr">
        <is>
          <t>Opt_InsertProvided</t>
        </is>
      </c>
      <c r="F432" s="2" t="inlineStr">
        <is>
          <t>Cast Iron, ASTM-A48, CL 30</t>
        </is>
      </c>
      <c r="G432" s="2" t="inlineStr">
        <is>
          <t>C30</t>
        </is>
      </c>
      <c r="H432" s="2" t="inlineStr">
        <is>
          <t>Coating_Scotchkote134_interior_exterior_IncludeImpeller</t>
        </is>
      </c>
      <c r="I432" t="inlineStr">
        <is>
          <t>175psig</t>
        </is>
      </c>
      <c r="J432" t="inlineStr">
        <is>
          <t>:MechSealType21S:MechSealType1Unbal:</t>
        </is>
      </c>
      <c r="K432" t="inlineStr">
        <is>
          <t>:Horizontal:Vertical:</t>
        </is>
      </c>
      <c r="L432" t="inlineStr">
        <is>
          <t>:G:K:</t>
        </is>
      </c>
      <c r="M432" t="inlineStr">
        <is>
          <t>:284JP:286JP:324JP:326JP:364JP:365JP:364JPZ:365JPZ:404JPZ:405JPZ:</t>
        </is>
      </c>
      <c r="O432" s="1" t="inlineStr">
        <is>
          <t>RTF</t>
        </is>
      </c>
      <c r="P432" s="4" t="n"/>
      <c r="Q432" t="inlineStr">
        <is>
          <t>A100524</t>
        </is>
      </c>
      <c r="R432" t="inlineStr">
        <is>
          <t>LT250</t>
        </is>
      </c>
    </row>
    <row r="433">
      <c r="B433" s="4" t="inlineStr">
        <is>
          <t>Price_BOM_L_Insert_427</t>
        </is>
      </c>
      <c r="C433" t="inlineStr">
        <is>
          <t>:40707-LC:40707-LCV:</t>
        </is>
      </c>
      <c r="D433" t="inlineStr">
        <is>
          <t>X4</t>
        </is>
      </c>
      <c r="E433" s="2" t="inlineStr">
        <is>
          <t>Opt_InsertProvided</t>
        </is>
      </c>
      <c r="F433" s="2" t="inlineStr">
        <is>
          <t>Ductile Iron, ASTM-A536-65</t>
        </is>
      </c>
      <c r="G433" s="2" t="inlineStr">
        <is>
          <t>J</t>
        </is>
      </c>
      <c r="H433" s="2" t="inlineStr">
        <is>
          <t>Coating_Scotchkote134_interior_exterior_IncludeImpeller</t>
        </is>
      </c>
      <c r="I433" t="inlineStr">
        <is>
          <t>250psig</t>
        </is>
      </c>
      <c r="J433" t="inlineStr">
        <is>
          <t>:MechSealType21S:MechSealType1Unbal:</t>
        </is>
      </c>
      <c r="K433" t="inlineStr">
        <is>
          <t>:Horizontal:Vertical:</t>
        </is>
      </c>
      <c r="L433" t="inlineStr">
        <is>
          <t>:G:K:</t>
        </is>
      </c>
      <c r="M433" t="inlineStr">
        <is>
          <t>:213JP:215JP:254JP:256JP:</t>
        </is>
      </c>
      <c r="O433" s="1" t="inlineStr">
        <is>
          <t>RTF</t>
        </is>
      </c>
      <c r="P433" s="4" t="n"/>
      <c r="Q433" t="inlineStr">
        <is>
          <t>A100526</t>
        </is>
      </c>
      <c r="R433" t="inlineStr">
        <is>
          <t>LT250</t>
        </is>
      </c>
    </row>
    <row r="434">
      <c r="B434" s="4" t="inlineStr">
        <is>
          <t>Price_BOM_L_Insert_428</t>
        </is>
      </c>
      <c r="C434" t="inlineStr">
        <is>
          <t>:40707-LC:40707-LCV:</t>
        </is>
      </c>
      <c r="D434" t="inlineStr">
        <is>
          <t>X4</t>
        </is>
      </c>
      <c r="E434" s="2" t="inlineStr">
        <is>
          <t>Opt_InsertProvided</t>
        </is>
      </c>
      <c r="F434" s="2" t="inlineStr">
        <is>
          <t>Ductile Iron, ASTM-A536-65</t>
        </is>
      </c>
      <c r="G434" s="2" t="inlineStr">
        <is>
          <t>J</t>
        </is>
      </c>
      <c r="H434" s="2" t="inlineStr">
        <is>
          <t>Coating_Scotchkote134_interior_exterior_IncludeImpeller</t>
        </is>
      </c>
      <c r="I434" t="inlineStr">
        <is>
          <t>250psig</t>
        </is>
      </c>
      <c r="J434" t="inlineStr">
        <is>
          <t>:MechSealType21S:MechSealType1Unbal:</t>
        </is>
      </c>
      <c r="K434" t="inlineStr">
        <is>
          <t>:Horizontal:Vertical:</t>
        </is>
      </c>
      <c r="L434" t="inlineStr">
        <is>
          <t>:G:K:</t>
        </is>
      </c>
      <c r="M434" t="inlineStr">
        <is>
          <t>:284JP:286JP:324JP:326JP:364JP:365JP:364JPZ:365JPZ:404JPZ:405JPZ:</t>
        </is>
      </c>
      <c r="O434" s="1" t="inlineStr">
        <is>
          <t>RTF</t>
        </is>
      </c>
      <c r="P434" s="4" t="n"/>
      <c r="Q434" t="inlineStr">
        <is>
          <t>A100526</t>
        </is>
      </c>
      <c r="R434" t="inlineStr">
        <is>
          <t>LT250</t>
        </is>
      </c>
    </row>
    <row r="435">
      <c r="B435" s="4" t="inlineStr">
        <is>
          <t>Price_BOM_L_Insert_429</t>
        </is>
      </c>
      <c r="C435" t="inlineStr">
        <is>
          <t>:40707-LC:40707-LCV:</t>
        </is>
      </c>
      <c r="D435" t="inlineStr">
        <is>
          <t>X4</t>
        </is>
      </c>
      <c r="E435" s="2" t="inlineStr">
        <is>
          <t>Opt_InsertProvided</t>
        </is>
      </c>
      <c r="F435" s="2" t="inlineStr">
        <is>
          <t>Cast Iron, ASTM-A48, CL 30</t>
        </is>
      </c>
      <c r="G435" s="2" t="inlineStr">
        <is>
          <t>C30</t>
        </is>
      </c>
      <c r="H435" s="2" t="inlineStr">
        <is>
          <t>Coating_Scotchkote134_interior_exterior_IncludeImpeller</t>
        </is>
      </c>
      <c r="I435" t="inlineStr">
        <is>
          <t>175psig</t>
        </is>
      </c>
      <c r="J435" t="inlineStr">
        <is>
          <t>:Opt_Packing:</t>
        </is>
      </c>
      <c r="K435" t="inlineStr">
        <is>
          <t>:Horizontal:Vertical:</t>
        </is>
      </c>
      <c r="L435" t="inlineStr">
        <is>
          <t>:G:K:</t>
        </is>
      </c>
      <c r="M435" t="inlineStr">
        <is>
          <t>:213JP:215JP:254JP:256JP:</t>
        </is>
      </c>
      <c r="O435" s="1" t="inlineStr">
        <is>
          <t>RTF</t>
        </is>
      </c>
      <c r="P435" s="4" t="n"/>
      <c r="Q435" t="inlineStr">
        <is>
          <t>A100524</t>
        </is>
      </c>
      <c r="R435" t="inlineStr">
        <is>
          <t>LT250</t>
        </is>
      </c>
    </row>
    <row r="436">
      <c r="B436" s="4" t="inlineStr">
        <is>
          <t>Price_BOM_L_Insert_430</t>
        </is>
      </c>
      <c r="C436" t="inlineStr">
        <is>
          <t>:40707-LC:40707-LCV:</t>
        </is>
      </c>
      <c r="D436" t="inlineStr">
        <is>
          <t>X4</t>
        </is>
      </c>
      <c r="E436" s="2" t="inlineStr">
        <is>
          <t>Opt_InsertProvided</t>
        </is>
      </c>
      <c r="F436" s="2" t="inlineStr">
        <is>
          <t>Cast Iron, ASTM-A48, CL 30</t>
        </is>
      </c>
      <c r="G436" s="2" t="inlineStr">
        <is>
          <t>C30</t>
        </is>
      </c>
      <c r="H436" s="2" t="inlineStr">
        <is>
          <t>Coating_Scotchkote134_interior_exterior_IncludeImpeller</t>
        </is>
      </c>
      <c r="I436" t="inlineStr">
        <is>
          <t>175psig</t>
        </is>
      </c>
      <c r="J436" t="inlineStr">
        <is>
          <t>:Opt_Packing:</t>
        </is>
      </c>
      <c r="K436" t="inlineStr">
        <is>
          <t>:Horizontal:Vertical:</t>
        </is>
      </c>
      <c r="L436" t="inlineStr">
        <is>
          <t>:G:K:</t>
        </is>
      </c>
      <c r="M436" t="inlineStr">
        <is>
          <t>:284JP:286JP:324JP:326JP:364JP:365JP:364JPZ:365JPZ:404JPZ:405JPZ:</t>
        </is>
      </c>
      <c r="O436" s="1" t="inlineStr">
        <is>
          <t>RTF</t>
        </is>
      </c>
      <c r="P436" s="4" t="n"/>
      <c r="Q436" t="inlineStr">
        <is>
          <t>A100524</t>
        </is>
      </c>
      <c r="R436" t="inlineStr">
        <is>
          <t>LT250</t>
        </is>
      </c>
    </row>
    <row r="437">
      <c r="B437" s="4" t="inlineStr">
        <is>
          <t>Price_BOM_L_Insert_431</t>
        </is>
      </c>
      <c r="C437" t="inlineStr">
        <is>
          <t>:40707-LC:40707-LCV:</t>
        </is>
      </c>
      <c r="D437" t="inlineStr">
        <is>
          <t>X4</t>
        </is>
      </c>
      <c r="E437" s="2" t="inlineStr">
        <is>
          <t>Opt_InsertProvided</t>
        </is>
      </c>
      <c r="F437" s="2" t="inlineStr">
        <is>
          <t>Cast Iron, ASTM-A48, CL 30</t>
        </is>
      </c>
      <c r="G437" s="2" t="inlineStr">
        <is>
          <t>C30</t>
        </is>
      </c>
      <c r="H437" s="2" t="inlineStr">
        <is>
          <t>Coating_Scotchkote134_interior_exterior_IncludeImpeller</t>
        </is>
      </c>
      <c r="I437" t="inlineStr">
        <is>
          <t>175psig</t>
        </is>
      </c>
      <c r="J437" t="inlineStr">
        <is>
          <t>:MechSealDoubleType1:</t>
        </is>
      </c>
      <c r="K437" t="inlineStr">
        <is>
          <t>:Horizontal:Vertical:</t>
        </is>
      </c>
      <c r="L437" t="inlineStr">
        <is>
          <t>:G:K:</t>
        </is>
      </c>
      <c r="M437" t="inlineStr">
        <is>
          <t>:213JP:215JP:254JP:256JP:</t>
        </is>
      </c>
      <c r="O437" s="1" t="inlineStr">
        <is>
          <t>RTF</t>
        </is>
      </c>
      <c r="P437" s="4" t="n"/>
      <c r="Q437" t="inlineStr">
        <is>
          <t>A100524</t>
        </is>
      </c>
      <c r="R437" t="inlineStr">
        <is>
          <t>LT250</t>
        </is>
      </c>
    </row>
    <row r="438">
      <c r="B438" s="4" t="inlineStr">
        <is>
          <t>Price_BOM_L_Insert_432</t>
        </is>
      </c>
      <c r="C438" t="inlineStr">
        <is>
          <t>:40707-LC:40707-LCV:</t>
        </is>
      </c>
      <c r="D438" t="inlineStr">
        <is>
          <t>X4</t>
        </is>
      </c>
      <c r="E438" s="2" t="inlineStr">
        <is>
          <t>Opt_InsertProvided</t>
        </is>
      </c>
      <c r="F438" s="2" t="inlineStr">
        <is>
          <t>Cast Iron, ASTM-A48, CL 30</t>
        </is>
      </c>
      <c r="G438" s="2" t="inlineStr">
        <is>
          <t>C30</t>
        </is>
      </c>
      <c r="H438" s="2" t="inlineStr">
        <is>
          <t>Coating_Scotchkote134_interior_exterior_IncludeImpeller</t>
        </is>
      </c>
      <c r="I438" t="inlineStr">
        <is>
          <t>175psig</t>
        </is>
      </c>
      <c r="J438" t="inlineStr">
        <is>
          <t>:MechSealDoubleType1:</t>
        </is>
      </c>
      <c r="K438" t="inlineStr">
        <is>
          <t>:Horizontal:Vertical:</t>
        </is>
      </c>
      <c r="L438" t="inlineStr">
        <is>
          <t>:G:K:</t>
        </is>
      </c>
      <c r="M438" t="inlineStr">
        <is>
          <t>:284JP:286JP:324JP:326JP:364JP:365JP:364JPZ:365JPZ:404JPZ:405JPZ:</t>
        </is>
      </c>
      <c r="O438" s="1" t="inlineStr">
        <is>
          <t>RTF</t>
        </is>
      </c>
      <c r="P438" s="4" t="n"/>
      <c r="Q438" t="inlineStr">
        <is>
          <t>A100524</t>
        </is>
      </c>
      <c r="R438" t="inlineStr">
        <is>
          <t>LT250</t>
        </is>
      </c>
    </row>
    <row r="439">
      <c r="B439" s="4" t="inlineStr">
        <is>
          <t>Price_BOM_L_Insert_433</t>
        </is>
      </c>
      <c r="C439" t="inlineStr">
        <is>
          <t>:40707-LC:40707-LCV:</t>
        </is>
      </c>
      <c r="D439" t="inlineStr">
        <is>
          <t>X4</t>
        </is>
      </c>
      <c r="E439" s="2" t="inlineStr">
        <is>
          <t>Opt_InsertProvided</t>
        </is>
      </c>
      <c r="F439" s="2" t="inlineStr">
        <is>
          <t>Cast Iron, ASTM-A48, CL 30</t>
        </is>
      </c>
      <c r="G439" s="2" t="inlineStr">
        <is>
          <t>C30</t>
        </is>
      </c>
      <c r="H439" s="2" t="inlineStr">
        <is>
          <t>Coating_Scotchkote134_interior_exterior_IncludeImpeller</t>
        </is>
      </c>
      <c r="I439" t="inlineStr">
        <is>
          <t>175psig</t>
        </is>
      </c>
      <c r="J439" t="inlineStr">
        <is>
          <t>:MechSealType1Bal:</t>
        </is>
      </c>
      <c r="K439" t="inlineStr">
        <is>
          <t>:Horizontal:Vertical:</t>
        </is>
      </c>
      <c r="L439" t="inlineStr">
        <is>
          <t>:G:K:</t>
        </is>
      </c>
      <c r="M439" t="inlineStr">
        <is>
          <t>:213JP:215JP:254JP:256JP:</t>
        </is>
      </c>
      <c r="O439" s="1" t="inlineStr">
        <is>
          <t>RTF</t>
        </is>
      </c>
      <c r="P439" s="4" t="n"/>
      <c r="Q439" t="inlineStr">
        <is>
          <t>A100524</t>
        </is>
      </c>
      <c r="R439" t="inlineStr">
        <is>
          <t>LT250</t>
        </is>
      </c>
    </row>
    <row r="440">
      <c r="B440" s="4" t="inlineStr">
        <is>
          <t>Price_BOM_L_Insert_434</t>
        </is>
      </c>
      <c r="C440" t="inlineStr">
        <is>
          <t>:40707-LC:40707-LCV:</t>
        </is>
      </c>
      <c r="D440" t="inlineStr">
        <is>
          <t>X4</t>
        </is>
      </c>
      <c r="E440" s="2" t="inlineStr">
        <is>
          <t>Opt_InsertProvided</t>
        </is>
      </c>
      <c r="F440" s="2" t="inlineStr">
        <is>
          <t>Cast Iron, ASTM-A48, CL 30</t>
        </is>
      </c>
      <c r="G440" s="2" t="inlineStr">
        <is>
          <t>C30</t>
        </is>
      </c>
      <c r="H440" s="2" t="inlineStr">
        <is>
          <t>Coating_Scotchkote134_interior_exterior_IncludeImpeller</t>
        </is>
      </c>
      <c r="I440" t="inlineStr">
        <is>
          <t>175psig</t>
        </is>
      </c>
      <c r="J440" t="inlineStr">
        <is>
          <t>:MechSealType1Bal:</t>
        </is>
      </c>
      <c r="K440" t="inlineStr">
        <is>
          <t>:Horizontal:Vertical:</t>
        </is>
      </c>
      <c r="L440" t="inlineStr">
        <is>
          <t>:G:K:</t>
        </is>
      </c>
      <c r="M440" t="inlineStr">
        <is>
          <t>:284JP:286JP:324JP:326JP:364JP:365JP:364JPZ:365JPZ:404JPZ:405JPZ:</t>
        </is>
      </c>
      <c r="O440" s="1" t="inlineStr">
        <is>
          <t>RTF</t>
        </is>
      </c>
      <c r="P440" s="4" t="n"/>
      <c r="Q440" t="inlineStr">
        <is>
          <t>A100524</t>
        </is>
      </c>
      <c r="R440" t="inlineStr">
        <is>
          <t>LT250</t>
        </is>
      </c>
    </row>
    <row r="441">
      <c r="B441" s="4" t="inlineStr">
        <is>
          <t>Price_BOM_L_Insert_435</t>
        </is>
      </c>
      <c r="C441" t="inlineStr">
        <is>
          <t>:40707-LC:40707-LCV:</t>
        </is>
      </c>
      <c r="D441" t="inlineStr">
        <is>
          <t>X4</t>
        </is>
      </c>
      <c r="E441" s="2" t="inlineStr">
        <is>
          <t>Opt_InsertProvided</t>
        </is>
      </c>
      <c r="F441" s="2" t="inlineStr">
        <is>
          <t>Ductile Iron, ASTM-A536-65</t>
        </is>
      </c>
      <c r="G441" s="2" t="inlineStr">
        <is>
          <t>J</t>
        </is>
      </c>
      <c r="H441" s="2" t="inlineStr">
        <is>
          <t>Coating_Scotchkote134_interior_exterior_IncludeImpeller</t>
        </is>
      </c>
      <c r="I441" t="inlineStr">
        <is>
          <t>250psig</t>
        </is>
      </c>
      <c r="J441" t="inlineStr">
        <is>
          <t>:MechSealType1Bal:</t>
        </is>
      </c>
      <c r="K441" t="inlineStr">
        <is>
          <t>:Horizontal:Vertical:</t>
        </is>
      </c>
      <c r="L441" t="inlineStr">
        <is>
          <t>:G:K:</t>
        </is>
      </c>
      <c r="M441" t="inlineStr">
        <is>
          <t>:213JP:215JP:254JP:256JP:</t>
        </is>
      </c>
      <c r="O441" s="1" t="inlineStr">
        <is>
          <t>RTF</t>
        </is>
      </c>
      <c r="P441" s="4" t="n"/>
      <c r="Q441" t="inlineStr">
        <is>
          <t>A100526</t>
        </is>
      </c>
      <c r="R441" t="inlineStr">
        <is>
          <t>LT250</t>
        </is>
      </c>
    </row>
    <row r="442">
      <c r="B442" s="4" t="inlineStr">
        <is>
          <t>Price_BOM_L_Insert_436</t>
        </is>
      </c>
      <c r="C442" t="inlineStr">
        <is>
          <t>:40707-LC:40707-LCV:</t>
        </is>
      </c>
      <c r="D442" t="inlineStr">
        <is>
          <t>X4</t>
        </is>
      </c>
      <c r="E442" s="2" t="inlineStr">
        <is>
          <t>Opt_InsertProvided</t>
        </is>
      </c>
      <c r="F442" s="2" t="inlineStr">
        <is>
          <t>Ductile Iron, ASTM-A536-65</t>
        </is>
      </c>
      <c r="G442" s="2" t="inlineStr">
        <is>
          <t>J</t>
        </is>
      </c>
      <c r="H442" s="2" t="inlineStr">
        <is>
          <t>Coating_Scotchkote134_interior_exterior_IncludeImpeller</t>
        </is>
      </c>
      <c r="I442" t="inlineStr">
        <is>
          <t>250psig</t>
        </is>
      </c>
      <c r="J442" t="inlineStr">
        <is>
          <t>:MechSealType1Bal:</t>
        </is>
      </c>
      <c r="K442" t="inlineStr">
        <is>
          <t>:Horizontal:Vertical:</t>
        </is>
      </c>
      <c r="L442" t="inlineStr">
        <is>
          <t>:G:K:</t>
        </is>
      </c>
      <c r="M442" t="inlineStr">
        <is>
          <t>:284JP:286JP:324JP:326JP:364JP:365JP:364JPZ:365JPZ:404JPZ:405JPZ:</t>
        </is>
      </c>
      <c r="O442" s="1" t="inlineStr">
        <is>
          <t>RTF</t>
        </is>
      </c>
      <c r="P442" s="4" t="n"/>
      <c r="Q442" t="inlineStr">
        <is>
          <t>A100526</t>
        </is>
      </c>
      <c r="R442" t="inlineStr">
        <is>
          <t>LT250</t>
        </is>
      </c>
    </row>
    <row r="443">
      <c r="B443" s="4" t="inlineStr">
        <is>
          <t>Price_BOM_L_Insert_437</t>
        </is>
      </c>
      <c r="C443" t="inlineStr">
        <is>
          <t>:15951-LF:15955-LF:15959-LF:20709-LF:20953-LF:25707-LF:25957-LF:30707-LF:40957-LF:50957-LF:</t>
        </is>
      </c>
      <c r="D443" t="inlineStr">
        <is>
          <t>X4</t>
        </is>
      </c>
      <c r="E443" s="2" t="inlineStr">
        <is>
          <t>Opt_InsertProvided</t>
        </is>
      </c>
      <c r="F443" s="2" t="inlineStr">
        <is>
          <t>Cast Iron, ASTM-A48, CL 30</t>
        </is>
      </c>
      <c r="G443" s="2" t="inlineStr">
        <is>
          <t>C30</t>
        </is>
      </c>
      <c r="H443" s="2" t="inlineStr">
        <is>
          <t>Coating_Scotchkote134_interior_exterior_IncludeImpeller</t>
        </is>
      </c>
      <c r="I443" t="inlineStr">
        <is>
          <t>175psig</t>
        </is>
      </c>
      <c r="J443" t="inlineStr">
        <is>
          <t>:MechSealType21S:MechSealType1Unbal:</t>
        </is>
      </c>
      <c r="K443" t="inlineStr">
        <is>
          <t>:Horizontal:</t>
        </is>
      </c>
      <c r="L443" t="inlineStr">
        <is>
          <t>:A:B:</t>
        </is>
      </c>
      <c r="O443" s="1" t="inlineStr">
        <is>
          <t>RTF</t>
        </is>
      </c>
      <c r="P443" s="4" t="n"/>
      <c r="Q443" t="inlineStr">
        <is>
          <t>A100534</t>
        </is>
      </c>
      <c r="R443" t="inlineStr">
        <is>
          <t>LT250</t>
        </is>
      </c>
    </row>
    <row r="444">
      <c r="B444" s="4" t="inlineStr">
        <is>
          <t>Price_BOM_L_Insert_438</t>
        </is>
      </c>
      <c r="C444" t="inlineStr">
        <is>
          <t>:15951-LF:15955-LF:15959-LF:20709-LF:20953-LF:25707-LF:25957-LF:30707-LF:40957-LF:50957-LF:</t>
        </is>
      </c>
      <c r="D444" t="inlineStr">
        <is>
          <t>X4</t>
        </is>
      </c>
      <c r="E444" s="2" t="inlineStr">
        <is>
          <t>Opt_InsertProvided</t>
        </is>
      </c>
      <c r="F444" s="2" t="inlineStr">
        <is>
          <t>Ductile Iron, ASTM-A536-65</t>
        </is>
      </c>
      <c r="G444" s="2" t="inlineStr">
        <is>
          <t>J</t>
        </is>
      </c>
      <c r="H444" s="2" t="inlineStr">
        <is>
          <t>Coating_Scotchkote134_interior_exterior_IncludeImpeller</t>
        </is>
      </c>
      <c r="I444" t="inlineStr">
        <is>
          <t>250psig</t>
        </is>
      </c>
      <c r="J444" t="inlineStr">
        <is>
          <t>:MechSealType21S:MechSealType1Unbal:</t>
        </is>
      </c>
      <c r="K444" t="inlineStr">
        <is>
          <t>:Horizontal:</t>
        </is>
      </c>
      <c r="L444" t="inlineStr">
        <is>
          <t>:A:B:</t>
        </is>
      </c>
      <c r="O444" s="1" t="inlineStr">
        <is>
          <t>RTF</t>
        </is>
      </c>
      <c r="P444" s="4" t="n"/>
      <c r="Q444" t="inlineStr">
        <is>
          <t>A100535</t>
        </is>
      </c>
      <c r="R444" t="inlineStr">
        <is>
          <t>LT250</t>
        </is>
      </c>
    </row>
    <row r="445">
      <c r="B445" s="4" t="inlineStr">
        <is>
          <t>Price_BOM_L_Insert_439</t>
        </is>
      </c>
      <c r="C445" t="inlineStr">
        <is>
          <t>:15951-LF:15955-LF:15959-LF:20709-LF:20953-LF:25707-LF:25957-LF:30707-LF:40957-LF:50957-LF:</t>
        </is>
      </c>
      <c r="D445" t="inlineStr">
        <is>
          <t>X4</t>
        </is>
      </c>
      <c r="E445" s="2" t="inlineStr">
        <is>
          <t>Opt_InsertProvided</t>
        </is>
      </c>
      <c r="F445" s="2" t="inlineStr">
        <is>
          <t>Cast Iron, ASTM-A48, CL 30</t>
        </is>
      </c>
      <c r="G445" s="2" t="inlineStr">
        <is>
          <t>C30</t>
        </is>
      </c>
      <c r="H445" s="2" t="inlineStr">
        <is>
          <t>Coating_Scotchkote134_interior_exterior_IncludeImpeller</t>
        </is>
      </c>
      <c r="I445" t="inlineStr">
        <is>
          <t>175psig</t>
        </is>
      </c>
      <c r="J445" t="inlineStr">
        <is>
          <t>:Opt_Packing:</t>
        </is>
      </c>
      <c r="K445" t="inlineStr">
        <is>
          <t>:Horizontal:</t>
        </is>
      </c>
      <c r="L445" t="inlineStr">
        <is>
          <t>:A:B:</t>
        </is>
      </c>
      <c r="O445" s="1" t="inlineStr">
        <is>
          <t>RTF</t>
        </is>
      </c>
      <c r="P445" s="4" t="n"/>
      <c r="Q445" t="inlineStr">
        <is>
          <t>A100534</t>
        </is>
      </c>
      <c r="R445" t="inlineStr">
        <is>
          <t>LT250</t>
        </is>
      </c>
    </row>
    <row r="446">
      <c r="B446" s="4" t="inlineStr">
        <is>
          <t>Price_BOM_L_Insert_440</t>
        </is>
      </c>
      <c r="C446" t="inlineStr">
        <is>
          <t>:15951-LF:15955-LF:15959-LF:20709-LF:20953-LF:25707-LF:25957-LF:30707-LF:40957-LF:50957-LF:</t>
        </is>
      </c>
      <c r="D446" t="inlineStr">
        <is>
          <t>X4</t>
        </is>
      </c>
      <c r="E446" s="2" t="inlineStr">
        <is>
          <t>Opt_InsertProvided</t>
        </is>
      </c>
      <c r="F446" s="2" t="inlineStr">
        <is>
          <t>Cast Iron, ASTM-A48, CL 30</t>
        </is>
      </c>
      <c r="G446" s="2" t="inlineStr">
        <is>
          <t>C30</t>
        </is>
      </c>
      <c r="H446" s="2" t="inlineStr">
        <is>
          <t>Coating_Scotchkote134_interior_exterior_IncludeImpeller</t>
        </is>
      </c>
      <c r="I446" t="inlineStr">
        <is>
          <t>175psig</t>
        </is>
      </c>
      <c r="J446" t="inlineStr">
        <is>
          <t>:MechSealDoubleType1:</t>
        </is>
      </c>
      <c r="K446" t="inlineStr">
        <is>
          <t>:Horizontal:</t>
        </is>
      </c>
      <c r="L446" t="inlineStr">
        <is>
          <t>:A:B:</t>
        </is>
      </c>
      <c r="O446" s="1" t="inlineStr">
        <is>
          <t>RTF</t>
        </is>
      </c>
      <c r="P446" s="4" t="n"/>
      <c r="Q446" t="inlineStr">
        <is>
          <t>A100534</t>
        </is>
      </c>
      <c r="R446" t="inlineStr">
        <is>
          <t>LT250</t>
        </is>
      </c>
    </row>
    <row r="447">
      <c r="B447" s="4" t="inlineStr">
        <is>
          <t>Price_BOM_L_Insert_441</t>
        </is>
      </c>
      <c r="C447" t="inlineStr">
        <is>
          <t>:15951-LF:15955-LF:15959-LF:20709-LF:20953-LF:25707-LF:25957-LF:30707-LF:40957-LF:50957-LF:</t>
        </is>
      </c>
      <c r="D447" t="inlineStr">
        <is>
          <t>X4</t>
        </is>
      </c>
      <c r="E447" s="2" t="inlineStr">
        <is>
          <t>Opt_InsertProvided</t>
        </is>
      </c>
      <c r="F447" s="2" t="inlineStr">
        <is>
          <t>Cast Iron, ASTM-A48, CL 30</t>
        </is>
      </c>
      <c r="G447" s="2" t="inlineStr">
        <is>
          <t>C30</t>
        </is>
      </c>
      <c r="H447" s="2" t="inlineStr">
        <is>
          <t>Coating_Scotchkote134_interior_exterior_IncludeImpeller</t>
        </is>
      </c>
      <c r="I447" t="inlineStr">
        <is>
          <t>175psig</t>
        </is>
      </c>
      <c r="J447" t="inlineStr">
        <is>
          <t>:MechSealType1Bal:</t>
        </is>
      </c>
      <c r="K447" t="inlineStr">
        <is>
          <t>:Horizontal:</t>
        </is>
      </c>
      <c r="L447" t="inlineStr">
        <is>
          <t>:A:B:</t>
        </is>
      </c>
      <c r="O447" s="1" t="inlineStr">
        <is>
          <t>RTF</t>
        </is>
      </c>
      <c r="P447" s="4" t="n"/>
      <c r="Q447" t="inlineStr">
        <is>
          <t>A100534</t>
        </is>
      </c>
      <c r="R447" t="inlineStr">
        <is>
          <t>LT250</t>
        </is>
      </c>
    </row>
    <row r="448">
      <c r="B448" s="4" t="inlineStr">
        <is>
          <t>Price_BOM_L_Insert_442</t>
        </is>
      </c>
      <c r="C448" t="inlineStr">
        <is>
          <t>:15951-LF:15955-LF:15959-LF:20709-LF:20953-LF:25707-LF:25957-LF:30707-LF:40957-LF:50957-LF:</t>
        </is>
      </c>
      <c r="D448" t="inlineStr">
        <is>
          <t>X4</t>
        </is>
      </c>
      <c r="E448" s="2" t="inlineStr">
        <is>
          <t>Opt_InsertProvided</t>
        </is>
      </c>
      <c r="F448" s="2" t="inlineStr">
        <is>
          <t>Ductile Iron, ASTM-A536-65</t>
        </is>
      </c>
      <c r="G448" s="2" t="inlineStr">
        <is>
          <t>J</t>
        </is>
      </c>
      <c r="H448" s="2" t="inlineStr">
        <is>
          <t>Coating_Scotchkote134_interior_exterior_IncludeImpeller</t>
        </is>
      </c>
      <c r="I448" t="inlineStr">
        <is>
          <t>250psig</t>
        </is>
      </c>
      <c r="J448" t="inlineStr">
        <is>
          <t>:MechSealType1Bal:</t>
        </is>
      </c>
      <c r="K448" t="inlineStr">
        <is>
          <t>:Horizontal:</t>
        </is>
      </c>
      <c r="L448" t="inlineStr">
        <is>
          <t>:A:B:</t>
        </is>
      </c>
      <c r="O448" s="1" t="inlineStr">
        <is>
          <t>RTF</t>
        </is>
      </c>
      <c r="P448" s="4" t="n"/>
      <c r="Q448" t="inlineStr">
        <is>
          <t>A100535</t>
        </is>
      </c>
      <c r="R448" t="inlineStr">
        <is>
          <t>LT250</t>
        </is>
      </c>
    </row>
    <row r="449">
      <c r="B449" s="4" t="inlineStr">
        <is>
          <t>Price_BOM_L_Insert_443</t>
        </is>
      </c>
      <c r="C449" t="inlineStr">
        <is>
          <t>:40707-LF:</t>
        </is>
      </c>
      <c r="D449" t="inlineStr">
        <is>
          <t>X4</t>
        </is>
      </c>
      <c r="E449" s="2" t="inlineStr">
        <is>
          <t>Opt_InsertProvided</t>
        </is>
      </c>
      <c r="F449" s="2" t="inlineStr">
        <is>
          <t>Cast Iron, ASTM-A48, CL 30</t>
        </is>
      </c>
      <c r="G449" s="2" t="inlineStr">
        <is>
          <t>C30</t>
        </is>
      </c>
      <c r="H449" s="2" t="inlineStr">
        <is>
          <t>Coating_Scotchkote134_interior_exterior_IncludeImpeller</t>
        </is>
      </c>
      <c r="I449" t="inlineStr">
        <is>
          <t>175psig</t>
        </is>
      </c>
      <c r="J449" t="inlineStr">
        <is>
          <t>:MechSealType21S:MechSealType1Unbal:</t>
        </is>
      </c>
      <c r="K449" t="inlineStr">
        <is>
          <t>:Horizontal:</t>
        </is>
      </c>
      <c r="L449" t="inlineStr">
        <is>
          <t>:A:B:</t>
        </is>
      </c>
      <c r="O449" s="1" t="inlineStr">
        <is>
          <t>RTF</t>
        </is>
      </c>
      <c r="P449" s="4" t="n"/>
      <c r="Q449" t="inlineStr">
        <is>
          <t>A100534</t>
        </is>
      </c>
      <c r="R449" t="inlineStr">
        <is>
          <t>LT250</t>
        </is>
      </c>
    </row>
    <row r="450">
      <c r="B450" s="4" t="inlineStr">
        <is>
          <t>Price_BOM_L_Insert_444</t>
        </is>
      </c>
      <c r="C450" t="inlineStr">
        <is>
          <t>:40707-LF:</t>
        </is>
      </c>
      <c r="D450" t="inlineStr">
        <is>
          <t>X4</t>
        </is>
      </c>
      <c r="E450" s="2" t="inlineStr">
        <is>
          <t>Opt_InsertProvided</t>
        </is>
      </c>
      <c r="F450" s="2" t="inlineStr">
        <is>
          <t>Ductile Iron, ASTM-A536-65</t>
        </is>
      </c>
      <c r="G450" s="2" t="inlineStr">
        <is>
          <t>J</t>
        </is>
      </c>
      <c r="H450" s="2" t="inlineStr">
        <is>
          <t>Coating_Scotchkote134_interior_exterior_IncludeImpeller</t>
        </is>
      </c>
      <c r="I450" t="inlineStr">
        <is>
          <t>250psig</t>
        </is>
      </c>
      <c r="J450" t="inlineStr">
        <is>
          <t>:MechSealType21S:MechSealType1Unbal:</t>
        </is>
      </c>
      <c r="K450" t="inlineStr">
        <is>
          <t>:Horizontal:</t>
        </is>
      </c>
      <c r="L450" t="inlineStr">
        <is>
          <t>:A:B:</t>
        </is>
      </c>
      <c r="O450" s="1" t="inlineStr">
        <is>
          <t>RTF</t>
        </is>
      </c>
      <c r="P450" s="4" t="n"/>
      <c r="Q450" t="inlineStr">
        <is>
          <t>A100535</t>
        </is>
      </c>
      <c r="R450" t="inlineStr">
        <is>
          <t>LT250</t>
        </is>
      </c>
    </row>
    <row r="451">
      <c r="B451" s="4" t="inlineStr">
        <is>
          <t>Price_BOM_L_Insert_445</t>
        </is>
      </c>
      <c r="C451" t="inlineStr">
        <is>
          <t>:40707-LF:</t>
        </is>
      </c>
      <c r="D451" t="inlineStr">
        <is>
          <t>X4</t>
        </is>
      </c>
      <c r="E451" s="2" t="inlineStr">
        <is>
          <t>Opt_InsertProvided</t>
        </is>
      </c>
      <c r="F451" s="2" t="inlineStr">
        <is>
          <t>Cast Iron, ASTM-A48, CL 30</t>
        </is>
      </c>
      <c r="G451" s="2" t="inlineStr">
        <is>
          <t>C30</t>
        </is>
      </c>
      <c r="H451" s="2" t="inlineStr">
        <is>
          <t>Coating_Scotchkote134_interior_exterior_IncludeImpeller</t>
        </is>
      </c>
      <c r="I451" t="inlineStr">
        <is>
          <t>175psig</t>
        </is>
      </c>
      <c r="J451" t="inlineStr">
        <is>
          <t>:Opt_Packing:</t>
        </is>
      </c>
      <c r="K451" t="inlineStr">
        <is>
          <t>:Horizontal:</t>
        </is>
      </c>
      <c r="L451" t="inlineStr">
        <is>
          <t>:A:B:</t>
        </is>
      </c>
      <c r="O451" s="1" t="inlineStr">
        <is>
          <t>RTF</t>
        </is>
      </c>
      <c r="P451" s="4" t="n"/>
      <c r="Q451" t="inlineStr">
        <is>
          <t>A100534</t>
        </is>
      </c>
      <c r="R451" t="inlineStr">
        <is>
          <t>LT250</t>
        </is>
      </c>
    </row>
    <row r="452">
      <c r="B452" s="4" t="inlineStr">
        <is>
          <t>Price_BOM_L_Insert_446</t>
        </is>
      </c>
      <c r="C452" t="inlineStr">
        <is>
          <t>:40707-LF:</t>
        </is>
      </c>
      <c r="D452" t="inlineStr">
        <is>
          <t>X4</t>
        </is>
      </c>
      <c r="E452" s="2" t="inlineStr">
        <is>
          <t>Opt_InsertProvided</t>
        </is>
      </c>
      <c r="F452" s="2" t="inlineStr">
        <is>
          <t>Cast Iron, ASTM-A48, CL 30</t>
        </is>
      </c>
      <c r="G452" s="2" t="inlineStr">
        <is>
          <t>C30</t>
        </is>
      </c>
      <c r="H452" s="2" t="inlineStr">
        <is>
          <t>Coating_Scotchkote134_interior_exterior_IncludeImpeller</t>
        </is>
      </c>
      <c r="I452" t="inlineStr">
        <is>
          <t>175psig</t>
        </is>
      </c>
      <c r="J452" t="inlineStr">
        <is>
          <t>:MechSealDoubleType1:</t>
        </is>
      </c>
      <c r="K452" t="inlineStr">
        <is>
          <t>:Horizontal:</t>
        </is>
      </c>
      <c r="L452" t="inlineStr">
        <is>
          <t>:A:B:</t>
        </is>
      </c>
      <c r="O452" s="1" t="inlineStr">
        <is>
          <t>RTF</t>
        </is>
      </c>
      <c r="P452" s="4" t="n"/>
      <c r="Q452" t="inlineStr">
        <is>
          <t>A100534</t>
        </is>
      </c>
      <c r="R452" t="inlineStr">
        <is>
          <t>LT250</t>
        </is>
      </c>
    </row>
    <row r="453">
      <c r="B453" s="4" t="inlineStr">
        <is>
          <t>Price_BOM_L_Insert_447</t>
        </is>
      </c>
      <c r="C453" t="inlineStr">
        <is>
          <t>:40707-LF:</t>
        </is>
      </c>
      <c r="D453" t="inlineStr">
        <is>
          <t>X4</t>
        </is>
      </c>
      <c r="E453" s="2" t="inlineStr">
        <is>
          <t>Opt_InsertProvided</t>
        </is>
      </c>
      <c r="F453" s="2" t="inlineStr">
        <is>
          <t>Cast Iron, ASTM-A48, CL 30</t>
        </is>
      </c>
      <c r="G453" s="2" t="inlineStr">
        <is>
          <t>C30</t>
        </is>
      </c>
      <c r="H453" s="2" t="inlineStr">
        <is>
          <t>Coating_Scotchkote134_interior_exterior_IncludeImpeller</t>
        </is>
      </c>
      <c r="I453" t="inlineStr">
        <is>
          <t>175psig</t>
        </is>
      </c>
      <c r="J453" t="inlineStr">
        <is>
          <t>:MechSealType1Bal:</t>
        </is>
      </c>
      <c r="K453" t="inlineStr">
        <is>
          <t>:Horizontal:</t>
        </is>
      </c>
      <c r="L453" t="inlineStr">
        <is>
          <t>:A:B:</t>
        </is>
      </c>
      <c r="O453" s="1" t="inlineStr">
        <is>
          <t>RTF</t>
        </is>
      </c>
      <c r="P453" s="4" t="n"/>
      <c r="Q453" t="inlineStr">
        <is>
          <t>A100534</t>
        </is>
      </c>
      <c r="R453" t="inlineStr">
        <is>
          <t>LT250</t>
        </is>
      </c>
    </row>
    <row r="454">
      <c r="B454" s="4" t="inlineStr">
        <is>
          <t>Price_BOM_L_Insert_448</t>
        </is>
      </c>
      <c r="C454" t="inlineStr">
        <is>
          <t>:40707-LF:</t>
        </is>
      </c>
      <c r="D454" t="inlineStr">
        <is>
          <t>X4</t>
        </is>
      </c>
      <c r="E454" s="2" t="inlineStr">
        <is>
          <t>Opt_InsertProvided</t>
        </is>
      </c>
      <c r="F454" s="2" t="inlineStr">
        <is>
          <t>Ductile Iron, ASTM-A536-65</t>
        </is>
      </c>
      <c r="G454" s="2" t="inlineStr">
        <is>
          <t>J</t>
        </is>
      </c>
      <c r="H454" s="2" t="inlineStr">
        <is>
          <t>Coating_Scotchkote134_interior_exterior_IncludeImpeller</t>
        </is>
      </c>
      <c r="I454" t="inlineStr">
        <is>
          <t>250psig</t>
        </is>
      </c>
      <c r="J454" t="inlineStr">
        <is>
          <t>:MechSealType1Bal:</t>
        </is>
      </c>
      <c r="K454" t="inlineStr">
        <is>
          <t>:Horizontal:</t>
        </is>
      </c>
      <c r="L454" t="inlineStr">
        <is>
          <t>:A:B:</t>
        </is>
      </c>
      <c r="O454" s="1" t="inlineStr">
        <is>
          <t>RTF</t>
        </is>
      </c>
      <c r="P454" s="4" t="n"/>
      <c r="Q454" t="inlineStr">
        <is>
          <t>A100535</t>
        </is>
      </c>
      <c r="R454" t="inlineStr">
        <is>
          <t>LT250</t>
        </is>
      </c>
    </row>
    <row r="455">
      <c r="B455" s="4" t="inlineStr">
        <is>
          <t>Price_BOM_L_Insert_449</t>
        </is>
      </c>
      <c r="C45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5" s="2" t="inlineStr">
        <is>
          <t>XA</t>
        </is>
      </c>
      <c r="E455" s="2" t="inlineStr">
        <is>
          <t>Opt_InsertProvided</t>
        </is>
      </c>
      <c r="F455" s="2" t="inlineStr">
        <is>
          <t>Cast Iron, ASTM-A48, CL 30</t>
        </is>
      </c>
      <c r="G455" s="2" t="inlineStr">
        <is>
          <t>C30</t>
        </is>
      </c>
      <c r="H455" s="2" t="inlineStr">
        <is>
          <t>Coating_Scotchkote134_interior_exterior_IncludeImpeller</t>
        </is>
      </c>
      <c r="I455" t="inlineStr">
        <is>
          <t>175psig</t>
        </is>
      </c>
      <c r="J455" t="inlineStr">
        <is>
          <t>:MechSealType21S:MechSealType1Unbal:</t>
        </is>
      </c>
      <c r="K455" t="inlineStr">
        <is>
          <t>:Horizontal:Vertical:</t>
        </is>
      </c>
      <c r="L455" t="inlineStr">
        <is>
          <t>:W:Y:</t>
        </is>
      </c>
      <c r="M455" t="inlineStr">
        <is>
          <t>:213JMZ:215JMZ:213JM:215JM:254JM:256JM:</t>
        </is>
      </c>
      <c r="N455" t="inlineStr">
        <is>
          <t>Single Seal, Type 1</t>
        </is>
      </c>
      <c r="O455" s="1" t="n">
        <v>98096674</v>
      </c>
      <c r="P455" s="4" t="n"/>
      <c r="Q455" t="inlineStr">
        <is>
          <t>A100530</t>
        </is>
      </c>
      <c r="R455" t="inlineStr">
        <is>
          <t>LT250</t>
        </is>
      </c>
    </row>
    <row r="456">
      <c r="B456" s="4" t="inlineStr">
        <is>
          <t>Price_BOM_L_Insert_450</t>
        </is>
      </c>
      <c r="C45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6" s="2" t="inlineStr">
        <is>
          <t>XA</t>
        </is>
      </c>
      <c r="E456" s="2" t="inlineStr">
        <is>
          <t>Opt_InsertProvided</t>
        </is>
      </c>
      <c r="F456" s="2" t="inlineStr">
        <is>
          <t>Cast Iron, ASTM-A48, CL 30</t>
        </is>
      </c>
      <c r="G456" s="2" t="inlineStr">
        <is>
          <t>C30</t>
        </is>
      </c>
      <c r="H456" s="2" t="inlineStr">
        <is>
          <t>Coating_Scotchkote134_interior_exterior_IncludeImpeller</t>
        </is>
      </c>
      <c r="I456" t="inlineStr">
        <is>
          <t>175psig</t>
        </is>
      </c>
      <c r="J456" t="inlineStr">
        <is>
          <t>:MechSealType21S:MechSealType1Unbal:</t>
        </is>
      </c>
      <c r="K456" t="inlineStr">
        <is>
          <t>:Horizontal:Vertical:</t>
        </is>
      </c>
      <c r="L456" t="inlineStr">
        <is>
          <t>:W:Y:</t>
        </is>
      </c>
      <c r="M456" t="inlineStr">
        <is>
          <t>:284JM:286JM:324JM:326JM:364JMZ:365JMZ:404JMZ:405JMZ:</t>
        </is>
      </c>
      <c r="N456" t="inlineStr">
        <is>
          <t>Single Seal, Type 1</t>
        </is>
      </c>
      <c r="O456" s="1" t="n">
        <v>96759593</v>
      </c>
      <c r="P456" s="4" t="inlineStr">
        <is>
          <t>INSERT,LC,XA,JM,SGL,12.5"AK,CI COATED</t>
        </is>
      </c>
      <c r="Q456" t="inlineStr">
        <is>
          <t>A100530</t>
        </is>
      </c>
      <c r="R456" t="inlineStr">
        <is>
          <t>LT250</t>
        </is>
      </c>
    </row>
    <row r="457">
      <c r="B457" s="4" t="inlineStr">
        <is>
          <t>Price_BOM_L_Insert_451</t>
        </is>
      </c>
      <c r="C45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7" s="2" t="inlineStr">
        <is>
          <t>XA</t>
        </is>
      </c>
      <c r="E457" s="2" t="inlineStr">
        <is>
          <t>Opt_InsertProvided</t>
        </is>
      </c>
      <c r="F457" s="2" t="inlineStr">
        <is>
          <t>Cast Iron, ASTM-A48, CL 30</t>
        </is>
      </c>
      <c r="G457" s="2" t="inlineStr">
        <is>
          <t>C30</t>
        </is>
      </c>
      <c r="H457" s="2" t="inlineStr">
        <is>
          <t>Coating_Scotchkote134_interior_exterior_IncludeImpeller</t>
        </is>
      </c>
      <c r="I457" t="inlineStr">
        <is>
          <t>175psig</t>
        </is>
      </c>
      <c r="J457" t="inlineStr">
        <is>
          <t>:MechSealType21S:MechSealType1Unbal:</t>
        </is>
      </c>
      <c r="K457" t="inlineStr">
        <is>
          <t>:Horizontal:Vertical:</t>
        </is>
      </c>
      <c r="L457" t="inlineStr">
        <is>
          <t>:G:K:</t>
        </is>
      </c>
      <c r="M457" t="inlineStr">
        <is>
          <t>:213JP:215JP:254JP:256JP:</t>
        </is>
      </c>
      <c r="N457" t="inlineStr">
        <is>
          <t>Single Seal, Type 1</t>
        </is>
      </c>
      <c r="O457" s="1" t="inlineStr">
        <is>
          <t>RTF</t>
        </is>
      </c>
      <c r="P457" s="4" t="n"/>
      <c r="Q457" t="inlineStr">
        <is>
          <t>A100529</t>
        </is>
      </c>
      <c r="R457" t="inlineStr">
        <is>
          <t>LT250</t>
        </is>
      </c>
    </row>
    <row r="458">
      <c r="B458" s="4" t="inlineStr">
        <is>
          <t>Price_BOM_L_Insert_452</t>
        </is>
      </c>
      <c r="C45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8" s="2" t="inlineStr">
        <is>
          <t>XA</t>
        </is>
      </c>
      <c r="E458" s="2" t="inlineStr">
        <is>
          <t>Opt_InsertProvided</t>
        </is>
      </c>
      <c r="F458" s="2" t="inlineStr">
        <is>
          <t>Cast Iron, ASTM-A48, CL 30</t>
        </is>
      </c>
      <c r="G458" s="2" t="inlineStr">
        <is>
          <t>C30</t>
        </is>
      </c>
      <c r="H458" s="2" t="inlineStr">
        <is>
          <t>Coating_Scotchkote134_interior_exterior_IncludeImpeller</t>
        </is>
      </c>
      <c r="I458" t="inlineStr">
        <is>
          <t>175psig</t>
        </is>
      </c>
      <c r="J458" t="inlineStr">
        <is>
          <t>:MechSealType21S:MechSealType1Unbal:</t>
        </is>
      </c>
      <c r="K458" t="inlineStr">
        <is>
          <t>:Horizontal:Vertical:</t>
        </is>
      </c>
      <c r="L458" t="inlineStr">
        <is>
          <t>:G:K:</t>
        </is>
      </c>
      <c r="M458" t="inlineStr">
        <is>
          <t>:284JP:286JP:324JP:326JP:364JP:365JP:364JPZ:365JPZ:404JPZ:405JPZ:</t>
        </is>
      </c>
      <c r="N458" t="inlineStr">
        <is>
          <t>Double Seal, Type 1</t>
        </is>
      </c>
      <c r="O458" s="1" t="inlineStr">
        <is>
          <t>RTF</t>
        </is>
      </c>
      <c r="P458" s="4" t="n"/>
      <c r="Q458" t="inlineStr">
        <is>
          <t>A100529</t>
        </is>
      </c>
      <c r="R458" t="inlineStr">
        <is>
          <t>LT250</t>
        </is>
      </c>
    </row>
    <row r="459">
      <c r="B459" s="4" t="inlineStr">
        <is>
          <t>Price_BOM_L_Insert_453</t>
        </is>
      </c>
      <c r="C45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9" s="2" t="inlineStr">
        <is>
          <t>XA</t>
        </is>
      </c>
      <c r="E459" s="2" t="inlineStr">
        <is>
          <t>Opt_InsertProvided</t>
        </is>
      </c>
      <c r="F459" s="2" t="inlineStr">
        <is>
          <t>Ductile Iron, ASTM-A536-65</t>
        </is>
      </c>
      <c r="G459" s="2" t="inlineStr">
        <is>
          <t>J</t>
        </is>
      </c>
      <c r="H459" s="2" t="inlineStr">
        <is>
          <t>Coating_Scotchkote134_interior_exterior_IncludeImpeller</t>
        </is>
      </c>
      <c r="I459" t="inlineStr">
        <is>
          <t>250psig</t>
        </is>
      </c>
      <c r="J459" t="inlineStr">
        <is>
          <t>:MechSealType21S:MechSealType1Unbal:</t>
        </is>
      </c>
      <c r="K459" t="inlineStr">
        <is>
          <t>:Horizontal:Vertical:</t>
        </is>
      </c>
      <c r="L459" t="inlineStr">
        <is>
          <t>:G:K:</t>
        </is>
      </c>
      <c r="M459" t="inlineStr">
        <is>
          <t>:213JP:215JP:254JP:256JP:</t>
        </is>
      </c>
      <c r="N459" t="inlineStr">
        <is>
          <t>Double Seal, Type 1</t>
        </is>
      </c>
      <c r="O459" s="1" t="inlineStr">
        <is>
          <t>RTF</t>
        </is>
      </c>
      <c r="P459" s="4" t="n"/>
      <c r="Q459" t="inlineStr">
        <is>
          <t>A100531</t>
        </is>
      </c>
      <c r="R459" t="inlineStr">
        <is>
          <t>LT250</t>
        </is>
      </c>
    </row>
    <row r="460">
      <c r="B460" s="4" t="inlineStr">
        <is>
          <t>Price_BOM_L_Insert_454</t>
        </is>
      </c>
      <c r="C46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0" s="2" t="inlineStr">
        <is>
          <t>XA</t>
        </is>
      </c>
      <c r="E460" s="2" t="inlineStr">
        <is>
          <t>Opt_InsertProvided</t>
        </is>
      </c>
      <c r="F460" s="2" t="inlineStr">
        <is>
          <t>Ductile Iron, ASTM-A536-65</t>
        </is>
      </c>
      <c r="G460" s="2" t="inlineStr">
        <is>
          <t>J</t>
        </is>
      </c>
      <c r="H460" s="2" t="inlineStr">
        <is>
          <t>Coating_Scotchkote134_interior_exterior_IncludeImpeller</t>
        </is>
      </c>
      <c r="I460" t="inlineStr">
        <is>
          <t>250psig</t>
        </is>
      </c>
      <c r="J460" t="inlineStr">
        <is>
          <t>:MechSealType21S:MechSealType1Unbal:</t>
        </is>
      </c>
      <c r="K460" t="inlineStr">
        <is>
          <t>:Horizontal:Vertical:</t>
        </is>
      </c>
      <c r="L460" t="inlineStr">
        <is>
          <t>:G:K:</t>
        </is>
      </c>
      <c r="M460" t="inlineStr">
        <is>
          <t>:284JP:286JP:324JP:326JP:364JP:365JP:364JPZ:365JPZ:404JPZ:405JPZ:</t>
        </is>
      </c>
      <c r="O460" s="1" t="inlineStr">
        <is>
          <t>RTF</t>
        </is>
      </c>
      <c r="P460" s="4" t="n"/>
      <c r="Q460" t="inlineStr">
        <is>
          <t>A100531</t>
        </is>
      </c>
      <c r="R460" t="inlineStr">
        <is>
          <t>LT250</t>
        </is>
      </c>
    </row>
    <row r="461">
      <c r="B461" s="4" t="inlineStr">
        <is>
          <t>Price_BOM_L_Insert_455</t>
        </is>
      </c>
      <c r="C461" t="inlineStr">
        <is>
          <t>:20121-LC:25123-LC:30957-LC:30121-LC:30127-LC:30157-LC:40959-LC:4012A-LC:40129-LC:40157-LC:50123-LC:60951-LC:60123-LC:</t>
        </is>
      </c>
      <c r="D461" s="2" t="inlineStr">
        <is>
          <t>XA</t>
        </is>
      </c>
      <c r="E461" s="2" t="inlineStr">
        <is>
          <t>Opt_InsertProvided</t>
        </is>
      </c>
      <c r="F461" s="2" t="inlineStr">
        <is>
          <t>Cast Iron, ASTM-A48, CL 30</t>
        </is>
      </c>
      <c r="G461" s="2" t="inlineStr">
        <is>
          <t>C30</t>
        </is>
      </c>
      <c r="H461" s="2" t="inlineStr">
        <is>
          <t>Coating_Scotchkote134_interior_exterior_IncludeImpeller</t>
        </is>
      </c>
      <c r="I461" t="inlineStr">
        <is>
          <t>175psig</t>
        </is>
      </c>
      <c r="J461" t="inlineStr">
        <is>
          <t>:Opt_Packing:</t>
        </is>
      </c>
      <c r="K461" t="inlineStr">
        <is>
          <t>:Horizontal:</t>
        </is>
      </c>
      <c r="L461" t="inlineStr">
        <is>
          <t>:K:</t>
        </is>
      </c>
      <c r="M461" t="inlineStr">
        <is>
          <t>:213JP:215JP:254JP:256JP:</t>
        </is>
      </c>
      <c r="O461" s="1" t="inlineStr">
        <is>
          <t>RTF</t>
        </is>
      </c>
      <c r="P461" s="4" t="n"/>
      <c r="Q461" t="inlineStr">
        <is>
          <t>A100529</t>
        </is>
      </c>
      <c r="R461" t="inlineStr">
        <is>
          <t>LT250</t>
        </is>
      </c>
    </row>
    <row r="462">
      <c r="B462" s="4" t="inlineStr">
        <is>
          <t>Price_BOM_L_Insert_456</t>
        </is>
      </c>
      <c r="C462" t="inlineStr">
        <is>
          <t>:20121-LC:25123-LC:30957-LC:30121-LC:30127-LC:30157-LC:40959-LC:4012A-LC:40129-LC:40157-LC:50123-LC:60951-LC:60123-LC:</t>
        </is>
      </c>
      <c r="D462" s="2" t="inlineStr">
        <is>
          <t>XA</t>
        </is>
      </c>
      <c r="E462" s="2" t="inlineStr">
        <is>
          <t>Opt_InsertProvided</t>
        </is>
      </c>
      <c r="F462" s="2" t="inlineStr">
        <is>
          <t>Cast Iron, ASTM-A48, CL 30</t>
        </is>
      </c>
      <c r="G462" s="2" t="inlineStr">
        <is>
          <t>C30</t>
        </is>
      </c>
      <c r="H462" s="2" t="inlineStr">
        <is>
          <t>Coating_Scotchkote134_interior_exterior_IncludeImpeller</t>
        </is>
      </c>
      <c r="I462" t="inlineStr">
        <is>
          <t>175psig</t>
        </is>
      </c>
      <c r="J462" t="inlineStr">
        <is>
          <t>:Opt_Packing:</t>
        </is>
      </c>
      <c r="K462" t="inlineStr">
        <is>
          <t>:Horizontal:</t>
        </is>
      </c>
      <c r="L462" t="inlineStr">
        <is>
          <t>:K:</t>
        </is>
      </c>
      <c r="M462" t="inlineStr">
        <is>
          <t>:284JP:286JP:324JP:326JP:364JP:365JP:364JPZ:365JPZ:404JPZ:405JPZ:</t>
        </is>
      </c>
      <c r="O462" s="1" t="inlineStr">
        <is>
          <t>RTF</t>
        </is>
      </c>
      <c r="P462" s="4" t="n"/>
      <c r="Q462" t="inlineStr">
        <is>
          <t>A100529</t>
        </is>
      </c>
      <c r="R462" t="inlineStr">
        <is>
          <t>LT250</t>
        </is>
      </c>
    </row>
    <row r="463">
      <c r="B463" s="4" t="inlineStr">
        <is>
          <t>Price_BOM_L_Insert_457</t>
        </is>
      </c>
      <c r="C46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3" s="2" t="inlineStr">
        <is>
          <t>XA</t>
        </is>
      </c>
      <c r="E463" s="2" t="inlineStr">
        <is>
          <t>Opt_InsertProvided</t>
        </is>
      </c>
      <c r="F463" s="2" t="inlineStr">
        <is>
          <t>Cast Iron, ASTM-A48, CL 30</t>
        </is>
      </c>
      <c r="G463" s="2" t="inlineStr">
        <is>
          <t>C30</t>
        </is>
      </c>
      <c r="H463" s="2" t="inlineStr">
        <is>
          <t>Coating_Scotchkote134_interior_exterior_IncludeImpeller</t>
        </is>
      </c>
      <c r="I463" t="inlineStr">
        <is>
          <t>175psig</t>
        </is>
      </c>
      <c r="J463" t="inlineStr">
        <is>
          <t>:MechSealType2B:</t>
        </is>
      </c>
      <c r="K463" t="inlineStr">
        <is>
          <t>:Horizontal:Vertical:</t>
        </is>
      </c>
      <c r="L463" t="inlineStr">
        <is>
          <t>:G:K:</t>
        </is>
      </c>
      <c r="M463" t="inlineStr">
        <is>
          <t>:213JP:215JP:254JP:256JP:</t>
        </is>
      </c>
      <c r="O463" s="1" t="inlineStr">
        <is>
          <t>RTF</t>
        </is>
      </c>
      <c r="P463" s="4" t="n"/>
      <c r="Q463" t="inlineStr">
        <is>
          <t>A100529</t>
        </is>
      </c>
      <c r="R463" t="inlineStr">
        <is>
          <t>LT250</t>
        </is>
      </c>
    </row>
    <row r="464">
      <c r="B464" s="4" t="inlineStr">
        <is>
          <t>Price_BOM_L_Insert_458</t>
        </is>
      </c>
      <c r="C46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4" s="2" t="inlineStr">
        <is>
          <t>XA</t>
        </is>
      </c>
      <c r="E464" s="2" t="inlineStr">
        <is>
          <t>Opt_InsertProvided</t>
        </is>
      </c>
      <c r="F464" s="2" t="inlineStr">
        <is>
          <t>Cast Iron, ASTM-A48, CL 30</t>
        </is>
      </c>
      <c r="G464" s="2" t="inlineStr">
        <is>
          <t>C30</t>
        </is>
      </c>
      <c r="H464" s="2" t="inlineStr">
        <is>
          <t>Coating_Scotchkote134_interior_exterior_IncludeImpeller</t>
        </is>
      </c>
      <c r="I464" t="inlineStr">
        <is>
          <t>175psig</t>
        </is>
      </c>
      <c r="J464" t="inlineStr">
        <is>
          <t>:MechSealType2B:</t>
        </is>
      </c>
      <c r="K464" t="inlineStr">
        <is>
          <t>:Horizontal:Vertical:</t>
        </is>
      </c>
      <c r="L464" t="inlineStr">
        <is>
          <t>:G:K:</t>
        </is>
      </c>
      <c r="M464" t="inlineStr">
        <is>
          <t>:284JP:286JP:324JP:326JP:364JP:365JP:364JPZ:365JPZ:404JPZ:405JPZ:</t>
        </is>
      </c>
      <c r="O464" s="1" t="inlineStr">
        <is>
          <t>RTF</t>
        </is>
      </c>
      <c r="P464" s="4" t="n"/>
      <c r="Q464" t="inlineStr">
        <is>
          <t>A100529</t>
        </is>
      </c>
      <c r="R464" t="inlineStr">
        <is>
          <t>LT250</t>
        </is>
      </c>
    </row>
    <row r="465">
      <c r="B465" s="4" t="inlineStr">
        <is>
          <t>Price_BOM_L_Insert_459</t>
        </is>
      </c>
      <c r="C46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5" s="2" t="inlineStr">
        <is>
          <t>XA</t>
        </is>
      </c>
      <c r="E465" s="2" t="inlineStr">
        <is>
          <t>Opt_InsertProvided</t>
        </is>
      </c>
      <c r="F465" s="2" t="inlineStr">
        <is>
          <t>Ductile Iron, ASTM-A536-65</t>
        </is>
      </c>
      <c r="G465" s="2" t="inlineStr">
        <is>
          <t>J</t>
        </is>
      </c>
      <c r="H465" s="2" t="inlineStr">
        <is>
          <t>Coating_Scotchkote134_interior_exterior_IncludeImpeller</t>
        </is>
      </c>
      <c r="I465" t="inlineStr">
        <is>
          <t>250psig</t>
        </is>
      </c>
      <c r="J465" t="inlineStr">
        <is>
          <t>:MechSealType2B:</t>
        </is>
      </c>
      <c r="K465" t="inlineStr">
        <is>
          <t>:Horizontal:Vertical:</t>
        </is>
      </c>
      <c r="L465" t="inlineStr">
        <is>
          <t>:G:K:</t>
        </is>
      </c>
      <c r="M465" t="inlineStr">
        <is>
          <t>:213JP:215JP:254JP:256JP:</t>
        </is>
      </c>
      <c r="O465" s="1" t="inlineStr">
        <is>
          <t>RTF</t>
        </is>
      </c>
      <c r="P465" s="4" t="n"/>
      <c r="Q465" t="inlineStr">
        <is>
          <t>A100531</t>
        </is>
      </c>
      <c r="R465" t="inlineStr">
        <is>
          <t>LT250</t>
        </is>
      </c>
    </row>
    <row r="466">
      <c r="B466" s="4" t="inlineStr">
        <is>
          <t>Price_BOM_L_Insert_460</t>
        </is>
      </c>
      <c r="C46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6" s="2" t="inlineStr">
        <is>
          <t>XA</t>
        </is>
      </c>
      <c r="E466" s="2" t="inlineStr">
        <is>
          <t>Opt_InsertProvided</t>
        </is>
      </c>
      <c r="F466" s="2" t="inlineStr">
        <is>
          <t>Ductile Iron, ASTM-A536-65</t>
        </is>
      </c>
      <c r="G466" s="2" t="inlineStr">
        <is>
          <t>J</t>
        </is>
      </c>
      <c r="H466" s="2" t="inlineStr">
        <is>
          <t>Coating_Scotchkote134_interior_exterior_IncludeImpeller</t>
        </is>
      </c>
      <c r="I466" t="inlineStr">
        <is>
          <t>250psig</t>
        </is>
      </c>
      <c r="J466" t="inlineStr">
        <is>
          <t>:MechSealType2B:</t>
        </is>
      </c>
      <c r="K466" t="inlineStr">
        <is>
          <t>:Horizontal:Vertical:</t>
        </is>
      </c>
      <c r="L466" t="inlineStr">
        <is>
          <t>:G:K:</t>
        </is>
      </c>
      <c r="M466" t="inlineStr">
        <is>
          <t>:284JP:286JP:324JP:326JP:364JP:365JP:364JPZ:365JPZ:404JPZ:405JPZ:</t>
        </is>
      </c>
      <c r="O466" s="1" t="inlineStr">
        <is>
          <t>RTF</t>
        </is>
      </c>
      <c r="P466" s="4" t="n"/>
      <c r="Q466" t="inlineStr">
        <is>
          <t>A100531</t>
        </is>
      </c>
      <c r="R466" t="inlineStr">
        <is>
          <t>LT250</t>
        </is>
      </c>
    </row>
    <row r="467">
      <c r="B467" s="4" t="inlineStr">
        <is>
          <t>Price_BOM_L_Insert_461</t>
        </is>
      </c>
      <c r="C467" t="inlineStr">
        <is>
          <t>:20121-LF:25123-LF:30957-LF:30121-LF:30127-LF:30157-LF:40959-LF:4012A-LF:40129-LF:40157-LF:50123-LF:60951-LF:60123-LF:</t>
        </is>
      </c>
      <c r="D467" s="2" t="inlineStr">
        <is>
          <t>XA</t>
        </is>
      </c>
      <c r="E467" s="2" t="inlineStr">
        <is>
          <t>Opt_InsertProvided</t>
        </is>
      </c>
      <c r="F467" s="2" t="inlineStr">
        <is>
          <t>Cast Iron, ASTM-A48, CL 30</t>
        </is>
      </c>
      <c r="G467" s="2" t="inlineStr">
        <is>
          <t>C30</t>
        </is>
      </c>
      <c r="H467" s="2" t="inlineStr">
        <is>
          <t>Coating_Scotchkote134_interior_exterior_IncludeImpeller</t>
        </is>
      </c>
      <c r="I467" t="inlineStr">
        <is>
          <t>175psig</t>
        </is>
      </c>
      <c r="J467" t="inlineStr">
        <is>
          <t>:MechSealType21S:MechSealType1Unbal:</t>
        </is>
      </c>
      <c r="K467" t="inlineStr">
        <is>
          <t>:Horizontal:</t>
        </is>
      </c>
      <c r="L467" t="inlineStr">
        <is>
          <t>:A:B:</t>
        </is>
      </c>
      <c r="O467" s="1" t="n">
        <v>98690418</v>
      </c>
      <c r="P467" s="4" t="n"/>
      <c r="Q467" t="inlineStr">
        <is>
          <t>A100542</t>
        </is>
      </c>
      <c r="R467" t="inlineStr">
        <is>
          <t>LT250</t>
        </is>
      </c>
    </row>
    <row r="468">
      <c r="B468" s="4" t="inlineStr">
        <is>
          <t>Price_BOM_L_Insert_462</t>
        </is>
      </c>
      <c r="C468" t="inlineStr">
        <is>
          <t>:20121-LF:25123-LF:30957-LF:30121-LF:30127-LF:30157-LF:40959-LF:4012A-LF:40129-LF:40157-LF:50123-LF:60951-LF:60123-LF:</t>
        </is>
      </c>
      <c r="D468" s="2" t="inlineStr">
        <is>
          <t>XA</t>
        </is>
      </c>
      <c r="E468" s="2" t="inlineStr">
        <is>
          <t>Opt_InsertProvided</t>
        </is>
      </c>
      <c r="F468" s="2" t="inlineStr">
        <is>
          <t>Ductile Iron, ASTM-A536-65</t>
        </is>
      </c>
      <c r="G468" s="2" t="inlineStr">
        <is>
          <t>J</t>
        </is>
      </c>
      <c r="H468" s="2" t="inlineStr">
        <is>
          <t>Coating_Scotchkote134_interior_exterior_IncludeImpeller</t>
        </is>
      </c>
      <c r="I468" t="inlineStr">
        <is>
          <t>250psig</t>
        </is>
      </c>
      <c r="J468" t="inlineStr">
        <is>
          <t>:MechSealType21S:MechSealType1Unbal:</t>
        </is>
      </c>
      <c r="K468" t="inlineStr">
        <is>
          <t>:Horizontal:</t>
        </is>
      </c>
      <c r="L468" t="inlineStr">
        <is>
          <t>:A:B:</t>
        </is>
      </c>
      <c r="O468" s="1" t="inlineStr">
        <is>
          <t>RTF</t>
        </is>
      </c>
      <c r="P468" s="4" t="n"/>
      <c r="Q468" t="inlineStr">
        <is>
          <t>A100543</t>
        </is>
      </c>
      <c r="R468" t="inlineStr">
        <is>
          <t>LT250</t>
        </is>
      </c>
    </row>
    <row r="469">
      <c r="B469" s="4" t="inlineStr">
        <is>
          <t>Price_BOM_L_Insert_463</t>
        </is>
      </c>
      <c r="C469" t="inlineStr">
        <is>
          <t>:20121-LF:25123-LF:30957-LF:30121-LF:30127-LF:30157-LF:40959-LF:4012A-LF:40129-LF:40157-LF:50123-LF:60951-LF:60123-LF:</t>
        </is>
      </c>
      <c r="D469" s="2" t="inlineStr">
        <is>
          <t>XA</t>
        </is>
      </c>
      <c r="E469" s="2" t="inlineStr">
        <is>
          <t>Opt_InsertProvided</t>
        </is>
      </c>
      <c r="F469" s="2" t="inlineStr">
        <is>
          <t>Cast Iron, ASTM-A48, CL 30</t>
        </is>
      </c>
      <c r="G469" s="2" t="inlineStr">
        <is>
          <t>C30</t>
        </is>
      </c>
      <c r="H469" s="2" t="inlineStr">
        <is>
          <t>Coating_Scotchkote134_interior_exterior_IncludeImpeller</t>
        </is>
      </c>
      <c r="I469" t="inlineStr">
        <is>
          <t>175psig</t>
        </is>
      </c>
      <c r="J469" t="inlineStr">
        <is>
          <t>:Opt_Packing:</t>
        </is>
      </c>
      <c r="K469" t="inlineStr">
        <is>
          <t>:Horizontal:</t>
        </is>
      </c>
      <c r="L469" t="inlineStr">
        <is>
          <t>:A:B:</t>
        </is>
      </c>
      <c r="O469" s="1" t="inlineStr">
        <is>
          <t>RTF</t>
        </is>
      </c>
      <c r="P469" s="4" t="n"/>
      <c r="Q469" t="inlineStr">
        <is>
          <t>A100542</t>
        </is>
      </c>
      <c r="R469" t="inlineStr">
        <is>
          <t>LT250</t>
        </is>
      </c>
    </row>
    <row r="470">
      <c r="B470" s="4" t="inlineStr">
        <is>
          <t>Price_BOM_L_Insert_464</t>
        </is>
      </c>
      <c r="C470" t="inlineStr">
        <is>
          <t>:20121-LF:25123-LF:30957-LF:30121-LF:30127-LF:30157-LF:40959-LF:4012A-LF:40129-LF:40157-LF:50123-LF:60951-LF:60123-LF:</t>
        </is>
      </c>
      <c r="D470" s="2" t="inlineStr">
        <is>
          <t>XA</t>
        </is>
      </c>
      <c r="E470" s="2" t="inlineStr">
        <is>
          <t>Opt_InsertProvided</t>
        </is>
      </c>
      <c r="F470" s="2" t="inlineStr">
        <is>
          <t>Cast Iron, ASTM-A48, CL 30</t>
        </is>
      </c>
      <c r="G470" s="2" t="inlineStr">
        <is>
          <t>C30</t>
        </is>
      </c>
      <c r="H470" s="2" t="inlineStr">
        <is>
          <t>Coating_Scotchkote134_interior_exterior_IncludeImpeller</t>
        </is>
      </c>
      <c r="I470" t="inlineStr">
        <is>
          <t>175psig</t>
        </is>
      </c>
      <c r="J470" t="inlineStr">
        <is>
          <t>:MechSealType2B:</t>
        </is>
      </c>
      <c r="K470" t="inlineStr">
        <is>
          <t>:Horizontal:</t>
        </is>
      </c>
      <c r="L470" t="inlineStr">
        <is>
          <t>:A:B:</t>
        </is>
      </c>
      <c r="N470" t="inlineStr">
        <is>
          <t>Single Seal, Type 1B</t>
        </is>
      </c>
      <c r="O470" s="1" t="inlineStr">
        <is>
          <t>RTF</t>
        </is>
      </c>
      <c r="P470" s="4" t="n"/>
      <c r="Q470" t="inlineStr">
        <is>
          <t>A100542</t>
        </is>
      </c>
      <c r="R470" t="inlineStr">
        <is>
          <t>LT250</t>
        </is>
      </c>
    </row>
    <row r="471">
      <c r="B471" s="4" t="inlineStr">
        <is>
          <t>Price_BOM_L_Insert_465</t>
        </is>
      </c>
      <c r="C471" t="inlineStr">
        <is>
          <t>:20121-LF:25123-LF:30957-LF:30121-LF:30127-LF:30157-LF:40959-LF:4012A-LF:40129-LF:40157-LF:50123-LF:60951-LF:60123-LF:</t>
        </is>
      </c>
      <c r="D471" s="2" t="inlineStr">
        <is>
          <t>XA</t>
        </is>
      </c>
      <c r="E471" s="2" t="inlineStr">
        <is>
          <t>Opt_InsertProvided</t>
        </is>
      </c>
      <c r="F471" s="2" t="inlineStr">
        <is>
          <t>Ductile Iron, ASTM-A536-65</t>
        </is>
      </c>
      <c r="G471" s="2" t="inlineStr">
        <is>
          <t>J</t>
        </is>
      </c>
      <c r="H471" s="2" t="inlineStr">
        <is>
          <t>Coating_Scotchkote134_interior_exterior_IncludeImpeller</t>
        </is>
      </c>
      <c r="I471" t="inlineStr">
        <is>
          <t>250psig</t>
        </is>
      </c>
      <c r="J471" t="inlineStr">
        <is>
          <t>:MechSealType2B:</t>
        </is>
      </c>
      <c r="K471" t="inlineStr">
        <is>
          <t>:Horizontal:</t>
        </is>
      </c>
      <c r="L471" t="inlineStr">
        <is>
          <t>:A:B:</t>
        </is>
      </c>
      <c r="N471" t="inlineStr">
        <is>
          <t>Single Seal, Type 1B</t>
        </is>
      </c>
      <c r="O471" s="1" t="inlineStr">
        <is>
          <t>RTF</t>
        </is>
      </c>
      <c r="P471" s="4" t="n"/>
      <c r="Q471" t="inlineStr">
        <is>
          <t>A100543</t>
        </is>
      </c>
      <c r="R471" t="inlineStr">
        <is>
          <t>LT250</t>
        </is>
      </c>
    </row>
    <row r="472">
      <c r="B472" s="4" t="inlineStr">
        <is>
          <t>Price_BOM_L_Insert_466</t>
        </is>
      </c>
      <c r="C472" t="inlineStr">
        <is>
          <t>:40157-LC:40157-LCV:50123-LC:50123-LCV:50157-LC:50157-LCV:60123-LC:60123-LCV:60157-LC:60157-LCV:80123-LC:80123-LCV:80155-LC:80155-LCV:</t>
        </is>
      </c>
      <c r="D472" s="2" t="inlineStr">
        <is>
          <t>X5</t>
        </is>
      </c>
      <c r="E472" s="2" t="inlineStr">
        <is>
          <t>Opt_InsertProvided</t>
        </is>
      </c>
      <c r="F472" s="2" t="inlineStr">
        <is>
          <t>Cast Iron, ASTM-A48, CL 30</t>
        </is>
      </c>
      <c r="G472" s="2" t="inlineStr">
        <is>
          <t>C30</t>
        </is>
      </c>
      <c r="H472" s="2" t="inlineStr">
        <is>
          <t>Coating_Scotchkote134_interior_exterior_IncludeImpeller</t>
        </is>
      </c>
      <c r="I472" t="inlineStr">
        <is>
          <t>175psig</t>
        </is>
      </c>
      <c r="J472" t="inlineStr">
        <is>
          <t>:MechSealType21S:MechSealType1Unbal:</t>
        </is>
      </c>
      <c r="K472" t="inlineStr">
        <is>
          <t>:Horizontal:Vertical:</t>
        </is>
      </c>
      <c r="L472" t="inlineStr">
        <is>
          <t>:L:N:</t>
        </is>
      </c>
      <c r="M472" t="inlineStr">
        <is>
          <t>:213TCZ:215TCZ:254TCS:256TCZ:</t>
        </is>
      </c>
      <c r="N472" t="inlineStr">
        <is>
          <t>Packing</t>
        </is>
      </c>
      <c r="O472" s="1" t="inlineStr">
        <is>
          <t>RTF</t>
        </is>
      </c>
      <c r="P472" s="4" t="n"/>
      <c r="Q472" t="inlineStr">
        <is>
          <t>A100527</t>
        </is>
      </c>
      <c r="R472" t="inlineStr">
        <is>
          <t>LT250</t>
        </is>
      </c>
    </row>
    <row r="473">
      <c r="B473" s="4" t="inlineStr">
        <is>
          <t>Price_BOM_L_Insert_467</t>
        </is>
      </c>
      <c r="C473" t="inlineStr">
        <is>
          <t>:40157-LC:40157-LCV:50123-LC:50123-LCV:50157-LC:50157-LCV:60123-LC:60123-LCV:60157-LC:60157-LCV:80123-LC:80123-LCV:80155-LC:80155-LCV:</t>
        </is>
      </c>
      <c r="D473" s="2" t="inlineStr">
        <is>
          <t>X5</t>
        </is>
      </c>
      <c r="E473" s="2" t="inlineStr">
        <is>
          <t>Opt_InsertProvided</t>
        </is>
      </c>
      <c r="F473" s="2" t="inlineStr">
        <is>
          <t>Cast Iron, ASTM-A48, CL 30</t>
        </is>
      </c>
      <c r="G473" s="2" t="inlineStr">
        <is>
          <t>C30</t>
        </is>
      </c>
      <c r="H473" s="2" t="inlineStr">
        <is>
          <t>Coating_Scotchkote134_interior_exterior_IncludeImpeller</t>
        </is>
      </c>
      <c r="I473" t="inlineStr">
        <is>
          <t>175psig</t>
        </is>
      </c>
      <c r="J473" t="inlineStr">
        <is>
          <t>:MechSealType21S:MechSealType1Unbal:</t>
        </is>
      </c>
      <c r="K473" t="inlineStr">
        <is>
          <t>:Horizontal:Vertical:</t>
        </is>
      </c>
      <c r="L473" t="inlineStr">
        <is>
          <t>:L:N:</t>
        </is>
      </c>
      <c r="M473" t="inlineStr">
        <is>
          <t>:284TCZ:286TCZ:</t>
        </is>
      </c>
      <c r="N473" t="inlineStr">
        <is>
          <t>Single Seal, Type 21S:Single Seal, Type 1</t>
        </is>
      </c>
      <c r="O473" s="1" t="inlineStr">
        <is>
          <t>RTF</t>
        </is>
      </c>
      <c r="P473" s="4" t="n"/>
      <c r="Q473" t="inlineStr">
        <is>
          <t>A100527</t>
        </is>
      </c>
      <c r="R473" t="inlineStr">
        <is>
          <t>LT250</t>
        </is>
      </c>
    </row>
    <row r="474">
      <c r="B474" s="4" t="inlineStr">
        <is>
          <t>Price_BOM_L_Insert_468</t>
        </is>
      </c>
      <c r="C474" t="inlineStr">
        <is>
          <t>:40157-LC:40157-LCV:50123-LC:50123-LCV:50157-LC:50157-LCV:60123-LC:60123-LCV:60157-LC:60157-LCV:80123-LC:80123-LCV:80155-LC:80155-LCV:</t>
        </is>
      </c>
      <c r="D474" s="2" t="inlineStr">
        <is>
          <t>X5</t>
        </is>
      </c>
      <c r="E474" s="2" t="inlineStr">
        <is>
          <t>Opt_InsertProvided</t>
        </is>
      </c>
      <c r="F474" s="2" t="inlineStr">
        <is>
          <t>Cast Iron, ASTM-A48, CL 30</t>
        </is>
      </c>
      <c r="G474" s="2" t="inlineStr">
        <is>
          <t>C30</t>
        </is>
      </c>
      <c r="H474" s="2" t="inlineStr">
        <is>
          <t>Coating_Scotchkote134_interior_exterior_IncludeImpeller</t>
        </is>
      </c>
      <c r="I474" t="inlineStr">
        <is>
          <t>175psig</t>
        </is>
      </c>
      <c r="J474" t="inlineStr">
        <is>
          <t>:MechSealType21S:MechSealType1Unbal:</t>
        </is>
      </c>
      <c r="K474" t="inlineStr">
        <is>
          <t>:Horizontal:Vertical:</t>
        </is>
      </c>
      <c r="L474" t="inlineStr">
        <is>
          <t>:L:N:</t>
        </is>
      </c>
      <c r="M474" t="inlineStr">
        <is>
          <t>:324TCZ:326TCZ:364TCZ:365TCZ:404TCZ:405TCZ:</t>
        </is>
      </c>
      <c r="O474" s="1" t="n">
        <v>98430838</v>
      </c>
      <c r="P474" s="4" t="n"/>
      <c r="Q474" t="inlineStr">
        <is>
          <t>A100527</t>
        </is>
      </c>
      <c r="R474" t="inlineStr">
        <is>
          <t>LT250</t>
        </is>
      </c>
    </row>
    <row r="475">
      <c r="B475" s="4" t="inlineStr">
        <is>
          <t>Price_BOM_L_Insert_469</t>
        </is>
      </c>
      <c r="C475" t="inlineStr">
        <is>
          <t>:40157-LC:40157-LCV:50123-LC:50123-LCV:50157-LC:50157-LCV:60123-LC:60123-LCV:60157-LC:60157-LCV:80123-LC:80123-LCV:80155-LC:80155-LCV:</t>
        </is>
      </c>
      <c r="D475" s="2" t="inlineStr">
        <is>
          <t>X5</t>
        </is>
      </c>
      <c r="E475" s="2" t="inlineStr">
        <is>
          <t>Opt_InsertProvided</t>
        </is>
      </c>
      <c r="F475" s="2" t="inlineStr">
        <is>
          <t>Ductile Iron, ASTM-A536-65</t>
        </is>
      </c>
      <c r="G475" s="2" t="inlineStr">
        <is>
          <t>J</t>
        </is>
      </c>
      <c r="H475" s="2" t="inlineStr">
        <is>
          <t>Coating_Scotchkote134_interior_exterior_IncludeImpeller</t>
        </is>
      </c>
      <c r="I475" t="inlineStr">
        <is>
          <t>250psig</t>
        </is>
      </c>
      <c r="J475" t="inlineStr">
        <is>
          <t>:MechSealType21S:MechSealType1Unbal:</t>
        </is>
      </c>
      <c r="K475" t="inlineStr">
        <is>
          <t>:Horizontal:Vertical:</t>
        </is>
      </c>
      <c r="L475" t="inlineStr">
        <is>
          <t>:L:N:</t>
        </is>
      </c>
      <c r="M475" t="inlineStr">
        <is>
          <t>:213TCZ:215TCZ:254TCS:256TCZ:</t>
        </is>
      </c>
      <c r="N475" t="inlineStr">
        <is>
          <t>Single Seal, Type 21S:Single Seal, Type 1</t>
        </is>
      </c>
      <c r="O475" s="1" t="inlineStr">
        <is>
          <t>RTF</t>
        </is>
      </c>
      <c r="P475" s="4" t="n"/>
      <c r="Q475" t="inlineStr">
        <is>
          <t>A100528</t>
        </is>
      </c>
      <c r="R475" t="inlineStr">
        <is>
          <t>LT250</t>
        </is>
      </c>
    </row>
    <row r="476">
      <c r="B476" s="4" t="inlineStr">
        <is>
          <t>Price_BOM_L_Insert_470</t>
        </is>
      </c>
      <c r="C476" t="inlineStr">
        <is>
          <t>:40157-LC:40157-LCV:50123-LC:50123-LCV:50157-LC:50157-LCV:60123-LC:60123-LCV:60157-LC:60157-LCV:80123-LC:80123-LCV:80155-LC:80155-LCV:</t>
        </is>
      </c>
      <c r="D476" s="2" t="inlineStr">
        <is>
          <t>X5</t>
        </is>
      </c>
      <c r="E476" s="2" t="inlineStr">
        <is>
          <t>Opt_InsertProvided</t>
        </is>
      </c>
      <c r="F476" s="2" t="inlineStr">
        <is>
          <t>Ductile Iron, ASTM-A536-65</t>
        </is>
      </c>
      <c r="G476" s="2" t="inlineStr">
        <is>
          <t>J</t>
        </is>
      </c>
      <c r="H476" s="2" t="inlineStr">
        <is>
          <t>Coating_Scotchkote134_interior_exterior_IncludeImpeller</t>
        </is>
      </c>
      <c r="I476" t="inlineStr">
        <is>
          <t>250psig</t>
        </is>
      </c>
      <c r="J476" t="inlineStr">
        <is>
          <t>:MechSealType21S:MechSealType1Unbal:</t>
        </is>
      </c>
      <c r="K476" t="inlineStr">
        <is>
          <t>:Horizontal:Vertical:</t>
        </is>
      </c>
      <c r="L476" t="inlineStr">
        <is>
          <t>:L:N:</t>
        </is>
      </c>
      <c r="M476" t="inlineStr">
        <is>
          <t>:284TCZ:286TCZ:</t>
        </is>
      </c>
      <c r="N476" t="inlineStr">
        <is>
          <t>Single Seal, Type 1</t>
        </is>
      </c>
      <c r="O476" s="1" t="inlineStr">
        <is>
          <t>RTF</t>
        </is>
      </c>
      <c r="P476" s="4" t="n"/>
      <c r="Q476" t="inlineStr">
        <is>
          <t>A100528</t>
        </is>
      </c>
      <c r="R476" t="inlineStr">
        <is>
          <t>LT250</t>
        </is>
      </c>
    </row>
    <row r="477">
      <c r="B477" s="4" t="inlineStr">
        <is>
          <t>Price_BOM_L_Insert_471</t>
        </is>
      </c>
      <c r="C477" t="inlineStr">
        <is>
          <t>:40157-LC:40157-LCV:50123-LC:50123-LCV:50157-LC:50157-LCV:60123-LC:60123-LCV:60157-LC:60157-LCV:80123-LC:80123-LCV:80155-LC:80155-LCV:</t>
        </is>
      </c>
      <c r="D477" s="2" t="inlineStr">
        <is>
          <t>X5</t>
        </is>
      </c>
      <c r="E477" s="2" t="inlineStr">
        <is>
          <t>Opt_InsertProvided</t>
        </is>
      </c>
      <c r="F477" s="2" t="inlineStr">
        <is>
          <t>Ductile Iron, ASTM-A536-65</t>
        </is>
      </c>
      <c r="G477" s="2" t="inlineStr">
        <is>
          <t>J</t>
        </is>
      </c>
      <c r="H477" s="2" t="inlineStr">
        <is>
          <t>Coating_Scotchkote134_interior_exterior_IncludeImpeller</t>
        </is>
      </c>
      <c r="I477" t="inlineStr">
        <is>
          <t>250psig</t>
        </is>
      </c>
      <c r="J477" t="inlineStr">
        <is>
          <t>:MechSealType21S:MechSealType1Unbal:</t>
        </is>
      </c>
      <c r="K477" t="inlineStr">
        <is>
          <t>:Horizontal:Vertical:</t>
        </is>
      </c>
      <c r="L477" t="inlineStr">
        <is>
          <t>:L:N:</t>
        </is>
      </c>
      <c r="M477" t="inlineStr">
        <is>
          <t>:324TCZ:326TCZ:364TCZ:365TCZ:404TCZ:405TCZ:</t>
        </is>
      </c>
      <c r="O477" s="1" t="inlineStr">
        <is>
          <t>RTF</t>
        </is>
      </c>
      <c r="P477" s="4" t="n"/>
      <c r="Q477" t="inlineStr">
        <is>
          <t>A100528</t>
        </is>
      </c>
      <c r="R477" t="inlineStr">
        <is>
          <t>LT250</t>
        </is>
      </c>
    </row>
    <row r="478">
      <c r="B478" s="4" t="inlineStr">
        <is>
          <t>Price_BOM_L_Insert_472</t>
        </is>
      </c>
      <c r="C478" t="inlineStr">
        <is>
          <t>:40157-LC:40157-LCV:50123-LC:50123-LCV:50157-LC:50157-LCV:60123-LC:60123-LCV:60157-LC:60157-LCV:80123-LC:80123-LCV:80155-LC:80155-LCV:</t>
        </is>
      </c>
      <c r="D478" s="2" t="inlineStr">
        <is>
          <t>X5</t>
        </is>
      </c>
      <c r="E478" s="2" t="inlineStr">
        <is>
          <t>Opt_InsertProvided</t>
        </is>
      </c>
      <c r="F478" s="2" t="inlineStr">
        <is>
          <t>Cast Iron, ASTM-A48, CL 30</t>
        </is>
      </c>
      <c r="G478" s="2" t="inlineStr">
        <is>
          <t>C30</t>
        </is>
      </c>
      <c r="H478" s="2" t="inlineStr">
        <is>
          <t>Coating_Scotchkote134_interior_exterior_IncludeImpeller</t>
        </is>
      </c>
      <c r="I478" t="inlineStr">
        <is>
          <t>175psig</t>
        </is>
      </c>
      <c r="J478" t="inlineStr">
        <is>
          <t>:Opt_Packing:</t>
        </is>
      </c>
      <c r="K478" t="inlineStr">
        <is>
          <t>:Horizontal:</t>
        </is>
      </c>
      <c r="L478" t="inlineStr">
        <is>
          <t>:N:</t>
        </is>
      </c>
      <c r="M478" t="inlineStr">
        <is>
          <t>:213TCZ:215TCZ:254TCS:256TCZ:</t>
        </is>
      </c>
      <c r="N478" t="inlineStr">
        <is>
          <t>Single Seal, Type 1</t>
        </is>
      </c>
      <c r="O478" s="1" t="inlineStr">
        <is>
          <t>RTF</t>
        </is>
      </c>
      <c r="P478" s="4" t="n"/>
      <c r="Q478" t="inlineStr">
        <is>
          <t>A100527</t>
        </is>
      </c>
      <c r="R478" t="inlineStr">
        <is>
          <t>LT250</t>
        </is>
      </c>
    </row>
    <row r="479">
      <c r="B479" s="4" t="inlineStr">
        <is>
          <t>Price_BOM_L_Insert_473</t>
        </is>
      </c>
      <c r="C479" t="inlineStr">
        <is>
          <t>:40157-LC:40157-LCV:50123-LC:50123-LCV:50157-LC:50157-LCV:60123-LC:60123-LCV:60157-LC:60157-LCV:80123-LC:80123-LCV:80155-LC:80155-LCV:</t>
        </is>
      </c>
      <c r="D479" s="2" t="inlineStr">
        <is>
          <t>X5</t>
        </is>
      </c>
      <c r="E479" s="2" t="inlineStr">
        <is>
          <t>Opt_InsertProvided</t>
        </is>
      </c>
      <c r="F479" s="2" t="inlineStr">
        <is>
          <t>Cast Iron, ASTM-A48, CL 30</t>
        </is>
      </c>
      <c r="G479" s="2" t="inlineStr">
        <is>
          <t>C30</t>
        </is>
      </c>
      <c r="H479" s="2" t="inlineStr">
        <is>
          <t>Coating_Scotchkote134_interior_exterior_IncludeImpeller</t>
        </is>
      </c>
      <c r="I479" t="inlineStr">
        <is>
          <t>175psig</t>
        </is>
      </c>
      <c r="J479" t="inlineStr">
        <is>
          <t>:Opt_Packing:</t>
        </is>
      </c>
      <c r="K479" t="inlineStr">
        <is>
          <t>:Horizontal:</t>
        </is>
      </c>
      <c r="L479" t="inlineStr">
        <is>
          <t>:N:</t>
        </is>
      </c>
      <c r="M479" t="inlineStr">
        <is>
          <t>:284TCZ:286TCZ:</t>
        </is>
      </c>
      <c r="N479" t="inlineStr">
        <is>
          <t>Single Seal, Type 1</t>
        </is>
      </c>
      <c r="O479" s="1" t="inlineStr">
        <is>
          <t>RTF</t>
        </is>
      </c>
      <c r="P479" s="4" t="n"/>
      <c r="Q479" t="inlineStr">
        <is>
          <t>A100527</t>
        </is>
      </c>
      <c r="R479" t="inlineStr">
        <is>
          <t>LT250</t>
        </is>
      </c>
    </row>
    <row r="480">
      <c r="B480" s="4" t="inlineStr">
        <is>
          <t>Price_BOM_L_Insert_474</t>
        </is>
      </c>
      <c r="C480" t="inlineStr">
        <is>
          <t>:40157-LC:40157-LCV:50123-LC:50123-LCV:50157-LC:50157-LCV:60123-LC:60123-LCV:60157-LC:60157-LCV:80123-LC:80123-LCV:80155-LC:80155-LCV:</t>
        </is>
      </c>
      <c r="D480" s="2" t="inlineStr">
        <is>
          <t>X5</t>
        </is>
      </c>
      <c r="E480" s="2" t="inlineStr">
        <is>
          <t>Opt_InsertProvided</t>
        </is>
      </c>
      <c r="F480" s="2" t="inlineStr">
        <is>
          <t>Cast Iron, ASTM-A48, CL 30</t>
        </is>
      </c>
      <c r="G480" s="2" t="inlineStr">
        <is>
          <t>C30</t>
        </is>
      </c>
      <c r="H480" s="2" t="inlineStr">
        <is>
          <t>Coating_Scotchkote134_interior_exterior_IncludeImpeller</t>
        </is>
      </c>
      <c r="I480" t="inlineStr">
        <is>
          <t>175psig</t>
        </is>
      </c>
      <c r="J480" t="inlineStr">
        <is>
          <t>:Opt_Packing:</t>
        </is>
      </c>
      <c r="K480" t="inlineStr">
        <is>
          <t>:Horizontal:</t>
        </is>
      </c>
      <c r="L480" t="inlineStr">
        <is>
          <t>:N:</t>
        </is>
      </c>
      <c r="M480" t="inlineStr">
        <is>
          <t>:324TCZ:326TCZ:364TCZ:365TCZ:404TCZ:405TCZ:</t>
        </is>
      </c>
      <c r="O480" s="1" t="inlineStr">
        <is>
          <t>RTF</t>
        </is>
      </c>
      <c r="P480" s="4" t="n"/>
      <c r="Q480" t="inlineStr">
        <is>
          <t>A100527</t>
        </is>
      </c>
      <c r="R480" t="inlineStr">
        <is>
          <t>LT250</t>
        </is>
      </c>
    </row>
    <row r="481">
      <c r="B481" s="4" t="inlineStr">
        <is>
          <t>Price_BOM_L_Insert_475</t>
        </is>
      </c>
      <c r="C481" t="inlineStr">
        <is>
          <t>:40157-LC:40157-LCV:50123-LC:50123-LCV:50157-LC:50157-LCV:60123-LC:60123-LCV:60157-LC:60157-LCV:80123-LC:80123-LCV:80155-LC:80155-LCV:</t>
        </is>
      </c>
      <c r="D481" s="2" t="inlineStr">
        <is>
          <t>X5</t>
        </is>
      </c>
      <c r="E481" s="2" t="inlineStr">
        <is>
          <t>Opt_InsertProvided</t>
        </is>
      </c>
      <c r="F481" s="2" t="inlineStr">
        <is>
          <t>Cast Iron, ASTM-A48, CL 30</t>
        </is>
      </c>
      <c r="G481" s="2" t="inlineStr">
        <is>
          <t>C30</t>
        </is>
      </c>
      <c r="H481" s="2" t="inlineStr">
        <is>
          <t>Coating_Scotchkote134_interior_exterior_IncludeImpeller</t>
        </is>
      </c>
      <c r="I481" t="inlineStr">
        <is>
          <t>175psig</t>
        </is>
      </c>
      <c r="J481" t="inlineStr">
        <is>
          <t>:MechSealType1Bal:</t>
        </is>
      </c>
      <c r="K481" t="inlineStr">
        <is>
          <t>:Horizontal:Vertical:</t>
        </is>
      </c>
      <c r="L481" t="inlineStr">
        <is>
          <t>:L:N:</t>
        </is>
      </c>
      <c r="M481" t="inlineStr">
        <is>
          <t>:213TCZ:215TCZ:254TCS:256TCZ:</t>
        </is>
      </c>
      <c r="N481" t="inlineStr">
        <is>
          <t>Single Seal, Type 1</t>
        </is>
      </c>
      <c r="O481" s="1" t="inlineStr">
        <is>
          <t>RTF</t>
        </is>
      </c>
      <c r="P481" s="4" t="n"/>
      <c r="Q481" t="inlineStr">
        <is>
          <t>A100527</t>
        </is>
      </c>
      <c r="R481" t="inlineStr">
        <is>
          <t>LT250</t>
        </is>
      </c>
    </row>
    <row r="482">
      <c r="B482" s="4" t="inlineStr">
        <is>
          <t>Price_BOM_L_Insert_476</t>
        </is>
      </c>
      <c r="C482" t="inlineStr">
        <is>
          <t>:40157-LC:40157-LCV:50123-LC:50123-LCV:50157-LC:50157-LCV:60123-LC:60123-LCV:60157-LC:60157-LCV:80123-LC:80123-LCV:80155-LC:80155-LCV:</t>
        </is>
      </c>
      <c r="D482" s="2" t="inlineStr">
        <is>
          <t>X5</t>
        </is>
      </c>
      <c r="E482" s="2" t="inlineStr">
        <is>
          <t>Opt_InsertProvided</t>
        </is>
      </c>
      <c r="F482" s="2" t="inlineStr">
        <is>
          <t>Cast Iron, ASTM-A48, CL 30</t>
        </is>
      </c>
      <c r="G482" s="2" t="inlineStr">
        <is>
          <t>C30</t>
        </is>
      </c>
      <c r="H482" s="2" t="inlineStr">
        <is>
          <t>Coating_Scotchkote134_interior_exterior_IncludeImpeller</t>
        </is>
      </c>
      <c r="I482" t="inlineStr">
        <is>
          <t>175psig</t>
        </is>
      </c>
      <c r="J482" t="inlineStr">
        <is>
          <t>:MechSealType1Bal:</t>
        </is>
      </c>
      <c r="K482" t="inlineStr">
        <is>
          <t>:Horizontal:Vertical:</t>
        </is>
      </c>
      <c r="L482" t="inlineStr">
        <is>
          <t>:L:N:</t>
        </is>
      </c>
      <c r="M482" t="inlineStr">
        <is>
          <t>:284TCZ:286TCZ:</t>
        </is>
      </c>
      <c r="N482" t="inlineStr">
        <is>
          <t>Double Seal, Type 1</t>
        </is>
      </c>
      <c r="O482" s="1" t="inlineStr">
        <is>
          <t>RTF</t>
        </is>
      </c>
      <c r="P482" s="4" t="n"/>
      <c r="Q482" t="inlineStr">
        <is>
          <t>A100527</t>
        </is>
      </c>
      <c r="R482" t="inlineStr">
        <is>
          <t>LT250</t>
        </is>
      </c>
    </row>
    <row r="483">
      <c r="B483" s="4" t="inlineStr">
        <is>
          <t>Price_BOM_L_Insert_477</t>
        </is>
      </c>
      <c r="C483" t="inlineStr">
        <is>
          <t>:40157-LC:40157-LCV:50123-LC:50123-LCV:50157-LC:50157-LCV:60123-LC:60123-LCV:60157-LC:60157-LCV:80123-LC:80123-LCV:80155-LC:80155-LCV:</t>
        </is>
      </c>
      <c r="D483" s="2" t="inlineStr">
        <is>
          <t>X5</t>
        </is>
      </c>
      <c r="E483" s="2" t="inlineStr">
        <is>
          <t>Opt_InsertProvided</t>
        </is>
      </c>
      <c r="F483" s="2" t="inlineStr">
        <is>
          <t>Cast Iron, ASTM-A48, CL 30</t>
        </is>
      </c>
      <c r="G483" s="2" t="inlineStr">
        <is>
          <t>C30</t>
        </is>
      </c>
      <c r="H483" s="2" t="inlineStr">
        <is>
          <t>Coating_Scotchkote134_interior_exterior_IncludeImpeller</t>
        </is>
      </c>
      <c r="I483" t="inlineStr">
        <is>
          <t>175psig</t>
        </is>
      </c>
      <c r="J483" t="inlineStr">
        <is>
          <t>:MechSealType1Bal:</t>
        </is>
      </c>
      <c r="K483" t="inlineStr">
        <is>
          <t>:Horizontal:Vertical:</t>
        </is>
      </c>
      <c r="L483" t="inlineStr">
        <is>
          <t>:L:N:</t>
        </is>
      </c>
      <c r="M483" t="inlineStr">
        <is>
          <t>:324TCZ:326TCZ:364TCZ:365TCZ:404TCZ:405TCZ:</t>
        </is>
      </c>
      <c r="O483" s="1" t="inlineStr">
        <is>
          <t>RTF</t>
        </is>
      </c>
      <c r="P483" s="4" t="n"/>
      <c r="Q483" t="inlineStr">
        <is>
          <t>A100527</t>
        </is>
      </c>
      <c r="R483" t="inlineStr">
        <is>
          <t>LT250</t>
        </is>
      </c>
    </row>
    <row r="484">
      <c r="B484" s="4" t="inlineStr">
        <is>
          <t>Price_BOM_L_Insert_478</t>
        </is>
      </c>
      <c r="C484" t="inlineStr">
        <is>
          <t>:40157-LC:40157-LCV:50123-LC:50123-LCV:50157-LC:50157-LCV:60123-LC:60123-LCV:60157-LC:60157-LCV:80123-LC:80123-LCV:80155-LC:80155-LCV:</t>
        </is>
      </c>
      <c r="D484" s="2" t="inlineStr">
        <is>
          <t>X5</t>
        </is>
      </c>
      <c r="E484" s="2" t="inlineStr">
        <is>
          <t>Opt_InsertProvided</t>
        </is>
      </c>
      <c r="F484" s="2" t="inlineStr">
        <is>
          <t>Ductile Iron, ASTM-A536-65</t>
        </is>
      </c>
      <c r="G484" s="2" t="inlineStr">
        <is>
          <t>J</t>
        </is>
      </c>
      <c r="H484" s="2" t="inlineStr">
        <is>
          <t>Coating_Scotchkote134_interior_exterior_IncludeImpeller</t>
        </is>
      </c>
      <c r="I484" t="inlineStr">
        <is>
          <t>250psig</t>
        </is>
      </c>
      <c r="J484" t="inlineStr">
        <is>
          <t>:MechSealType1Bal:</t>
        </is>
      </c>
      <c r="K484" t="inlineStr">
        <is>
          <t>:Horizontal:Vertical:</t>
        </is>
      </c>
      <c r="L484" t="inlineStr">
        <is>
          <t>:L:N:</t>
        </is>
      </c>
      <c r="M484" t="inlineStr">
        <is>
          <t>:213TCZ:215TCZ:254TCS:256TCZ:</t>
        </is>
      </c>
      <c r="N484" t="inlineStr">
        <is>
          <t>Double Seal, Type 1</t>
        </is>
      </c>
      <c r="O484" s="1" t="inlineStr">
        <is>
          <t>RTF</t>
        </is>
      </c>
      <c r="P484" s="4" t="n"/>
      <c r="Q484" t="inlineStr">
        <is>
          <t>A100528</t>
        </is>
      </c>
      <c r="R484" t="inlineStr">
        <is>
          <t>LT250</t>
        </is>
      </c>
    </row>
    <row r="485">
      <c r="B485" s="4" t="inlineStr">
        <is>
          <t>Price_BOM_L_Insert_479</t>
        </is>
      </c>
      <c r="C485" t="inlineStr">
        <is>
          <t>:40157-LC:40157-LCV:50123-LC:50123-LCV:50157-LC:50157-LCV:60123-LC:60123-LCV:60157-LC:60157-LCV:80123-LC:80123-LCV:80155-LC:80155-LCV:</t>
        </is>
      </c>
      <c r="D485" s="2" t="inlineStr">
        <is>
          <t>X5</t>
        </is>
      </c>
      <c r="E485" s="2" t="inlineStr">
        <is>
          <t>Opt_InsertProvided</t>
        </is>
      </c>
      <c r="F485" s="2" t="inlineStr">
        <is>
          <t>Ductile Iron, ASTM-A536-65</t>
        </is>
      </c>
      <c r="G485" s="2" t="inlineStr">
        <is>
          <t>J</t>
        </is>
      </c>
      <c r="H485" s="2" t="inlineStr">
        <is>
          <t>Coating_Scotchkote134_interior_exterior_IncludeImpeller</t>
        </is>
      </c>
      <c r="I485" t="inlineStr">
        <is>
          <t>250psig</t>
        </is>
      </c>
      <c r="J485" t="inlineStr">
        <is>
          <t>:MechSealType1Bal:</t>
        </is>
      </c>
      <c r="K485" t="inlineStr">
        <is>
          <t>:Horizontal:Vertical:</t>
        </is>
      </c>
      <c r="L485" t="inlineStr">
        <is>
          <t>:L:N:</t>
        </is>
      </c>
      <c r="M485" t="inlineStr">
        <is>
          <t>:284TCZ:286TCZ:</t>
        </is>
      </c>
      <c r="N485" t="inlineStr">
        <is>
          <t>Single Seal, Type 1B</t>
        </is>
      </c>
      <c r="O485" s="1" t="inlineStr">
        <is>
          <t>RTF</t>
        </is>
      </c>
      <c r="P485" s="4" t="n"/>
      <c r="Q485" t="inlineStr">
        <is>
          <t>A100528</t>
        </is>
      </c>
      <c r="R485" t="inlineStr">
        <is>
          <t>LT250</t>
        </is>
      </c>
    </row>
    <row r="486">
      <c r="B486" s="4" t="inlineStr">
        <is>
          <t>Price_BOM_L_Insert_480</t>
        </is>
      </c>
      <c r="C486" t="inlineStr">
        <is>
          <t>:40157-LC:40157-LCV:50123-LC:50123-LCV:50157-LC:50157-LCV:60123-LC:60123-LCV:60157-LC:60157-LCV:80123-LC:80123-LCV:80155-LC:80155-LCV:</t>
        </is>
      </c>
      <c r="D486" s="2" t="inlineStr">
        <is>
          <t>X5</t>
        </is>
      </c>
      <c r="E486" s="2" t="inlineStr">
        <is>
          <t>Opt_InsertProvided</t>
        </is>
      </c>
      <c r="F486" s="2" t="inlineStr">
        <is>
          <t>Ductile Iron, ASTM-A536-65</t>
        </is>
      </c>
      <c r="G486" s="2" t="inlineStr">
        <is>
          <t>J</t>
        </is>
      </c>
      <c r="H486" s="2" t="inlineStr">
        <is>
          <t>Coating_Scotchkote134_interior_exterior_IncludeImpeller</t>
        </is>
      </c>
      <c r="I486" t="inlineStr">
        <is>
          <t>250psig</t>
        </is>
      </c>
      <c r="J486" t="inlineStr">
        <is>
          <t>:MechSealType1Bal:</t>
        </is>
      </c>
      <c r="K486" t="inlineStr">
        <is>
          <t>:Horizontal:Vertical:</t>
        </is>
      </c>
      <c r="L486" t="inlineStr">
        <is>
          <t>:L:N:</t>
        </is>
      </c>
      <c r="M486" t="inlineStr">
        <is>
          <t>:324TCZ:326TCZ:364TCZ:365TCZ:404TCZ:405TCZ:</t>
        </is>
      </c>
      <c r="O486" s="1" t="inlineStr">
        <is>
          <t>RTF</t>
        </is>
      </c>
      <c r="P486" s="4" t="n"/>
      <c r="Q486" t="inlineStr">
        <is>
          <t>A100528</t>
        </is>
      </c>
      <c r="R486" t="inlineStr">
        <is>
          <t>LT250</t>
        </is>
      </c>
    </row>
    <row r="487">
      <c r="B487" s="4" t="inlineStr">
        <is>
          <t>Price_BOM_L_Insert_481</t>
        </is>
      </c>
      <c r="C487" t="inlineStr">
        <is>
          <t>:40157-LC:40157-LCV:50123-LC:50123-LCV:50157-LC:50157-LCV:60123-LC:60123-LCV:60157-LC:60157-LCV:80123-LC:80123-LCV:80155-LC:80155-LCV:</t>
        </is>
      </c>
      <c r="D487" s="2" t="inlineStr">
        <is>
          <t>X5</t>
        </is>
      </c>
      <c r="E487" s="2" t="inlineStr">
        <is>
          <t>Opt_InsertProvided</t>
        </is>
      </c>
      <c r="F487" s="2" t="inlineStr">
        <is>
          <t>Cast Iron, ASTM-A48, CL 30</t>
        </is>
      </c>
      <c r="G487" s="2" t="inlineStr">
        <is>
          <t>C30</t>
        </is>
      </c>
      <c r="H487" s="2" t="inlineStr">
        <is>
          <t>Coating_Scotchkote134_interior_exterior_IncludeImpeller</t>
        </is>
      </c>
      <c r="I487" t="inlineStr">
        <is>
          <t>175psig</t>
        </is>
      </c>
      <c r="J487" t="inlineStr">
        <is>
          <t>:MechSealDoubleType2:</t>
        </is>
      </c>
      <c r="K487" t="inlineStr">
        <is>
          <t>:Horizontal:Vertical:</t>
        </is>
      </c>
      <c r="L487" t="inlineStr">
        <is>
          <t>:L:N:</t>
        </is>
      </c>
      <c r="M487" t="inlineStr">
        <is>
          <t>:213TCZ:215TCZ:254TCS:256TCZ:</t>
        </is>
      </c>
      <c r="N487" t="inlineStr">
        <is>
          <t>Single Seal, Type 1B</t>
        </is>
      </c>
      <c r="O487" s="1" t="inlineStr">
        <is>
          <t>RTF</t>
        </is>
      </c>
      <c r="P487" s="4" t="n"/>
      <c r="Q487" t="inlineStr">
        <is>
          <t>A100527</t>
        </is>
      </c>
      <c r="R487" t="inlineStr">
        <is>
          <t>LT250</t>
        </is>
      </c>
    </row>
    <row r="488">
      <c r="B488" s="4" t="inlineStr">
        <is>
          <t>Price_BOM_L_Insert_482</t>
        </is>
      </c>
      <c r="C488" t="inlineStr">
        <is>
          <t>:40157-LC:40157-LCV:50123-LC:50123-LCV:50157-LC:50157-LCV:60123-LC:60123-LCV:60157-LC:60157-LCV:80123-LC:80123-LCV:80155-LC:80155-LCV:</t>
        </is>
      </c>
      <c r="D488" s="2" t="inlineStr">
        <is>
          <t>X5</t>
        </is>
      </c>
      <c r="E488" s="2" t="inlineStr">
        <is>
          <t>Opt_InsertProvided</t>
        </is>
      </c>
      <c r="F488" s="2" t="inlineStr">
        <is>
          <t>Cast Iron, ASTM-A48, CL 30</t>
        </is>
      </c>
      <c r="G488" s="2" t="inlineStr">
        <is>
          <t>C30</t>
        </is>
      </c>
      <c r="H488" s="2" t="inlineStr">
        <is>
          <t>Coating_Scotchkote134_interior_exterior_IncludeImpeller</t>
        </is>
      </c>
      <c r="I488" t="inlineStr">
        <is>
          <t>175psig</t>
        </is>
      </c>
      <c r="J488" t="inlineStr">
        <is>
          <t>:MechSealDoubleType2:</t>
        </is>
      </c>
      <c r="K488" t="inlineStr">
        <is>
          <t>:Horizontal:Vertical:</t>
        </is>
      </c>
      <c r="L488" t="inlineStr">
        <is>
          <t>:L:N:</t>
        </is>
      </c>
      <c r="M488" t="inlineStr">
        <is>
          <t>:284TCZ:286TCZ:</t>
        </is>
      </c>
      <c r="N488" t="inlineStr">
        <is>
          <t>Packing</t>
        </is>
      </c>
      <c r="O488" s="1" t="inlineStr">
        <is>
          <t>RTF</t>
        </is>
      </c>
      <c r="P488" s="4" t="n"/>
      <c r="Q488" t="inlineStr">
        <is>
          <t>A100527</t>
        </is>
      </c>
      <c r="R488" t="inlineStr">
        <is>
          <t>LT250</t>
        </is>
      </c>
    </row>
    <row r="489">
      <c r="B489" s="4" t="inlineStr">
        <is>
          <t>Price_BOM_L_Insert_483</t>
        </is>
      </c>
      <c r="C489" t="inlineStr">
        <is>
          <t>:40157-LC:40157-LCV:50123-LC:50123-LCV:50157-LC:50157-LCV:60123-LC:60123-LCV:60157-LC:60157-LCV:80123-LC:80123-LCV:80155-LC:80155-LCV:</t>
        </is>
      </c>
      <c r="D489" s="2" t="inlineStr">
        <is>
          <t>X5</t>
        </is>
      </c>
      <c r="E489" s="2" t="inlineStr">
        <is>
          <t>Opt_InsertProvided</t>
        </is>
      </c>
      <c r="F489" s="2" t="inlineStr">
        <is>
          <t>Cast Iron, ASTM-A48, CL 30</t>
        </is>
      </c>
      <c r="G489" s="2" t="inlineStr">
        <is>
          <t>C30</t>
        </is>
      </c>
      <c r="H489" s="2" t="inlineStr">
        <is>
          <t>Coating_Scotchkote134_interior_exterior_IncludeImpeller</t>
        </is>
      </c>
      <c r="I489" t="inlineStr">
        <is>
          <t>175psig</t>
        </is>
      </c>
      <c r="J489" t="inlineStr">
        <is>
          <t>:MechSealDoubleType2:</t>
        </is>
      </c>
      <c r="K489" t="inlineStr">
        <is>
          <t>:Horizontal:Vertical:</t>
        </is>
      </c>
      <c r="L489" t="inlineStr">
        <is>
          <t>:L:N:</t>
        </is>
      </c>
      <c r="M489" t="inlineStr">
        <is>
          <t>:324TCZ:326TCZ:364TCZ:365TCZ:404TCZ:405TCZ:</t>
        </is>
      </c>
      <c r="N489" t="inlineStr">
        <is>
          <t>Single Seal, Type 21S:Single Seal, Type 1</t>
        </is>
      </c>
      <c r="O489" s="1" t="inlineStr">
        <is>
          <t>RTF</t>
        </is>
      </c>
      <c r="P489" s="4" t="n"/>
      <c r="Q489" t="inlineStr">
        <is>
          <t>A100527</t>
        </is>
      </c>
      <c r="R489" t="inlineStr">
        <is>
          <t>LT250</t>
        </is>
      </c>
    </row>
    <row r="490">
      <c r="B490" s="4" t="inlineStr">
        <is>
          <t>Price_BOM_L_Insert_484</t>
        </is>
      </c>
      <c r="C490" t="inlineStr">
        <is>
          <t>:40157-LF:50123-LF:50157-LF:60123-LF:60157-LF:80123-LF:80155-LF:</t>
        </is>
      </c>
      <c r="D490" s="2" t="inlineStr">
        <is>
          <t>X5</t>
        </is>
      </c>
      <c r="E490" s="2" t="inlineStr">
        <is>
          <t>Opt_InsertProvided</t>
        </is>
      </c>
      <c r="F490" s="2" t="inlineStr">
        <is>
          <t>Cast Iron, ASTM-A48, CL 30</t>
        </is>
      </c>
      <c r="G490" s="2" t="inlineStr">
        <is>
          <t>C30</t>
        </is>
      </c>
      <c r="H490" s="2" t="inlineStr">
        <is>
          <t>Coating_Scotchkote134_interior_exterior_IncludeImpeller</t>
        </is>
      </c>
      <c r="I490" t="inlineStr">
        <is>
          <t>175psig</t>
        </is>
      </c>
      <c r="J490" t="inlineStr">
        <is>
          <t>:MechSealType21S:MechSealType1Unbal:</t>
        </is>
      </c>
      <c r="K490" t="inlineStr">
        <is>
          <t>:Horizontal:</t>
        </is>
      </c>
      <c r="L490" t="inlineStr">
        <is>
          <t>:A:B:</t>
        </is>
      </c>
      <c r="N490" t="inlineStr">
        <is>
          <t>Single Seal, Type 21S:Single Seal, Type 1</t>
        </is>
      </c>
      <c r="O490" s="1" t="n">
        <v>98832976</v>
      </c>
      <c r="P490" s="4" t="n"/>
      <c r="Q490" t="inlineStr">
        <is>
          <t>A100536</t>
        </is>
      </c>
      <c r="R490" t="inlineStr">
        <is>
          <t>LT250</t>
        </is>
      </c>
    </row>
    <row r="491">
      <c r="B491" s="4" t="inlineStr">
        <is>
          <t>Price_BOM_L_Insert_485</t>
        </is>
      </c>
      <c r="C491" t="inlineStr">
        <is>
          <t>:40157-LF:50123-LF:50157-LF:60123-LF:60157-LF:80123-LF:80155-LF:</t>
        </is>
      </c>
      <c r="D491" s="2" t="inlineStr">
        <is>
          <t>X5</t>
        </is>
      </c>
      <c r="E491" s="2" t="inlineStr">
        <is>
          <t>Opt_InsertProvided</t>
        </is>
      </c>
      <c r="F491" s="2" t="inlineStr">
        <is>
          <t>Ductile Iron, ASTM-A536-65</t>
        </is>
      </c>
      <c r="G491" s="2" t="inlineStr">
        <is>
          <t>J</t>
        </is>
      </c>
      <c r="H491" s="2" t="inlineStr">
        <is>
          <t>Coating_Scotchkote134_interior_exterior_IncludeImpeller</t>
        </is>
      </c>
      <c r="I491" t="inlineStr">
        <is>
          <t>250psig</t>
        </is>
      </c>
      <c r="J491" t="inlineStr">
        <is>
          <t>:MechSealType21S:MechSealType1Unbal:</t>
        </is>
      </c>
      <c r="K491" t="inlineStr">
        <is>
          <t>:Horizontal:</t>
        </is>
      </c>
      <c r="L491" t="inlineStr">
        <is>
          <t>:A:B:</t>
        </is>
      </c>
      <c r="O491" s="1" t="inlineStr">
        <is>
          <t>RTF</t>
        </is>
      </c>
      <c r="Q491" t="inlineStr">
        <is>
          <t>A100537</t>
        </is>
      </c>
      <c r="R491" t="inlineStr">
        <is>
          <t>LT250</t>
        </is>
      </c>
    </row>
    <row r="492">
      <c r="B492" s="4" t="inlineStr">
        <is>
          <t>Price_BOM_L_Insert_486</t>
        </is>
      </c>
      <c r="C492" t="inlineStr">
        <is>
          <t>:40157-LF:50123-LF:50157-LF:60123-LF:60157-LF:80123-LF:80155-LF:</t>
        </is>
      </c>
      <c r="D492" s="2" t="inlineStr">
        <is>
          <t>X5</t>
        </is>
      </c>
      <c r="E492" s="2" t="inlineStr">
        <is>
          <t>Opt_InsertProvided</t>
        </is>
      </c>
      <c r="F492" s="2" t="inlineStr">
        <is>
          <t>Cast Iron, ASTM-A48, CL 30</t>
        </is>
      </c>
      <c r="G492" s="2" t="inlineStr">
        <is>
          <t>C30</t>
        </is>
      </c>
      <c r="H492" s="2" t="inlineStr">
        <is>
          <t>Coating_Scotchkote134_interior_exterior_IncludeImpeller</t>
        </is>
      </c>
      <c r="I492" t="inlineStr">
        <is>
          <t>175psig</t>
        </is>
      </c>
      <c r="J492" t="inlineStr">
        <is>
          <t>:Opt_Packing:</t>
        </is>
      </c>
      <c r="K492" t="inlineStr">
        <is>
          <t>:Horizontal:</t>
        </is>
      </c>
      <c r="L492" t="inlineStr">
        <is>
          <t>:A:B:</t>
        </is>
      </c>
      <c r="O492" s="1" t="inlineStr">
        <is>
          <t>RTF</t>
        </is>
      </c>
      <c r="Q492" t="inlineStr">
        <is>
          <t>A100536</t>
        </is>
      </c>
      <c r="R492" t="inlineStr">
        <is>
          <t>LT250</t>
        </is>
      </c>
    </row>
    <row r="493">
      <c r="B493" s="4" t="inlineStr">
        <is>
          <t>Price_BOM_L_Insert_487</t>
        </is>
      </c>
      <c r="C493" t="inlineStr">
        <is>
          <t>:40157-LF:50123-LF:50157-LF:60123-LF:60157-LF:80123-LF:80155-LF:</t>
        </is>
      </c>
      <c r="D493" s="2" t="inlineStr">
        <is>
          <t>X5</t>
        </is>
      </c>
      <c r="E493" s="2" t="inlineStr">
        <is>
          <t>Opt_InsertProvided</t>
        </is>
      </c>
      <c r="F493" s="2" t="inlineStr">
        <is>
          <t>Cast Iron, ASTM-A48, CL 30</t>
        </is>
      </c>
      <c r="G493" s="2" t="inlineStr">
        <is>
          <t>C30</t>
        </is>
      </c>
      <c r="H493" s="2" t="inlineStr">
        <is>
          <t>Coating_Scotchkote134_interior_exterior_IncludeImpeller</t>
        </is>
      </c>
      <c r="I493" t="inlineStr">
        <is>
          <t>175psig</t>
        </is>
      </c>
      <c r="J493" t="inlineStr">
        <is>
          <t>:MechSealType1Bal:</t>
        </is>
      </c>
      <c r="K493" t="inlineStr">
        <is>
          <t>:Horizontal:</t>
        </is>
      </c>
      <c r="L493" t="inlineStr">
        <is>
          <t>:A:B:</t>
        </is>
      </c>
      <c r="O493" s="1" t="inlineStr">
        <is>
          <t>RTF</t>
        </is>
      </c>
      <c r="Q493" t="inlineStr">
        <is>
          <t>A100536</t>
        </is>
      </c>
      <c r="R493" t="inlineStr">
        <is>
          <t>LT250</t>
        </is>
      </c>
    </row>
    <row r="494">
      <c r="B494" s="4" t="inlineStr">
        <is>
          <t>Price_BOM_L_Insert_488</t>
        </is>
      </c>
      <c r="C494" t="inlineStr">
        <is>
          <t>:40157-LF:50123-LF:50157-LF:60123-LF:60157-LF:80123-LF:80155-LF:</t>
        </is>
      </c>
      <c r="D494" s="2" t="inlineStr">
        <is>
          <t>X5</t>
        </is>
      </c>
      <c r="E494" s="2" t="inlineStr">
        <is>
          <t>Opt_InsertProvided</t>
        </is>
      </c>
      <c r="F494" s="2" t="inlineStr">
        <is>
          <t>Ductile Iron, ASTM-A536-65</t>
        </is>
      </c>
      <c r="G494" s="2" t="inlineStr">
        <is>
          <t>J</t>
        </is>
      </c>
      <c r="H494" s="2" t="inlineStr">
        <is>
          <t>Coating_Scotchkote134_interior_exterior_IncludeImpeller</t>
        </is>
      </c>
      <c r="I494" t="inlineStr">
        <is>
          <t>250psig</t>
        </is>
      </c>
      <c r="J494" t="inlineStr">
        <is>
          <t>:MechSealType1Bal:</t>
        </is>
      </c>
      <c r="K494" t="inlineStr">
        <is>
          <t>:Horizontal:</t>
        </is>
      </c>
      <c r="L494" t="inlineStr">
        <is>
          <t>:A:B:</t>
        </is>
      </c>
      <c r="O494" s="1" t="inlineStr">
        <is>
          <t>RTF</t>
        </is>
      </c>
      <c r="Q494" t="inlineStr">
        <is>
          <t>A100537</t>
        </is>
      </c>
      <c r="R494" t="inlineStr">
        <is>
          <t>LT250</t>
        </is>
      </c>
    </row>
    <row r="495">
      <c r="B495" s="4" t="inlineStr">
        <is>
          <t>Price_BOM_L_Insert_489</t>
        </is>
      </c>
      <c r="C495" t="inlineStr">
        <is>
          <t>:40157-LF:50123-LF:50157-LF:60123-LF:60157-LF:80123-LF:80155-LF:</t>
        </is>
      </c>
      <c r="D495" s="2" t="inlineStr">
        <is>
          <t>X5</t>
        </is>
      </c>
      <c r="E495" s="2" t="inlineStr">
        <is>
          <t>Opt_InsertProvided</t>
        </is>
      </c>
      <c r="F495" s="2" t="inlineStr">
        <is>
          <t>Cast Iron, ASTM-A48, CL 30</t>
        </is>
      </c>
      <c r="G495" s="2" t="inlineStr">
        <is>
          <t>C30</t>
        </is>
      </c>
      <c r="H495" s="2" t="inlineStr">
        <is>
          <t>Coating_Scotchkote134_interior_exterior_IncludeImpeller</t>
        </is>
      </c>
      <c r="I495" t="inlineStr">
        <is>
          <t>175psig</t>
        </is>
      </c>
      <c r="J495" t="inlineStr">
        <is>
          <t>:MechSealDoubleType2:</t>
        </is>
      </c>
      <c r="K495" t="inlineStr">
        <is>
          <t>:Horizontal:</t>
        </is>
      </c>
      <c r="L495" t="inlineStr">
        <is>
          <t>:A:B:</t>
        </is>
      </c>
      <c r="N495" t="inlineStr">
        <is>
          <t>Double Seal, Type 1</t>
        </is>
      </c>
      <c r="O495" s="1" t="inlineStr">
        <is>
          <t>RTF</t>
        </is>
      </c>
      <c r="Q495" t="inlineStr">
        <is>
          <t>A100536</t>
        </is>
      </c>
      <c r="R495" t="inlineStr">
        <is>
          <t>LT250</t>
        </is>
      </c>
    </row>
    <row r="496">
      <c r="B496" s="4" t="inlineStr">
        <is>
          <t>Price_BOM_L_Insert_490</t>
        </is>
      </c>
      <c r="C496" t="inlineStr">
        <is>
          <t>:60157-LF:80155-LF:</t>
        </is>
      </c>
      <c r="D496" s="2" t="inlineStr">
        <is>
          <t>X6</t>
        </is>
      </c>
      <c r="E496" s="2" t="inlineStr">
        <is>
          <t>Opt_InsertProvided</t>
        </is>
      </c>
      <c r="F496" s="2" t="inlineStr">
        <is>
          <t>Cast Iron, ASTM-A48, CL 30</t>
        </is>
      </c>
      <c r="G496" s="2" t="inlineStr">
        <is>
          <t>C30</t>
        </is>
      </c>
      <c r="H496" s="2" t="inlineStr">
        <is>
          <t>Coating_Scotchkote134_interior_exterior_IncludeImpeller</t>
        </is>
      </c>
      <c r="I496" t="inlineStr">
        <is>
          <t>250psig</t>
        </is>
      </c>
      <c r="J496" t="inlineStr">
        <is>
          <t>:MechSealType1Bal:</t>
        </is>
      </c>
      <c r="K496" t="inlineStr">
        <is>
          <t>:Horizontal:</t>
        </is>
      </c>
      <c r="L496" t="inlineStr">
        <is>
          <t>:A:B:</t>
        </is>
      </c>
      <c r="N496" t="inlineStr">
        <is>
          <t>Single Seal, Type 21S:Single Seal, Type 1</t>
        </is>
      </c>
      <c r="O496" s="1" t="inlineStr">
        <is>
          <t>RTF</t>
        </is>
      </c>
      <c r="Q496" t="inlineStr">
        <is>
          <t>A100538</t>
        </is>
      </c>
      <c r="R496" t="inlineStr">
        <is>
          <t>LT250</t>
        </is>
      </c>
    </row>
    <row r="497">
      <c r="B497" s="4" t="inlineStr">
        <is>
          <t>Price_BOM_L_Insert_491</t>
        </is>
      </c>
      <c r="C497" t="inlineStr">
        <is>
          <t>:60157-LF:80155-LF:</t>
        </is>
      </c>
      <c r="D497" s="2" t="inlineStr">
        <is>
          <t>X6</t>
        </is>
      </c>
      <c r="E497" s="2" t="inlineStr">
        <is>
          <t>Opt_InsertProvided</t>
        </is>
      </c>
      <c r="F497" s="2" t="inlineStr">
        <is>
          <t>Ductile Iron, ASTM-A536-65</t>
        </is>
      </c>
      <c r="G497" s="2" t="inlineStr">
        <is>
          <t>J</t>
        </is>
      </c>
      <c r="H497" s="2" t="inlineStr">
        <is>
          <t>Coating_Scotchkote134_interior_exterior_IncludeImpeller</t>
        </is>
      </c>
      <c r="I497" t="inlineStr">
        <is>
          <t>250psig</t>
        </is>
      </c>
      <c r="J497" t="inlineStr">
        <is>
          <t>:MechSealType1Bal:</t>
        </is>
      </c>
      <c r="K497" t="inlineStr">
        <is>
          <t>:Horizontal:</t>
        </is>
      </c>
      <c r="L497" t="inlineStr">
        <is>
          <t>:A:B:</t>
        </is>
      </c>
      <c r="N497" t="inlineStr">
        <is>
          <t>Single Seal, Type 21S:Single Seal, Type 1</t>
        </is>
      </c>
      <c r="O497" s="1" t="inlineStr">
        <is>
          <t>RTF</t>
        </is>
      </c>
      <c r="Q497" t="inlineStr">
        <is>
          <t>A100539</t>
        </is>
      </c>
      <c r="R497" t="inlineStr">
        <is>
          <t>LT250</t>
        </is>
      </c>
    </row>
    <row r="498">
      <c r="B498" s="4" t="inlineStr">
        <is>
          <t>Price_BOM_L_Insert_492</t>
        </is>
      </c>
      <c r="C498" t="inlineStr">
        <is>
          <t>:60157-LF:80155-LF:</t>
        </is>
      </c>
      <c r="D498" s="2" t="inlineStr">
        <is>
          <t>X6</t>
        </is>
      </c>
      <c r="E498" s="2" t="inlineStr">
        <is>
          <t>Opt_InsertProvided</t>
        </is>
      </c>
      <c r="F498" s="2" t="inlineStr">
        <is>
          <t>Cast Iron, ASTM-A48, CL 30</t>
        </is>
      </c>
      <c r="G498" s="2" t="inlineStr">
        <is>
          <t>C30</t>
        </is>
      </c>
      <c r="H498" s="2" t="inlineStr">
        <is>
          <t>Coating_Scotchkote134_interior_exterior_IncludeImpeller</t>
        </is>
      </c>
      <c r="I498" t="inlineStr">
        <is>
          <t>175psig</t>
        </is>
      </c>
      <c r="J498" t="inlineStr">
        <is>
          <t>:MechSealType21S:MechSealType1Unbal:</t>
        </is>
      </c>
      <c r="K498" t="inlineStr">
        <is>
          <t>:Horizontal:</t>
        </is>
      </c>
      <c r="L498" t="inlineStr">
        <is>
          <t>:A:B:</t>
        </is>
      </c>
      <c r="N498" t="inlineStr">
        <is>
          <t>Double Seal, Type 1</t>
        </is>
      </c>
      <c r="O498" s="1" t="inlineStr">
        <is>
          <t>RTF</t>
        </is>
      </c>
      <c r="P498" s="4" t="n"/>
      <c r="Q498" t="inlineStr">
        <is>
          <t>A100538</t>
        </is>
      </c>
      <c r="R498" t="inlineStr">
        <is>
          <t>LT250</t>
        </is>
      </c>
    </row>
    <row r="499">
      <c r="B499" s="4" t="inlineStr">
        <is>
          <t>Price_BOM_L_Insert_493</t>
        </is>
      </c>
      <c r="C499" t="inlineStr">
        <is>
          <t>:60157-LF:80155-LF:</t>
        </is>
      </c>
      <c r="D499" s="2" t="inlineStr">
        <is>
          <t>X6</t>
        </is>
      </c>
      <c r="E499" s="2" t="inlineStr">
        <is>
          <t>Opt_InsertProvided</t>
        </is>
      </c>
      <c r="F499" s="2" t="inlineStr">
        <is>
          <t>Ductile Iron, ASTM-A536-65</t>
        </is>
      </c>
      <c r="G499" s="2" t="inlineStr">
        <is>
          <t>J</t>
        </is>
      </c>
      <c r="H499" s="2" t="inlineStr">
        <is>
          <t>Coating_Scotchkote134_interior_exterior_IncludeImpeller</t>
        </is>
      </c>
      <c r="I499" t="inlineStr">
        <is>
          <t>175psig</t>
        </is>
      </c>
      <c r="J499" t="inlineStr">
        <is>
          <t>:MechSealType21S:MechSealType1Unbal:</t>
        </is>
      </c>
      <c r="K499" t="inlineStr">
        <is>
          <t>:Horizontal:</t>
        </is>
      </c>
      <c r="L499" t="inlineStr">
        <is>
          <t>:A:B:</t>
        </is>
      </c>
      <c r="N499" t="inlineStr">
        <is>
          <t>Double Seal, Type 1</t>
        </is>
      </c>
      <c r="O499" s="1" t="inlineStr">
        <is>
          <t>RTF</t>
        </is>
      </c>
      <c r="P499" s="4" t="n"/>
      <c r="Q499" t="inlineStr">
        <is>
          <t>A100539</t>
        </is>
      </c>
      <c r="R499" t="inlineStr">
        <is>
          <t>LT250</t>
        </is>
      </c>
    </row>
    <row r="500">
      <c r="B500" s="4" t="inlineStr">
        <is>
          <t>Price_BOM_L_Insert_494</t>
        </is>
      </c>
      <c r="C500" t="inlineStr">
        <is>
          <t>:60157-LF:80155-LF:</t>
        </is>
      </c>
      <c r="D500" s="2" t="inlineStr">
        <is>
          <t>X6</t>
        </is>
      </c>
      <c r="E500" s="2" t="inlineStr">
        <is>
          <t>Opt_InsertProvided</t>
        </is>
      </c>
      <c r="F500" s="2" t="inlineStr">
        <is>
          <t>Cast Iron, ASTM-A48, CL 30</t>
        </is>
      </c>
      <c r="G500" s="2" t="inlineStr">
        <is>
          <t>C30</t>
        </is>
      </c>
      <c r="H500" s="2" t="inlineStr">
        <is>
          <t>Coating_Scotchkote134_interior_exterior_IncludeImpeller</t>
        </is>
      </c>
      <c r="I500" t="inlineStr">
        <is>
          <t>175psig</t>
        </is>
      </c>
      <c r="J500" t="inlineStr">
        <is>
          <t>:MechSealDoubleType1:</t>
        </is>
      </c>
      <c r="K500" t="inlineStr">
        <is>
          <t>:Horizontal:</t>
        </is>
      </c>
      <c r="L500" t="inlineStr">
        <is>
          <t>:A:B:</t>
        </is>
      </c>
      <c r="N500" t="inlineStr">
        <is>
          <t>Single Seal, Type 1B</t>
        </is>
      </c>
      <c r="O500" s="1" t="inlineStr">
        <is>
          <t>RTF</t>
        </is>
      </c>
      <c r="P500" s="4" t="n"/>
      <c r="Q500" t="inlineStr">
        <is>
          <t>A100538</t>
        </is>
      </c>
      <c r="R500" t="inlineStr">
        <is>
          <t>LT250</t>
        </is>
      </c>
    </row>
    <row r="501">
      <c r="B501" s="4" t="inlineStr">
        <is>
          <t>Price_BOM_L_Insert_495</t>
        </is>
      </c>
      <c r="C501" t="inlineStr">
        <is>
          <t>:60157-LF:80155-LF:</t>
        </is>
      </c>
      <c r="D501" s="2" t="inlineStr">
        <is>
          <t>X6</t>
        </is>
      </c>
      <c r="E501" s="2" t="inlineStr">
        <is>
          <t>Opt_InsertProvided</t>
        </is>
      </c>
      <c r="F501" s="2" t="inlineStr">
        <is>
          <t>Cast Iron, ASTM-A48, CL 30</t>
        </is>
      </c>
      <c r="G501" s="2" t="inlineStr">
        <is>
          <t>C30</t>
        </is>
      </c>
      <c r="H501" s="2" t="inlineStr">
        <is>
          <t>Coating_Scotchkote134_interior_exterior_IncludeImpeller</t>
        </is>
      </c>
      <c r="I501" t="inlineStr">
        <is>
          <t>150psig</t>
        </is>
      </c>
      <c r="J501" t="inlineStr">
        <is>
          <t>:Opt_Packing:</t>
        </is>
      </c>
      <c r="K501" t="inlineStr">
        <is>
          <t>:Horizontal:</t>
        </is>
      </c>
      <c r="L501" t="inlineStr">
        <is>
          <t>:A:B:</t>
        </is>
      </c>
      <c r="N501" t="inlineStr">
        <is>
          <t>Packing</t>
        </is>
      </c>
      <c r="O501" s="1" t="inlineStr">
        <is>
          <t>RTF</t>
        </is>
      </c>
      <c r="P501" s="4" t="n"/>
      <c r="Q501" t="inlineStr">
        <is>
          <t>A100538</t>
        </is>
      </c>
      <c r="R501" t="inlineStr">
        <is>
          <t>LT250</t>
        </is>
      </c>
    </row>
    <row r="502">
      <c r="B502" s="4" t="inlineStr">
        <is>
          <t>Price_BOM_L_Insert_496</t>
        </is>
      </c>
      <c r="C502" t="inlineStr">
        <is>
          <t>:10153-LF:</t>
        </is>
      </c>
      <c r="D502" s="2" t="inlineStr">
        <is>
          <t>X8</t>
        </is>
      </c>
      <c r="E502" s="2" t="inlineStr">
        <is>
          <t>Opt_InsertProvided</t>
        </is>
      </c>
      <c r="F502" s="2" t="inlineStr">
        <is>
          <t>Cast Iron, ASTM-A48, CL 30</t>
        </is>
      </c>
      <c r="G502" s="2" t="inlineStr">
        <is>
          <t>C30</t>
        </is>
      </c>
      <c r="H502" s="2" t="inlineStr">
        <is>
          <t>Coating_Scotchkote134_interior_exterior_IncludeImpeller</t>
        </is>
      </c>
      <c r="I502" t="inlineStr">
        <is>
          <t>175psig</t>
        </is>
      </c>
      <c r="J502" t="inlineStr">
        <is>
          <t>:MechSealDoubleType2:</t>
        </is>
      </c>
      <c r="K502" t="inlineStr">
        <is>
          <t>:Horizontal:</t>
        </is>
      </c>
      <c r="L502" t="inlineStr">
        <is>
          <t>:A:B:</t>
        </is>
      </c>
      <c r="N502" t="inlineStr">
        <is>
          <t>Double Seal, Type 1</t>
        </is>
      </c>
      <c r="O502" s="1" t="inlineStr">
        <is>
          <t>RTF</t>
        </is>
      </c>
      <c r="P502" s="4" t="n"/>
      <c r="Q502" t="inlineStr">
        <is>
          <t>A100540</t>
        </is>
      </c>
      <c r="R502" t="inlineStr">
        <is>
          <t>LT250</t>
        </is>
      </c>
    </row>
    <row r="503">
      <c r="B503" s="4" t="inlineStr">
        <is>
          <t>Price_BOM_L_Insert_497</t>
        </is>
      </c>
      <c r="C503" t="inlineStr">
        <is>
          <t>:10153-LF:</t>
        </is>
      </c>
      <c r="D503" s="2" t="inlineStr">
        <is>
          <t>X8</t>
        </is>
      </c>
      <c r="E503" s="2" t="inlineStr">
        <is>
          <t>Opt_InsertProvided</t>
        </is>
      </c>
      <c r="F503" s="2" t="inlineStr">
        <is>
          <t>Ductile Iron, ASTM-A536-65</t>
        </is>
      </c>
      <c r="G503" s="2" t="inlineStr">
        <is>
          <t>J</t>
        </is>
      </c>
      <c r="H503" s="2" t="inlineStr">
        <is>
          <t>Coating_Scotchkote134_interior_exterior_IncludeImpeller</t>
        </is>
      </c>
      <c r="I503" t="inlineStr">
        <is>
          <t>175psig</t>
        </is>
      </c>
      <c r="J503" t="inlineStr">
        <is>
          <t>:MechSealDoubleType2:</t>
        </is>
      </c>
      <c r="K503" t="inlineStr">
        <is>
          <t>:Horizontal:</t>
        </is>
      </c>
      <c r="L503" t="inlineStr">
        <is>
          <t>:A:B:</t>
        </is>
      </c>
      <c r="N503" t="inlineStr">
        <is>
          <t>Double Seal, Type 1</t>
        </is>
      </c>
      <c r="O503" s="1" t="inlineStr">
        <is>
          <t>RTF</t>
        </is>
      </c>
      <c r="P503" s="4" t="n"/>
      <c r="Q503" t="inlineStr">
        <is>
          <t>A100541</t>
        </is>
      </c>
      <c r="R503" t="inlineStr">
        <is>
          <t>LT250</t>
        </is>
      </c>
    </row>
    <row r="504">
      <c r="B504" s="4" t="inlineStr">
        <is>
          <t>Price_BOM_L_Insert_498</t>
        </is>
      </c>
      <c r="C504" t="inlineStr">
        <is>
          <t>:10153-LF:</t>
        </is>
      </c>
      <c r="D504" s="2" t="inlineStr">
        <is>
          <t>X8</t>
        </is>
      </c>
      <c r="E504" s="2" t="inlineStr">
        <is>
          <t>Opt_InsertProvided</t>
        </is>
      </c>
      <c r="F504" s="2" t="inlineStr">
        <is>
          <t>Cast Iron, ASTM-A48, CL 30</t>
        </is>
      </c>
      <c r="G504" s="2" t="inlineStr">
        <is>
          <t>C30</t>
        </is>
      </c>
      <c r="H504" s="2" t="inlineStr">
        <is>
          <t>Coating_Scotchkote134_interior_exterior_IncludeImpeller</t>
        </is>
      </c>
      <c r="I504" t="inlineStr">
        <is>
          <t>150psig</t>
        </is>
      </c>
      <c r="J504" t="inlineStr">
        <is>
          <t>:Opt_Packing:</t>
        </is>
      </c>
      <c r="K504" t="inlineStr">
        <is>
          <t>:Horizontal:</t>
        </is>
      </c>
      <c r="L504" t="inlineStr">
        <is>
          <t>:A:B:</t>
        </is>
      </c>
      <c r="N504" t="inlineStr">
        <is>
          <t>Packing</t>
        </is>
      </c>
      <c r="O504" s="1" t="inlineStr">
        <is>
          <t>RTF</t>
        </is>
      </c>
      <c r="P504" s="4" t="n"/>
      <c r="Q504" t="inlineStr">
        <is>
          <t>A100540</t>
        </is>
      </c>
      <c r="R504" t="inlineStr">
        <is>
          <t>LT250</t>
        </is>
      </c>
    </row>
    <row r="505">
      <c r="B505" s="4" t="inlineStr">
        <is>
          <t>Price_BOM_L_Insert_499</t>
        </is>
      </c>
      <c r="C505" t="inlineStr">
        <is>
          <t>:10153-LF:</t>
        </is>
      </c>
      <c r="D505" s="2" t="inlineStr">
        <is>
          <t>X8</t>
        </is>
      </c>
      <c r="E505" s="2" t="inlineStr">
        <is>
          <t>Opt_InsertProvided</t>
        </is>
      </c>
      <c r="F505" s="2" t="inlineStr">
        <is>
          <t>Ductile Iron, ASTM-A536-65</t>
        </is>
      </c>
      <c r="G505" s="2" t="inlineStr">
        <is>
          <t>J</t>
        </is>
      </c>
      <c r="H505" s="2" t="inlineStr">
        <is>
          <t>Coating_Scotchkote134_interior_exterior_IncludeImpeller</t>
        </is>
      </c>
      <c r="I505" t="inlineStr">
        <is>
          <t>150psig</t>
        </is>
      </c>
      <c r="J505" t="inlineStr">
        <is>
          <t>:Opt_Packing:</t>
        </is>
      </c>
      <c r="K505" t="inlineStr">
        <is>
          <t>:Horizontal:</t>
        </is>
      </c>
      <c r="L505" t="inlineStr">
        <is>
          <t>:A:B:</t>
        </is>
      </c>
      <c r="N505" t="inlineStr">
        <is>
          <t>Packing</t>
        </is>
      </c>
      <c r="O505" s="1" t="inlineStr">
        <is>
          <t>RTF</t>
        </is>
      </c>
      <c r="P505" s="4" t="n"/>
      <c r="Q505" t="inlineStr">
        <is>
          <t>A100541</t>
        </is>
      </c>
      <c r="R505" t="inlineStr">
        <is>
          <t>LT250</t>
        </is>
      </c>
    </row>
    <row r="506">
      <c r="B506" s="4" t="inlineStr">
        <is>
          <t>Price_BOM_L_Insert_500</t>
        </is>
      </c>
      <c r="C506" t="inlineStr">
        <is>
          <t>:15507-LCV:15509-LCV:20501-LCV:30501-LCV:30507-LCV:</t>
        </is>
      </c>
      <c r="D506" s="2" t="inlineStr">
        <is>
          <t>X3</t>
        </is>
      </c>
      <c r="E506" s="2" t="inlineStr">
        <is>
          <t>Opt_InsertProvided</t>
        </is>
      </c>
      <c r="F506" s="2" t="inlineStr">
        <is>
          <t>Cast Iron, ASTM-A48, CL 30</t>
        </is>
      </c>
      <c r="G506" s="2" t="inlineStr">
        <is>
          <t>C30</t>
        </is>
      </c>
      <c r="H506" s="2" t="inlineStr">
        <is>
          <t>Coating_Scotchkote134_interior_exterior_IncludeImpeller</t>
        </is>
      </c>
      <c r="I506" t="inlineStr">
        <is>
          <t>175psig</t>
        </is>
      </c>
      <c r="J506" t="inlineStr">
        <is>
          <t>:MechSealType21S:MechSealType1Unbal:</t>
        </is>
      </c>
      <c r="K506" t="inlineStr">
        <is>
          <t>:Vertical:</t>
        </is>
      </c>
      <c r="L506" t="inlineStr">
        <is>
          <t>:X:V:</t>
        </is>
      </c>
      <c r="M506" t="inlineStr">
        <is>
          <t>:143JM:145JM:182JM:184JM:</t>
        </is>
      </c>
      <c r="O506" s="1" t="inlineStr">
        <is>
          <t>RTF</t>
        </is>
      </c>
      <c r="P506" s="4" t="n"/>
      <c r="Q506" t="inlineStr">
        <is>
          <t>A100522</t>
        </is>
      </c>
      <c r="R506" t="inlineStr">
        <is>
          <t>LT250</t>
        </is>
      </c>
    </row>
    <row r="507">
      <c r="B507" s="4" t="inlineStr">
        <is>
          <t>Price_BOM_L_Insert_501</t>
        </is>
      </c>
      <c r="C507" t="inlineStr">
        <is>
          <t>:20121-LC:25123-LC:</t>
        </is>
      </c>
      <c r="D507" s="2" t="inlineStr">
        <is>
          <t>X3</t>
        </is>
      </c>
      <c r="E507" s="2" t="inlineStr">
        <is>
          <t>Opt_InsertProvided</t>
        </is>
      </c>
      <c r="F507" s="2" t="inlineStr">
        <is>
          <t>Cast Iron, ASTM-A48, CL 30</t>
        </is>
      </c>
      <c r="G507" s="2" t="inlineStr">
        <is>
          <t>C30</t>
        </is>
      </c>
      <c r="H507" s="2" t="inlineStr">
        <is>
          <t>Coating_Scotchkote134_interior_exterior_IncludeImpeller</t>
        </is>
      </c>
      <c r="I507" t="inlineStr">
        <is>
          <t>175psig</t>
        </is>
      </c>
      <c r="J507" t="inlineStr">
        <is>
          <t>:MechSealType21S:MechSealType1Unbal:</t>
        </is>
      </c>
      <c r="K507" t="inlineStr">
        <is>
          <t>:Horizontal:</t>
        </is>
      </c>
      <c r="L507" t="inlineStr">
        <is>
          <t>:V:</t>
        </is>
      </c>
      <c r="M507" t="inlineStr">
        <is>
          <t>:143JM:145JM:182JM:184JM:</t>
        </is>
      </c>
      <c r="N507" s="1" t="n">
        <v>96769353</v>
      </c>
      <c r="O507" s="1" t="inlineStr">
        <is>
          <t>RTF</t>
        </is>
      </c>
      <c r="P507" s="4" t="n"/>
      <c r="Q507" t="inlineStr">
        <is>
          <t>A100522</t>
        </is>
      </c>
      <c r="R507" t="inlineStr">
        <is>
          <t>LT250</t>
        </is>
      </c>
    </row>
    <row r="508">
      <c r="B508" s="4" t="inlineStr">
        <is>
          <t>Price_BOM_L_Insert_502</t>
        </is>
      </c>
      <c r="C508" t="inlineStr">
        <is>
          <t>:20121-LC:25123-LC:</t>
        </is>
      </c>
      <c r="D508" s="2" t="inlineStr">
        <is>
          <t>X3</t>
        </is>
      </c>
      <c r="E508" s="2" t="inlineStr">
        <is>
          <t>Opt_InsertProvided</t>
        </is>
      </c>
      <c r="F508" s="2" t="inlineStr">
        <is>
          <t>Cast Iron, ASTM-A48, CL 30</t>
        </is>
      </c>
      <c r="G508" s="2" t="inlineStr">
        <is>
          <t>C30</t>
        </is>
      </c>
      <c r="H508" s="2" t="inlineStr">
        <is>
          <t>Coating_Scotchkote134_interior_exterior_IncludeImpeller</t>
        </is>
      </c>
      <c r="I508" t="inlineStr">
        <is>
          <t>175psig</t>
        </is>
      </c>
      <c r="J508" t="inlineStr">
        <is>
          <t>:MechSealType21S:MechSealType1Unbal:</t>
        </is>
      </c>
      <c r="K508" t="inlineStr">
        <is>
          <t>:Horizontal:</t>
        </is>
      </c>
      <c r="L508" t="inlineStr">
        <is>
          <t>:V:</t>
        </is>
      </c>
      <c r="M508" t="inlineStr">
        <is>
          <t>:213JM:215JM:254JMZ:256JMZ:</t>
        </is>
      </c>
      <c r="O508" s="1" t="inlineStr">
        <is>
          <t>RTF</t>
        </is>
      </c>
      <c r="P508" s="4" t="n"/>
      <c r="Q508" t="inlineStr">
        <is>
          <t>A100522</t>
        </is>
      </c>
      <c r="R508" t="inlineStr">
        <is>
          <t>LT250</t>
        </is>
      </c>
    </row>
    <row r="509">
      <c r="B509" s="4" t="inlineStr">
        <is>
          <t>Price_BOM_L_Insert_503</t>
        </is>
      </c>
      <c r="C509" t="inlineStr">
        <is>
          <t>:12501-LC:12507-LC:15507-LC:15509-LC:20501-LC:30501-LC:30507-LC:</t>
        </is>
      </c>
      <c r="D509" s="2" t="inlineStr">
        <is>
          <t>X0</t>
        </is>
      </c>
      <c r="E509" s="2" t="inlineStr">
        <is>
          <t>Opt_InsertProvided</t>
        </is>
      </c>
      <c r="F509" s="2" t="inlineStr">
        <is>
          <t>Cast Iron, ASTM-A48, CL 30</t>
        </is>
      </c>
      <c r="G509" s="2" t="inlineStr">
        <is>
          <t>C30</t>
        </is>
      </c>
      <c r="H509" s="2" t="inlineStr">
        <is>
          <t>Coating_Scotchkote134_interior_IncludeImpeller</t>
        </is>
      </c>
      <c r="I509" t="inlineStr">
        <is>
          <t>175psig</t>
        </is>
      </c>
      <c r="J509" t="inlineStr">
        <is>
          <t>:MechSealType21:</t>
        </is>
      </c>
      <c r="K509" t="inlineStr">
        <is>
          <t>:Horizontal:</t>
        </is>
      </c>
      <c r="L509" t="inlineStr">
        <is>
          <t>:D:</t>
        </is>
      </c>
      <c r="M509" t="inlineStr">
        <is>
          <t>:56J:</t>
        </is>
      </c>
      <c r="N509" t="inlineStr">
        <is>
          <t>Single Seal, Type 21S</t>
        </is>
      </c>
      <c r="O509" s="1" t="inlineStr">
        <is>
          <t>RTF</t>
        </is>
      </c>
      <c r="P509" s="4" t="n"/>
      <c r="Q509" t="inlineStr">
        <is>
          <t>A100518</t>
        </is>
      </c>
      <c r="R509" t="inlineStr">
        <is>
          <t>LT250</t>
        </is>
      </c>
    </row>
    <row r="510">
      <c r="B510" s="4" t="inlineStr">
        <is>
          <t>Price_BOM_L_Insert_504</t>
        </is>
      </c>
      <c r="C510" t="inlineStr">
        <is>
          <t>:12501-LC:12507-LC:15507-LC:15509-LC:20501-LC:30501-LC:30507-LC:</t>
        </is>
      </c>
      <c r="D510" s="2" t="inlineStr">
        <is>
          <t>X0</t>
        </is>
      </c>
      <c r="E510" s="2" t="inlineStr">
        <is>
          <t>Opt_InsertProvided</t>
        </is>
      </c>
      <c r="F510" s="2" t="inlineStr">
        <is>
          <t>Ductile Iron, ASTM-A536-65</t>
        </is>
      </c>
      <c r="G510" s="2" t="inlineStr">
        <is>
          <t>J</t>
        </is>
      </c>
      <c r="H510" s="2" t="inlineStr">
        <is>
          <t>Coating_Scotchkote134_interior_IncludeImpeller</t>
        </is>
      </c>
      <c r="I510" t="inlineStr">
        <is>
          <t>175psig</t>
        </is>
      </c>
      <c r="J510" t="inlineStr">
        <is>
          <t>:MechSealType21:</t>
        </is>
      </c>
      <c r="K510" t="inlineStr">
        <is>
          <t>:Horizontal:</t>
        </is>
      </c>
      <c r="L510" t="inlineStr">
        <is>
          <t>:D:</t>
        </is>
      </c>
      <c r="M510" t="inlineStr">
        <is>
          <t>:56J:</t>
        </is>
      </c>
      <c r="N510" t="inlineStr">
        <is>
          <t>Single Seal, Type 21S</t>
        </is>
      </c>
      <c r="O510" s="1" t="inlineStr">
        <is>
          <t>RTF</t>
        </is>
      </c>
      <c r="P510" s="4" t="n"/>
      <c r="Q510" t="inlineStr">
        <is>
          <t>A100519</t>
        </is>
      </c>
      <c r="R510" t="inlineStr">
        <is>
          <t>LT250</t>
        </is>
      </c>
    </row>
    <row r="511">
      <c r="B511" s="4" t="inlineStr">
        <is>
          <t>Price_BOM_L_Insert_505</t>
        </is>
      </c>
      <c r="C511" t="inlineStr">
        <is>
          <t>:12501-LCV:12507-LCV:15507-LCV:15509-LCV:20501-LCV:12501-LC:12507-LC:15507-LC:15509-LC:20501-LC:30501-LC:30507-LC:</t>
        </is>
      </c>
      <c r="D511" s="2" t="inlineStr">
        <is>
          <t>X0</t>
        </is>
      </c>
      <c r="E511" s="2" t="inlineStr">
        <is>
          <t>Opt_InsertProvided</t>
        </is>
      </c>
      <c r="F511" s="2" t="inlineStr">
        <is>
          <t>Cast Iron, ASTM-A48, CL 30</t>
        </is>
      </c>
      <c r="G511" s="2" t="inlineStr">
        <is>
          <t>C30</t>
        </is>
      </c>
      <c r="H511" s="2" t="inlineStr">
        <is>
          <t>Coating_Scotchkote134_interior_IncludeImpeller</t>
        </is>
      </c>
      <c r="I511" t="inlineStr">
        <is>
          <t>175psig</t>
        </is>
      </c>
      <c r="J511" t="inlineStr">
        <is>
          <t>:MechSealType21:</t>
        </is>
      </c>
      <c r="K511" t="inlineStr">
        <is>
          <t>:Vertical:</t>
        </is>
      </c>
      <c r="L511" t="inlineStr">
        <is>
          <t>:D:</t>
        </is>
      </c>
      <c r="M511" t="inlineStr">
        <is>
          <t>:56J:</t>
        </is>
      </c>
      <c r="O511" s="1" t="inlineStr">
        <is>
          <t>RTF</t>
        </is>
      </c>
      <c r="P511" s="4" t="n"/>
      <c r="Q511" t="inlineStr">
        <is>
          <t>A100518</t>
        </is>
      </c>
      <c r="R511" t="inlineStr">
        <is>
          <t>LT250</t>
        </is>
      </c>
    </row>
    <row r="512">
      <c r="B512" s="4" t="inlineStr">
        <is>
          <t>Price_BOM_L_Insert_506</t>
        </is>
      </c>
      <c r="C512" t="inlineStr">
        <is>
          <t>:12501-LCV:12507-LCV:15507-LCV:15509-LCV:20501-LCV:12501-LC:12507-LC:15507-LC:15509-LC:20501-LC:30501-LC:30507-LC:</t>
        </is>
      </c>
      <c r="D512" s="2" t="inlineStr">
        <is>
          <t>X0</t>
        </is>
      </c>
      <c r="E512" s="2" t="inlineStr">
        <is>
          <t>Opt_InsertProvided</t>
        </is>
      </c>
      <c r="F512" s="2" t="inlineStr">
        <is>
          <t>Ductile Iron, ASTM-A536-65</t>
        </is>
      </c>
      <c r="G512" s="2" t="inlineStr">
        <is>
          <t>J</t>
        </is>
      </c>
      <c r="H512" s="2" t="inlineStr">
        <is>
          <t>Coating_Scotchkote134_interior_IncludeImpeller</t>
        </is>
      </c>
      <c r="I512" t="inlineStr">
        <is>
          <t>175psig</t>
        </is>
      </c>
      <c r="J512" t="inlineStr">
        <is>
          <t>:MechSealType21:</t>
        </is>
      </c>
      <c r="K512" t="inlineStr">
        <is>
          <t>:Vertical:</t>
        </is>
      </c>
      <c r="L512" t="inlineStr">
        <is>
          <t>:D:</t>
        </is>
      </c>
      <c r="M512" t="inlineStr">
        <is>
          <t>:56J:</t>
        </is>
      </c>
      <c r="O512" s="1" t="inlineStr">
        <is>
          <t>RTF</t>
        </is>
      </c>
      <c r="P512" s="4" t="n"/>
      <c r="Q512" t="inlineStr">
        <is>
          <t>A100519</t>
        </is>
      </c>
      <c r="R512" t="inlineStr">
        <is>
          <t>LT250</t>
        </is>
      </c>
    </row>
    <row r="513">
      <c r="B513" s="4" t="inlineStr">
        <is>
          <t>Price_BOM_L_Insert_507</t>
        </is>
      </c>
      <c r="C513" t="inlineStr">
        <is>
          <t>:10707-LC:12709-LC:15705-LC:</t>
        </is>
      </c>
      <c r="D513" s="2" t="inlineStr">
        <is>
          <t>X0</t>
        </is>
      </c>
      <c r="E513" s="2" t="inlineStr">
        <is>
          <t>Opt_InsertProvided</t>
        </is>
      </c>
      <c r="F513" s="2" t="inlineStr">
        <is>
          <t>Cast Iron, ASTM-A48, CL 30</t>
        </is>
      </c>
      <c r="G513" s="2" t="inlineStr">
        <is>
          <t>C30</t>
        </is>
      </c>
      <c r="H513" s="2" t="inlineStr">
        <is>
          <t>Coating_Scotchkote134_interior_IncludeImpeller</t>
        </is>
      </c>
      <c r="I513" t="inlineStr">
        <is>
          <t>175psig</t>
        </is>
      </c>
      <c r="J513" t="inlineStr">
        <is>
          <t>:MechSealType21:</t>
        </is>
      </c>
      <c r="K513" t="inlineStr">
        <is>
          <t>:Horizontal:</t>
        </is>
      </c>
      <c r="L513" t="inlineStr">
        <is>
          <t>:D:</t>
        </is>
      </c>
      <c r="M513" t="inlineStr">
        <is>
          <t>:56J:</t>
        </is>
      </c>
      <c r="N513" t="inlineStr">
        <is>
          <t>Single Seal, Type 21S</t>
        </is>
      </c>
      <c r="O513" s="1" t="inlineStr">
        <is>
          <t>RTF</t>
        </is>
      </c>
      <c r="P513" s="4" t="n"/>
      <c r="Q513" t="inlineStr">
        <is>
          <t>A100518</t>
        </is>
      </c>
      <c r="R513" t="inlineStr">
        <is>
          <t>LT250</t>
        </is>
      </c>
    </row>
    <row r="514">
      <c r="B514" s="4" t="inlineStr">
        <is>
          <t>Price_BOM_L_Insert_508</t>
        </is>
      </c>
      <c r="C514" t="inlineStr">
        <is>
          <t>:10707-LC:12709-LC:15705-LC:</t>
        </is>
      </c>
      <c r="D514" s="2" t="inlineStr">
        <is>
          <t>X0</t>
        </is>
      </c>
      <c r="E514" s="2" t="inlineStr">
        <is>
          <t>Opt_InsertProvided</t>
        </is>
      </c>
      <c r="F514" s="2" t="inlineStr">
        <is>
          <t>Ductile Iron, ASTM-A536-65</t>
        </is>
      </c>
      <c r="G514" s="2" t="inlineStr">
        <is>
          <t>J</t>
        </is>
      </c>
      <c r="H514" s="2" t="inlineStr">
        <is>
          <t>Coating_Scotchkote134_interior_IncludeImpeller</t>
        </is>
      </c>
      <c r="I514" t="inlineStr">
        <is>
          <t>175psig</t>
        </is>
      </c>
      <c r="J514" t="inlineStr">
        <is>
          <t>:MechSealType21:</t>
        </is>
      </c>
      <c r="K514" t="inlineStr">
        <is>
          <t>:Horizontal:</t>
        </is>
      </c>
      <c r="L514" t="inlineStr">
        <is>
          <t>:D:</t>
        </is>
      </c>
      <c r="M514" t="inlineStr">
        <is>
          <t>:56J:</t>
        </is>
      </c>
      <c r="N514" t="inlineStr">
        <is>
          <t>Single Seal, Type 21S</t>
        </is>
      </c>
      <c r="O514" s="1" t="inlineStr">
        <is>
          <t>RTF</t>
        </is>
      </c>
      <c r="P514" s="4" t="n"/>
      <c r="Q514" t="inlineStr">
        <is>
          <t>A100519</t>
        </is>
      </c>
      <c r="R514" t="inlineStr">
        <is>
          <t>LT250</t>
        </is>
      </c>
    </row>
    <row r="515">
      <c r="B515" s="4" t="inlineStr">
        <is>
          <t>Price_BOM_L_Insert_509</t>
        </is>
      </c>
      <c r="C515" t="inlineStr">
        <is>
          <t>:10707-LCV:10707-LC:12709-LCV:12709-LC:15705-LCV:15705-LC:</t>
        </is>
      </c>
      <c r="D515" s="2" t="inlineStr">
        <is>
          <t>X0</t>
        </is>
      </c>
      <c r="E515" s="2" t="inlineStr">
        <is>
          <t>Opt_InsertProvided</t>
        </is>
      </c>
      <c r="F515" s="2" t="inlineStr">
        <is>
          <t>Cast Iron, ASTM-A48, CL 30</t>
        </is>
      </c>
      <c r="G515" s="2" t="inlineStr">
        <is>
          <t>C30</t>
        </is>
      </c>
      <c r="H515" s="2" t="inlineStr">
        <is>
          <t>Coating_Scotchkote134_interior_IncludeImpeller</t>
        </is>
      </c>
      <c r="I515" t="inlineStr">
        <is>
          <t>175psig</t>
        </is>
      </c>
      <c r="J515" t="inlineStr">
        <is>
          <t>:MechSealType21:</t>
        </is>
      </c>
      <c r="K515" t="inlineStr">
        <is>
          <t>:Vertical:</t>
        </is>
      </c>
      <c r="L515" t="inlineStr">
        <is>
          <t>:D:</t>
        </is>
      </c>
      <c r="M515" t="inlineStr">
        <is>
          <t>:56J:</t>
        </is>
      </c>
      <c r="O515" s="1" t="inlineStr">
        <is>
          <t>RTF</t>
        </is>
      </c>
      <c r="P515" s="4" t="n"/>
      <c r="Q515" t="inlineStr">
        <is>
          <t>A100518</t>
        </is>
      </c>
      <c r="R515" t="inlineStr">
        <is>
          <t>LT250</t>
        </is>
      </c>
    </row>
    <row r="516">
      <c r="B516" s="4" t="inlineStr">
        <is>
          <t>Price_BOM_L_Insert_510</t>
        </is>
      </c>
      <c r="C516" t="inlineStr">
        <is>
          <t>:10707-LCV:10707-LC:12709-LCV:12709-LC:15705-LCV:15705-LC:</t>
        </is>
      </c>
      <c r="D516" s="2" t="inlineStr">
        <is>
          <t>X0</t>
        </is>
      </c>
      <c r="E516" s="2" t="inlineStr">
        <is>
          <t>Opt_InsertProvided</t>
        </is>
      </c>
      <c r="F516" s="2" t="inlineStr">
        <is>
          <t>Ductile Iron, ASTM-A536-65</t>
        </is>
      </c>
      <c r="G516" s="2" t="inlineStr">
        <is>
          <t>J</t>
        </is>
      </c>
      <c r="H516" s="2" t="inlineStr">
        <is>
          <t>Coating_Scotchkote134_interior_IncludeImpeller</t>
        </is>
      </c>
      <c r="I516" t="inlineStr">
        <is>
          <t>175psig</t>
        </is>
      </c>
      <c r="J516" t="inlineStr">
        <is>
          <t>:MechSealType21:</t>
        </is>
      </c>
      <c r="K516" t="inlineStr">
        <is>
          <t>:Vertical:</t>
        </is>
      </c>
      <c r="L516" t="inlineStr">
        <is>
          <t>:D:</t>
        </is>
      </c>
      <c r="M516" t="inlineStr">
        <is>
          <t>:56J:</t>
        </is>
      </c>
      <c r="O516" s="1" t="inlineStr">
        <is>
          <t>RTF</t>
        </is>
      </c>
      <c r="P516" s="4" t="n"/>
      <c r="Q516" t="inlineStr">
        <is>
          <t>A100519</t>
        </is>
      </c>
      <c r="R516" t="inlineStr">
        <is>
          <t>LT250</t>
        </is>
      </c>
    </row>
    <row r="517">
      <c r="B517" s="4" t="inlineStr">
        <is>
          <t>Price_BOM_L_Insert_511</t>
        </is>
      </c>
      <c r="C517" t="inlineStr">
        <is>
          <t>:10707-LC:12709-LC:15705-LC:15951-LC:15955-LC:15959-LC:20709-LC:20953-LC:25707-LC:25957-LC:30707-LC:30957-LC:40707-LC:40957-LC:</t>
        </is>
      </c>
      <c r="D517" s="2" t="inlineStr">
        <is>
          <t>X3</t>
        </is>
      </c>
      <c r="E517" s="2" t="inlineStr">
        <is>
          <t>Opt_InsertProvided</t>
        </is>
      </c>
      <c r="F517" s="2" t="inlineStr">
        <is>
          <t>Cast Iron, ASTM-A48, CL 30</t>
        </is>
      </c>
      <c r="G517" s="2" t="inlineStr">
        <is>
          <t>C30</t>
        </is>
      </c>
      <c r="H517" s="2" t="inlineStr">
        <is>
          <t>Coating_Scotchkote134_interior_IncludeImpeller</t>
        </is>
      </c>
      <c r="I517" t="inlineStr">
        <is>
          <t>175psig</t>
        </is>
      </c>
      <c r="J517" t="inlineStr">
        <is>
          <t>:MechSealType21S:MechSealType1Unbal:</t>
        </is>
      </c>
      <c r="K517" t="inlineStr">
        <is>
          <t>:Horizontal:</t>
        </is>
      </c>
      <c r="L517" t="inlineStr">
        <is>
          <t>:V:</t>
        </is>
      </c>
      <c r="M517" t="inlineStr">
        <is>
          <t>:143JM:145JM:182JM:184JM:</t>
        </is>
      </c>
      <c r="N517" t="inlineStr">
        <is>
          <t>Single Seal, Type 21S:Single Seal, Type 1</t>
        </is>
      </c>
      <c r="O517" s="1" t="n">
        <v>96759595</v>
      </c>
      <c r="P517" s="4" t="inlineStr">
        <is>
          <t>INSERT,LC,X3,JM,SGL, 4.5"AK,CI COATED</t>
        </is>
      </c>
      <c r="Q517" t="inlineStr">
        <is>
          <t>A100522</t>
        </is>
      </c>
      <c r="R517" t="inlineStr">
        <is>
          <t>LT250</t>
        </is>
      </c>
    </row>
    <row r="518">
      <c r="B518" s="4" t="inlineStr">
        <is>
          <t>Price_BOM_L_Insert_512</t>
        </is>
      </c>
      <c r="C518" t="inlineStr">
        <is>
          <t>:10707-LC:12709-LC:15705-LC:15951-LC:15955-LC:15959-LC:20709-LC:20953-LC:25707-LC:25957-LC:30707-LC:30957-LC:40707-LC:40957-LC:</t>
        </is>
      </c>
      <c r="D518" s="2" t="inlineStr">
        <is>
          <t>X3</t>
        </is>
      </c>
      <c r="E518" s="2" t="inlineStr">
        <is>
          <t>Opt_InsertProvided</t>
        </is>
      </c>
      <c r="F518" s="2" t="inlineStr">
        <is>
          <t>Cast Iron, ASTM-A48, CL 30</t>
        </is>
      </c>
      <c r="G518" s="2" t="inlineStr">
        <is>
          <t>C30</t>
        </is>
      </c>
      <c r="H518" s="2" t="inlineStr">
        <is>
          <t>Coating_Scotchkote134_interior_IncludeImpeller</t>
        </is>
      </c>
      <c r="I518" t="inlineStr">
        <is>
          <t>175psig</t>
        </is>
      </c>
      <c r="J518" t="inlineStr">
        <is>
          <t>:MechSealType21S:MechSealType1Unbal:</t>
        </is>
      </c>
      <c r="K518" t="inlineStr">
        <is>
          <t>:Horizontal:</t>
        </is>
      </c>
      <c r="L518" t="inlineStr">
        <is>
          <t>:V:</t>
        </is>
      </c>
      <c r="M518" t="inlineStr">
        <is>
          <t>:213JM:215JM:254JMZ:256JMZ:</t>
        </is>
      </c>
      <c r="N518" t="inlineStr">
        <is>
          <t>Single Seal, Type 21S:Single Seal, Type 1</t>
        </is>
      </c>
      <c r="O518" s="1" t="n">
        <v>96759594</v>
      </c>
      <c r="P518" s="4" t="inlineStr">
        <is>
          <t>INSERT,LC,X3,JM,SGL, 8.5"AK,CI COATED</t>
        </is>
      </c>
      <c r="Q518" t="inlineStr">
        <is>
          <t>A100522</t>
        </is>
      </c>
      <c r="R518" t="inlineStr">
        <is>
          <t>LT250</t>
        </is>
      </c>
    </row>
    <row r="519">
      <c r="B519" s="4" t="inlineStr">
        <is>
          <t>Price_BOM_L_Insert_513</t>
        </is>
      </c>
      <c r="C51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19" s="2" t="inlineStr">
        <is>
          <t>X3</t>
        </is>
      </c>
      <c r="E519" s="2" t="inlineStr">
        <is>
          <t>Opt_InsertProvided</t>
        </is>
      </c>
      <c r="F519" s="2" t="inlineStr">
        <is>
          <t>Cast Iron, ASTM-A48, CL 30</t>
        </is>
      </c>
      <c r="G519" s="2" t="inlineStr">
        <is>
          <t>C30</t>
        </is>
      </c>
      <c r="H519" s="2" t="inlineStr">
        <is>
          <t>Coating_Scotchkote134_interior_IncludeImpeller</t>
        </is>
      </c>
      <c r="I519" t="inlineStr">
        <is>
          <t>175psig</t>
        </is>
      </c>
      <c r="J519" t="inlineStr">
        <is>
          <t>:MechSealType21S:MechSealType1Unbal:</t>
        </is>
      </c>
      <c r="K519" t="inlineStr">
        <is>
          <t>:Vertical:</t>
        </is>
      </c>
      <c r="L519" t="inlineStr">
        <is>
          <t>:X:V:</t>
        </is>
      </c>
      <c r="M519" t="inlineStr">
        <is>
          <t>:143JM:145JM:182JM:184JM:</t>
        </is>
      </c>
      <c r="O519" s="1" t="inlineStr">
        <is>
          <t>RTF</t>
        </is>
      </c>
      <c r="P519" s="4" t="n"/>
      <c r="Q519" t="inlineStr">
        <is>
          <t>A100522</t>
        </is>
      </c>
      <c r="R519" t="inlineStr">
        <is>
          <t>LT250</t>
        </is>
      </c>
    </row>
    <row r="520">
      <c r="B520" s="4" t="inlineStr">
        <is>
          <t>Price_BOM_L_Insert_514</t>
        </is>
      </c>
      <c r="C52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20" s="2" t="inlineStr">
        <is>
          <t>X3</t>
        </is>
      </c>
      <c r="E520" s="2" t="inlineStr">
        <is>
          <t>Opt_InsertProvided</t>
        </is>
      </c>
      <c r="F520" s="2" t="inlineStr">
        <is>
          <t>Cast Iron, ASTM-A48, CL 30</t>
        </is>
      </c>
      <c r="G520" s="2" t="inlineStr">
        <is>
          <t>C30</t>
        </is>
      </c>
      <c r="H520" s="2" t="inlineStr">
        <is>
          <t>Coating_Scotchkote134_interior_IncludeImpeller</t>
        </is>
      </c>
      <c r="I520" t="inlineStr">
        <is>
          <t>175psig</t>
        </is>
      </c>
      <c r="J520" t="inlineStr">
        <is>
          <t>:MechSealType21S:MechSealType1Unbal:</t>
        </is>
      </c>
      <c r="K520" t="inlineStr">
        <is>
          <t>:Vertical:</t>
        </is>
      </c>
      <c r="L520" t="inlineStr">
        <is>
          <t>:X:V:</t>
        </is>
      </c>
      <c r="M520" t="inlineStr">
        <is>
          <t>:213JM:215JM:254JMZ:256JMZ:</t>
        </is>
      </c>
      <c r="O520" s="1" t="inlineStr">
        <is>
          <t>RTF</t>
        </is>
      </c>
      <c r="P520" s="4" t="n"/>
      <c r="Q520" t="inlineStr">
        <is>
          <t>A100522</t>
        </is>
      </c>
      <c r="R520" t="inlineStr">
        <is>
          <t>LT250</t>
        </is>
      </c>
    </row>
    <row r="521">
      <c r="B521" s="4" t="inlineStr">
        <is>
          <t>Price_BOM_L_Insert_515</t>
        </is>
      </c>
      <c r="C521" t="inlineStr">
        <is>
          <t>:10707-LC:12709-LC:15705-LC:15951-LC:15955-LC:15959-LC:20709-LC:20953-LC:20121-LC:25707-LC:25957-LC:25123-LC:30707-LC:30957-LC:40707-LC:40957-LC:</t>
        </is>
      </c>
      <c r="D521" s="2" t="inlineStr">
        <is>
          <t>X3</t>
        </is>
      </c>
      <c r="E521" s="2" t="inlineStr">
        <is>
          <t>Opt_InsertProvided</t>
        </is>
      </c>
      <c r="F521" s="2" t="inlineStr">
        <is>
          <t>Cast Iron, ASTM-A48, CL 30</t>
        </is>
      </c>
      <c r="G521" s="2" t="inlineStr">
        <is>
          <t>C30</t>
        </is>
      </c>
      <c r="H521" s="2" t="inlineStr">
        <is>
          <t>Coating_Scotchkote134_interior_IncludeImpeller</t>
        </is>
      </c>
      <c r="I521" t="inlineStr">
        <is>
          <t>150psig</t>
        </is>
      </c>
      <c r="J521" t="inlineStr">
        <is>
          <t>:Opt_Packing:</t>
        </is>
      </c>
      <c r="K521" t="inlineStr">
        <is>
          <t>:Horizontal:</t>
        </is>
      </c>
      <c r="L521" t="inlineStr">
        <is>
          <t>:I:Z:</t>
        </is>
      </c>
      <c r="M521" t="inlineStr">
        <is>
          <t>:143JP:145JP:182JP:184JP:</t>
        </is>
      </c>
      <c r="N521" t="inlineStr">
        <is>
          <t>Packing</t>
        </is>
      </c>
      <c r="O521" s="1" t="inlineStr">
        <is>
          <t>RTF</t>
        </is>
      </c>
      <c r="P521" s="4" t="n"/>
      <c r="Q521" t="inlineStr">
        <is>
          <t>A100521</t>
        </is>
      </c>
      <c r="R521" t="inlineStr">
        <is>
          <t>LT250</t>
        </is>
      </c>
    </row>
    <row r="522">
      <c r="B522" s="4" t="inlineStr">
        <is>
          <t>Price_BOM_L_Insert_516</t>
        </is>
      </c>
      <c r="C522" t="inlineStr">
        <is>
          <t>:10707-LC:12709-LC:15705-LC:15951-LC:15955-LC:15959-LC:20709-LC:20953-LC:20121-LC:25707-LC:25957-LC:25123-LC:30707-LC:30957-LC:40707-LC:40957-LC:</t>
        </is>
      </c>
      <c r="D522" s="2" t="inlineStr">
        <is>
          <t>X3</t>
        </is>
      </c>
      <c r="E522" s="2" t="inlineStr">
        <is>
          <t>Opt_InsertProvided</t>
        </is>
      </c>
      <c r="F522" s="2" t="inlineStr">
        <is>
          <t>Cast Iron, ASTM-A48, CL 30</t>
        </is>
      </c>
      <c r="G522" s="2" t="inlineStr">
        <is>
          <t>C30</t>
        </is>
      </c>
      <c r="H522" s="2" t="inlineStr">
        <is>
          <t>Coating_Scotchkote134_interior_IncludeImpeller</t>
        </is>
      </c>
      <c r="I522" t="inlineStr">
        <is>
          <t>150psig</t>
        </is>
      </c>
      <c r="J522" t="inlineStr">
        <is>
          <t>:Opt_Packing:</t>
        </is>
      </c>
      <c r="K522" t="inlineStr">
        <is>
          <t>:Horizontal:</t>
        </is>
      </c>
      <c r="L522" t="inlineStr">
        <is>
          <t>:I:</t>
        </is>
      </c>
      <c r="M522" t="inlineStr">
        <is>
          <t>:213JPZ:215JPZ:254JPZ:256JPZ:</t>
        </is>
      </c>
      <c r="N522" t="inlineStr">
        <is>
          <t>Packing</t>
        </is>
      </c>
      <c r="O522" s="1" t="inlineStr">
        <is>
          <t>RTF</t>
        </is>
      </c>
      <c r="P522" s="4" t="n"/>
      <c r="Q522" t="inlineStr">
        <is>
          <t>A100521</t>
        </is>
      </c>
      <c r="R522" t="inlineStr">
        <is>
          <t>LT250</t>
        </is>
      </c>
    </row>
    <row r="523">
      <c r="B523" s="4" t="inlineStr">
        <is>
          <t>Price_BOM_L_Insert_517</t>
        </is>
      </c>
      <c r="C523" t="inlineStr">
        <is>
          <t>:10707-LC:12709-LC:15705-LC:15951-LC:15955-LC:15959-LC:20709-LC:20953-LC:20121-LC:25707-LC:25957-LC:25123-LC:30707-LC:30957-LC:40707-LC:40957-LC:</t>
        </is>
      </c>
      <c r="D523" s="2" t="inlineStr">
        <is>
          <t>X3</t>
        </is>
      </c>
      <c r="E523" s="2" t="inlineStr">
        <is>
          <t>Opt_InsertProvided</t>
        </is>
      </c>
      <c r="F523" s="2" t="inlineStr">
        <is>
          <t>Cast Iron, ASTM-A48, CL 30</t>
        </is>
      </c>
      <c r="G523" s="2" t="inlineStr">
        <is>
          <t>C30</t>
        </is>
      </c>
      <c r="H523" s="2" t="inlineStr">
        <is>
          <t>Coating_Scotchkote134_interior_IncludeImpeller</t>
        </is>
      </c>
      <c r="I523" t="inlineStr">
        <is>
          <t>250psig</t>
        </is>
      </c>
      <c r="J523" t="inlineStr">
        <is>
          <t>:MechSealType21S:MechSealType1Unbal:</t>
        </is>
      </c>
      <c r="K523" t="inlineStr">
        <is>
          <t>:Horizontal:</t>
        </is>
      </c>
      <c r="L523" t="inlineStr">
        <is>
          <t>:I:Z:</t>
        </is>
      </c>
      <c r="M523" t="inlineStr">
        <is>
          <t>:143JP:145JP:182JP:184JP:</t>
        </is>
      </c>
      <c r="O523" s="1" t="inlineStr">
        <is>
          <t>RTF</t>
        </is>
      </c>
      <c r="P523" s="4" t="n"/>
      <c r="Q523" t="inlineStr">
        <is>
          <t>A100521</t>
        </is>
      </c>
      <c r="R523" t="inlineStr">
        <is>
          <t>LT250</t>
        </is>
      </c>
    </row>
    <row r="524">
      <c r="B524" s="4" t="inlineStr">
        <is>
          <t>Price_BOM_L_Insert_518</t>
        </is>
      </c>
      <c r="C524" t="inlineStr">
        <is>
          <t>:10707-LC:12709-LC:15705-LC:15951-LC:15955-LC:15959-LC:20709-LC:20953-LC:20121-LC:25707-LC:25957-LC:25123-LC:30707-LC:30957-LC:40707-LC:40957-LC:</t>
        </is>
      </c>
      <c r="D524" s="2" t="inlineStr">
        <is>
          <t>X3</t>
        </is>
      </c>
      <c r="E524" s="2" t="inlineStr">
        <is>
          <t>Opt_InsertProvided</t>
        </is>
      </c>
      <c r="F524" s="2" t="inlineStr">
        <is>
          <t>Cast Iron, ASTM-A48, CL 30</t>
        </is>
      </c>
      <c r="G524" s="2" t="inlineStr">
        <is>
          <t>C30</t>
        </is>
      </c>
      <c r="H524" s="2" t="inlineStr">
        <is>
          <t>Coating_Scotchkote134_interior_IncludeImpeller</t>
        </is>
      </c>
      <c r="I524" t="inlineStr">
        <is>
          <t>250psig</t>
        </is>
      </c>
      <c r="J524" t="inlineStr">
        <is>
          <t>:MechSealType21S:MechSealType1Unbal:</t>
        </is>
      </c>
      <c r="K524" t="inlineStr">
        <is>
          <t>:Horizontal:</t>
        </is>
      </c>
      <c r="L524" t="inlineStr">
        <is>
          <t>:I:</t>
        </is>
      </c>
      <c r="M524" t="inlineStr">
        <is>
          <t>:213JPZ:215JPZ:254JPZ:256JPZ:</t>
        </is>
      </c>
      <c r="O524" s="1" t="inlineStr">
        <is>
          <t>RTF</t>
        </is>
      </c>
      <c r="P524" s="4" t="n"/>
      <c r="Q524" t="inlineStr">
        <is>
          <t>A100521</t>
        </is>
      </c>
      <c r="R524" t="inlineStr">
        <is>
          <t>LT250</t>
        </is>
      </c>
    </row>
    <row r="525">
      <c r="B525" s="4" t="inlineStr">
        <is>
          <t>Price_BOM_L_Insert_519</t>
        </is>
      </c>
      <c r="C525" t="inlineStr">
        <is>
          <t>:10707-LC:12709-LC:15705-LC:15951-LC:15955-LC:15959-LC:20709-LC:20953-LC:20121-LC:25707-LC:25957-LC:25123-LC:30707-LC:30957-LC:40707-LC:40957-LC:</t>
        </is>
      </c>
      <c r="D525" s="2" t="inlineStr">
        <is>
          <t>X3</t>
        </is>
      </c>
      <c r="E525" s="2" t="inlineStr">
        <is>
          <t>Opt_InsertProvided</t>
        </is>
      </c>
      <c r="F525" s="2" t="inlineStr">
        <is>
          <t>Ductile Iron, ASTM-A536-65</t>
        </is>
      </c>
      <c r="G525" s="2" t="inlineStr">
        <is>
          <t>J</t>
        </is>
      </c>
      <c r="H525" s="2" t="inlineStr">
        <is>
          <t>Coating_Scotchkote134_interior_IncludeImpeller</t>
        </is>
      </c>
      <c r="I525" t="inlineStr">
        <is>
          <t>250psig</t>
        </is>
      </c>
      <c r="J525" t="inlineStr">
        <is>
          <t>:MechSealType21S:MechSealType1Unbal:</t>
        </is>
      </c>
      <c r="K525" t="inlineStr">
        <is>
          <t>:Horizontal:</t>
        </is>
      </c>
      <c r="L525" t="inlineStr">
        <is>
          <t>:I:Z:</t>
        </is>
      </c>
      <c r="M525" t="inlineStr">
        <is>
          <t>:143JP:145JP:182JP:184JP:</t>
        </is>
      </c>
      <c r="O525" s="1" t="inlineStr">
        <is>
          <t>RTF</t>
        </is>
      </c>
      <c r="P525" s="4" t="n"/>
      <c r="Q525" t="inlineStr">
        <is>
          <t>A100523</t>
        </is>
      </c>
      <c r="R525" t="inlineStr">
        <is>
          <t>LT250</t>
        </is>
      </c>
    </row>
    <row r="526">
      <c r="B526" s="4" t="inlineStr">
        <is>
          <t>Price_BOM_L_Insert_520</t>
        </is>
      </c>
      <c r="C526" t="inlineStr">
        <is>
          <t>:10707-LC:12709-LC:15705-LC:15951-LC:15955-LC:15959-LC:20709-LC:20953-LC:20121-LC:25707-LC:25957-LC:25123-LC:30707-LC:30957-LC:40707-LC:40957-LC:</t>
        </is>
      </c>
      <c r="D526" s="2" t="inlineStr">
        <is>
          <t>X3</t>
        </is>
      </c>
      <c r="E526" s="2" t="inlineStr">
        <is>
          <t>Opt_InsertProvided</t>
        </is>
      </c>
      <c r="F526" s="2" t="inlineStr">
        <is>
          <t>Ductile Iron, ASTM-A536-65</t>
        </is>
      </c>
      <c r="G526" s="2" t="inlineStr">
        <is>
          <t>J</t>
        </is>
      </c>
      <c r="H526" s="2" t="inlineStr">
        <is>
          <t>Coating_Scotchkote134_interior_IncludeImpeller</t>
        </is>
      </c>
      <c r="I526" t="inlineStr">
        <is>
          <t>250psig</t>
        </is>
      </c>
      <c r="J526" t="inlineStr">
        <is>
          <t>:MechSealType21S:MechSealType1Unbal:</t>
        </is>
      </c>
      <c r="K526" t="inlineStr">
        <is>
          <t>:Horizontal:</t>
        </is>
      </c>
      <c r="L526" t="inlineStr">
        <is>
          <t>:I:</t>
        </is>
      </c>
      <c r="M526" t="inlineStr">
        <is>
          <t>:213JPZ:215JPZ:254JPZ:256JPZ:</t>
        </is>
      </c>
      <c r="O526" s="1" t="inlineStr">
        <is>
          <t>RTF</t>
        </is>
      </c>
      <c r="P526" s="4" t="n"/>
      <c r="Q526" t="inlineStr">
        <is>
          <t>A100523</t>
        </is>
      </c>
      <c r="R526" t="inlineStr">
        <is>
          <t>LT250</t>
        </is>
      </c>
    </row>
    <row r="527">
      <c r="B527" s="4" t="inlineStr">
        <is>
          <t>Price_BOM_L_Insert_521</t>
        </is>
      </c>
      <c r="C527" t="inlineStr">
        <is>
          <t>:10707-LC:12709-LC:15705-LC:15951-LC:15955-LC:15959-LC:20709-LC:20953-LC:20121-LC:25707-LC:25957-LC:25123-LC:30707-LC:30957-LC:40707-LC:40957-LC:</t>
        </is>
      </c>
      <c r="D527" s="2" t="inlineStr">
        <is>
          <t>X3</t>
        </is>
      </c>
      <c r="E527" s="2" t="inlineStr">
        <is>
          <t>Opt_InsertProvided</t>
        </is>
      </c>
      <c r="F527" s="2" t="inlineStr">
        <is>
          <t>Cast Iron, ASTM-A48, CL 30</t>
        </is>
      </c>
      <c r="G527" s="2" t="inlineStr">
        <is>
          <t>C30</t>
        </is>
      </c>
      <c r="H527" s="2" t="inlineStr">
        <is>
          <t>Coating_Scotchkote134_interior_IncludeImpeller</t>
        </is>
      </c>
      <c r="I527" t="inlineStr">
        <is>
          <t>175psig</t>
        </is>
      </c>
      <c r="J527" t="inlineStr">
        <is>
          <t>:MechSealDoubleType21:MechSealDoubleType2:</t>
        </is>
      </c>
      <c r="K527" t="inlineStr">
        <is>
          <t>:Horizontal:</t>
        </is>
      </c>
      <c r="L527" t="inlineStr">
        <is>
          <t>:I:Z:</t>
        </is>
      </c>
      <c r="M527" t="inlineStr">
        <is>
          <t>:143JP:145JP:182JP:184JP:</t>
        </is>
      </c>
      <c r="O527" s="1" t="inlineStr">
        <is>
          <t>RTF</t>
        </is>
      </c>
      <c r="P527" s="4" t="n"/>
      <c r="Q527" t="inlineStr">
        <is>
          <t>A100521</t>
        </is>
      </c>
      <c r="R527" t="inlineStr">
        <is>
          <t>LT250</t>
        </is>
      </c>
    </row>
    <row r="528">
      <c r="B528" s="4" t="inlineStr">
        <is>
          <t>Price_BOM_L_Insert_522</t>
        </is>
      </c>
      <c r="C528" t="inlineStr">
        <is>
          <t>:10707-LC:12709-LC:15705-LC:15951-LC:15955-LC:15959-LC:20709-LC:20953-LC:20121-LC:25707-LC:25957-LC:25123-LC:30707-LC:30957-LC:40707-LC:40957-LC:</t>
        </is>
      </c>
      <c r="D528" s="2" t="inlineStr">
        <is>
          <t>X3</t>
        </is>
      </c>
      <c r="E528" s="2" t="inlineStr">
        <is>
          <t>Opt_InsertProvided</t>
        </is>
      </c>
      <c r="F528" s="2" t="inlineStr">
        <is>
          <t>Cast Iron, ASTM-A48, CL 30</t>
        </is>
      </c>
      <c r="G528" s="2" t="inlineStr">
        <is>
          <t>C30</t>
        </is>
      </c>
      <c r="H528" s="2" t="inlineStr">
        <is>
          <t>Coating_Scotchkote134_interior_IncludeImpeller</t>
        </is>
      </c>
      <c r="I528" t="inlineStr">
        <is>
          <t>175psig</t>
        </is>
      </c>
      <c r="J528" t="inlineStr">
        <is>
          <t>:MechSealDoubleType21:MechSealDoubleType2:</t>
        </is>
      </c>
      <c r="K528" t="inlineStr">
        <is>
          <t>:Horizontal:</t>
        </is>
      </c>
      <c r="L528" t="inlineStr">
        <is>
          <t>:I:</t>
        </is>
      </c>
      <c r="M528" t="inlineStr">
        <is>
          <t>:213JPZ:215JPZ:254JPZ:256JPZ:</t>
        </is>
      </c>
      <c r="O528" s="1" t="inlineStr">
        <is>
          <t>RTF</t>
        </is>
      </c>
      <c r="P528" s="4" t="n"/>
      <c r="Q528" t="inlineStr">
        <is>
          <t>A100521</t>
        </is>
      </c>
      <c r="R528" t="inlineStr">
        <is>
          <t>LT250</t>
        </is>
      </c>
    </row>
    <row r="529">
      <c r="B529" s="4" t="inlineStr">
        <is>
          <t>Price_BOM_L_Insert_523</t>
        </is>
      </c>
      <c r="C529" t="inlineStr">
        <is>
          <t>:10707-LC:12709-LC:15705-LC:15951-LC:15955-LC:15959-LC:20709-LC:20953-LC:20121-LC:25707-LC:25957-LC:25123-LC:30707-LC:30957-LC:40707-LC:40957-LC:</t>
        </is>
      </c>
      <c r="D529" s="2" t="inlineStr">
        <is>
          <t>X3</t>
        </is>
      </c>
      <c r="E529" s="2" t="inlineStr">
        <is>
          <t>Opt_InsertProvided</t>
        </is>
      </c>
      <c r="F529" s="2" t="inlineStr">
        <is>
          <t>Cast Iron, ASTM-A48, CL 30</t>
        </is>
      </c>
      <c r="G529" s="2" t="inlineStr">
        <is>
          <t>C30</t>
        </is>
      </c>
      <c r="H529" s="2" t="inlineStr">
        <is>
          <t>Coating_Scotchkote134_interior_IncludeImpeller</t>
        </is>
      </c>
      <c r="I529" t="inlineStr">
        <is>
          <t>250psig</t>
        </is>
      </c>
      <c r="J529" t="inlineStr">
        <is>
          <t>:MechSealType2B:</t>
        </is>
      </c>
      <c r="K529" t="inlineStr">
        <is>
          <t>:Horizontal:</t>
        </is>
      </c>
      <c r="L529" t="inlineStr">
        <is>
          <t>:I:Z:</t>
        </is>
      </c>
      <c r="M529" t="inlineStr">
        <is>
          <t>:143JP:145JP:182JP:184JP:</t>
        </is>
      </c>
      <c r="O529" s="1" t="inlineStr">
        <is>
          <t>RTF</t>
        </is>
      </c>
      <c r="P529" s="4" t="n"/>
      <c r="Q529" t="inlineStr">
        <is>
          <t>A100521</t>
        </is>
      </c>
      <c r="R529" t="inlineStr">
        <is>
          <t>LT250</t>
        </is>
      </c>
    </row>
    <row r="530">
      <c r="B530" s="4" t="inlineStr">
        <is>
          <t>Price_BOM_L_Insert_524</t>
        </is>
      </c>
      <c r="C530" t="inlineStr">
        <is>
          <t>:10707-LC:12709-LC:15705-LC:15951-LC:15955-LC:15959-LC:20709-LC:20953-LC:20121-LC:25707-LC:25957-LC:25123-LC:30707-LC:30957-LC:40707-LC:40957-LC:</t>
        </is>
      </c>
      <c r="D530" s="2" t="inlineStr">
        <is>
          <t>X3</t>
        </is>
      </c>
      <c r="E530" s="2" t="inlineStr">
        <is>
          <t>Opt_InsertProvided</t>
        </is>
      </c>
      <c r="F530" s="2" t="inlineStr">
        <is>
          <t>Cast Iron, ASTM-A48, CL 30</t>
        </is>
      </c>
      <c r="G530" s="2" t="inlineStr">
        <is>
          <t>C30</t>
        </is>
      </c>
      <c r="H530" s="2" t="inlineStr">
        <is>
          <t>Coating_Scotchkote134_interior_IncludeImpeller</t>
        </is>
      </c>
      <c r="I530" t="inlineStr">
        <is>
          <t>250psig</t>
        </is>
      </c>
      <c r="J530" t="inlineStr">
        <is>
          <t>:MechSealType2B:</t>
        </is>
      </c>
      <c r="K530" t="inlineStr">
        <is>
          <t>:Horizontal:</t>
        </is>
      </c>
      <c r="L530" t="inlineStr">
        <is>
          <t>:I:</t>
        </is>
      </c>
      <c r="M530" t="inlineStr">
        <is>
          <t>:213JPZ:215JPZ:254JPZ:256JPZ:</t>
        </is>
      </c>
      <c r="O530" s="1" t="inlineStr">
        <is>
          <t>RTF</t>
        </is>
      </c>
      <c r="P530" s="4" t="n"/>
      <c r="Q530" t="inlineStr">
        <is>
          <t>A100521</t>
        </is>
      </c>
      <c r="R530" t="inlineStr">
        <is>
          <t>LT250</t>
        </is>
      </c>
    </row>
    <row r="531">
      <c r="B531" s="4" t="inlineStr">
        <is>
          <t>Price_BOM_L_Insert_525</t>
        </is>
      </c>
      <c r="C531" t="inlineStr">
        <is>
          <t>:10707-LC:12709-LC:15705-LC:15951-LC:15955-LC:15959-LC:20709-LC:20953-LC:20121-LC:25707-LC:25957-LC:25123-LC:30707-LC:30957-LC:40707-LC:40957-LC:</t>
        </is>
      </c>
      <c r="D531" s="2" t="inlineStr">
        <is>
          <t>X3</t>
        </is>
      </c>
      <c r="E531" s="2" t="inlineStr">
        <is>
          <t>Opt_InsertProvided</t>
        </is>
      </c>
      <c r="F531" s="2" t="inlineStr">
        <is>
          <t>Ductile Iron, ASTM-A536-65</t>
        </is>
      </c>
      <c r="G531" s="2" t="inlineStr">
        <is>
          <t>J</t>
        </is>
      </c>
      <c r="H531" s="2" t="inlineStr">
        <is>
          <t>Coating_Scotchkote134_interior_IncludeImpeller</t>
        </is>
      </c>
      <c r="I531" t="inlineStr">
        <is>
          <t>250psig</t>
        </is>
      </c>
      <c r="J531" t="inlineStr">
        <is>
          <t>:MechSealType2B:</t>
        </is>
      </c>
      <c r="K531" t="inlineStr">
        <is>
          <t>:Horizontal:</t>
        </is>
      </c>
      <c r="L531" t="inlineStr">
        <is>
          <t>:I:Z:</t>
        </is>
      </c>
      <c r="M531" t="inlineStr">
        <is>
          <t>:143JP:145JP:182JP:184JP:</t>
        </is>
      </c>
      <c r="O531" s="1" t="inlineStr">
        <is>
          <t>RTF</t>
        </is>
      </c>
      <c r="P531" s="4" t="n"/>
      <c r="Q531" t="inlineStr">
        <is>
          <t>A100523</t>
        </is>
      </c>
      <c r="R531" t="inlineStr">
        <is>
          <t>LT250</t>
        </is>
      </c>
    </row>
    <row r="532">
      <c r="B532" s="4" t="inlineStr">
        <is>
          <t>Price_BOM_L_Insert_526</t>
        </is>
      </c>
      <c r="C532" t="inlineStr">
        <is>
          <t>:10707-LC:12709-LC:15705-LC:15951-LC:15955-LC:15959-LC:20709-LC:20953-LC:20121-LC:25707-LC:25957-LC:25123-LC:30707-LC:30957-LC:40707-LC:40957-LC:</t>
        </is>
      </c>
      <c r="D532" s="2" t="inlineStr">
        <is>
          <t>X3</t>
        </is>
      </c>
      <c r="E532" s="2" t="inlineStr">
        <is>
          <t>Opt_InsertProvided</t>
        </is>
      </c>
      <c r="F532" s="2" t="inlineStr">
        <is>
          <t>Ductile Iron, ASTM-A536-65</t>
        </is>
      </c>
      <c r="G532" s="2" t="inlineStr">
        <is>
          <t>J</t>
        </is>
      </c>
      <c r="H532" s="2" t="inlineStr">
        <is>
          <t>Coating_Scotchkote134_interior_IncludeImpeller</t>
        </is>
      </c>
      <c r="I532" t="inlineStr">
        <is>
          <t>250psig</t>
        </is>
      </c>
      <c r="J532" t="inlineStr">
        <is>
          <t>:MechSealType2B:</t>
        </is>
      </c>
      <c r="K532" t="inlineStr">
        <is>
          <t>:Horizontal:</t>
        </is>
      </c>
      <c r="L532" t="inlineStr">
        <is>
          <t>:I:</t>
        </is>
      </c>
      <c r="M532" t="inlineStr">
        <is>
          <t>:213JPZ:215JPZ:254JPZ:256JPZ:</t>
        </is>
      </c>
      <c r="O532" s="1" t="inlineStr">
        <is>
          <t>RTF</t>
        </is>
      </c>
      <c r="P532" s="4" t="n"/>
      <c r="Q532" t="inlineStr">
        <is>
          <t>A100523</t>
        </is>
      </c>
      <c r="R532" t="inlineStr">
        <is>
          <t>LT250</t>
        </is>
      </c>
    </row>
    <row r="533">
      <c r="B533" s="4" t="inlineStr">
        <is>
          <t>Price_BOM_L_Insert_527</t>
        </is>
      </c>
      <c r="C533" t="inlineStr">
        <is>
          <t>:10707-LF:12709-LF:15705-LF:15951-LF:15955-LF:15959-LF:20709-LF:20953-LF:20121-LF:25707-LF:25957-LF:25123-LF:30707-LF:30957-LF:40707-LF:40957-LF:</t>
        </is>
      </c>
      <c r="D533" s="2" t="inlineStr">
        <is>
          <t>X3</t>
        </is>
      </c>
      <c r="E533" s="2" t="inlineStr">
        <is>
          <t>Opt_InsertProvided</t>
        </is>
      </c>
      <c r="F533" s="2" t="inlineStr">
        <is>
          <t>Cast Iron, ASTM-A48, CL 30</t>
        </is>
      </c>
      <c r="G533" s="2" t="inlineStr">
        <is>
          <t>C30</t>
        </is>
      </c>
      <c r="H533" s="2" t="inlineStr">
        <is>
          <t>Coating_Scotchkote134_interior_IncludeImpeller</t>
        </is>
      </c>
      <c r="I533" t="inlineStr">
        <is>
          <t>150psig</t>
        </is>
      </c>
      <c r="J533" t="inlineStr">
        <is>
          <t>:Opt_Packing:</t>
        </is>
      </c>
      <c r="K533" t="inlineStr">
        <is>
          <t>:Horizontal:</t>
        </is>
      </c>
      <c r="L533" t="inlineStr">
        <is>
          <t>:A:B:</t>
        </is>
      </c>
      <c r="O533" s="1" t="inlineStr">
        <is>
          <t>RTF</t>
        </is>
      </c>
      <c r="P533" s="4" t="n"/>
      <c r="Q533" t="inlineStr">
        <is>
          <t>A100532</t>
        </is>
      </c>
      <c r="R533" t="inlineStr">
        <is>
          <t>LT250</t>
        </is>
      </c>
    </row>
    <row r="534">
      <c r="B534" s="4" t="inlineStr">
        <is>
          <t>Price_BOM_L_Insert_528</t>
        </is>
      </c>
      <c r="C534" t="inlineStr">
        <is>
          <t>:10707-LF:12709-LF:15705-LF:15951-LF:15955-LF:15959-LF:20709-LF:20953-LF:20121-LF:25707-LF:25957-LF:25123-LF:30707-LF:30957-LF:40707-LF:40957-LF:</t>
        </is>
      </c>
      <c r="D534" s="2" t="inlineStr">
        <is>
          <t>X3</t>
        </is>
      </c>
      <c r="E534" s="2" t="inlineStr">
        <is>
          <t>Opt_InsertProvided</t>
        </is>
      </c>
      <c r="F534" s="2" t="inlineStr">
        <is>
          <t>Cast Iron, ASTM-A48, CL 30</t>
        </is>
      </c>
      <c r="G534" s="2" t="inlineStr">
        <is>
          <t>C30</t>
        </is>
      </c>
      <c r="H534" s="2" t="inlineStr">
        <is>
          <t>Coating_Scotchkote134_interior_IncludeImpeller</t>
        </is>
      </c>
      <c r="I534" t="inlineStr">
        <is>
          <t>250psig</t>
        </is>
      </c>
      <c r="J534" t="inlineStr">
        <is>
          <t>:MechSealType21S:MechSealType1Unbal:</t>
        </is>
      </c>
      <c r="K534" t="inlineStr">
        <is>
          <t>:Horizontal:</t>
        </is>
      </c>
      <c r="L534" t="inlineStr">
        <is>
          <t>:A:B:</t>
        </is>
      </c>
      <c r="O534" s="1" t="inlineStr">
        <is>
          <t>RTF</t>
        </is>
      </c>
      <c r="P534" s="4" t="n"/>
      <c r="Q534" t="inlineStr">
        <is>
          <t>A100532</t>
        </is>
      </c>
      <c r="R534" t="inlineStr">
        <is>
          <t>LT250</t>
        </is>
      </c>
    </row>
    <row r="535">
      <c r="B535" s="4" t="inlineStr">
        <is>
          <t>Price_BOM_L_Insert_529</t>
        </is>
      </c>
      <c r="C535" t="inlineStr">
        <is>
          <t>:10707-LF:12709-LF:15705-LF:15951-LF:15955-LF:15959-LF:20709-LF:20953-LF:20121-LF:25707-LF:25957-LF:25123-LF:30707-LF:30957-LF:40707-LF:40957-LF:</t>
        </is>
      </c>
      <c r="D535" s="2" t="inlineStr">
        <is>
          <t>X3</t>
        </is>
      </c>
      <c r="E535" s="2" t="inlineStr">
        <is>
          <t>Opt_InsertProvided</t>
        </is>
      </c>
      <c r="F535" s="2" t="inlineStr">
        <is>
          <t>Ductile Iron, ASTM-A536-65</t>
        </is>
      </c>
      <c r="G535" s="2" t="inlineStr">
        <is>
          <t>J</t>
        </is>
      </c>
      <c r="H535" s="2" t="inlineStr">
        <is>
          <t>Coating_Scotchkote134_interior_IncludeImpeller</t>
        </is>
      </c>
      <c r="I535" t="inlineStr">
        <is>
          <t>250psig</t>
        </is>
      </c>
      <c r="J535" t="inlineStr">
        <is>
          <t>:MechSealType21S:MechSealType1Unbal:</t>
        </is>
      </c>
      <c r="K535" t="inlineStr">
        <is>
          <t>:Horizontal:</t>
        </is>
      </c>
      <c r="L535" t="inlineStr">
        <is>
          <t>:A:B:</t>
        </is>
      </c>
      <c r="O535" s="1" t="inlineStr">
        <is>
          <t>RTF</t>
        </is>
      </c>
      <c r="P535" s="4" t="n"/>
      <c r="Q535" t="inlineStr">
        <is>
          <t>A100533</t>
        </is>
      </c>
      <c r="R535" t="inlineStr">
        <is>
          <t>LT250</t>
        </is>
      </c>
    </row>
    <row r="536">
      <c r="B536" s="4" t="inlineStr">
        <is>
          <t>Price_BOM_L_Insert_530</t>
        </is>
      </c>
      <c r="C536" t="inlineStr">
        <is>
          <t>:10707-LF:12709-LF:15705-LF:15951-LF:15955-LF:15959-LF:20709-LF:20953-LF:20121-LF:25707-LF:25957-LF:25123-LF:30707-LF:30957-LF:40707-LF:40957-LF:</t>
        </is>
      </c>
      <c r="D536" s="2" t="inlineStr">
        <is>
          <t>X3</t>
        </is>
      </c>
      <c r="E536" s="2" t="inlineStr">
        <is>
          <t>Opt_InsertProvided</t>
        </is>
      </c>
      <c r="F536" s="2" t="inlineStr">
        <is>
          <t>Cast Iron, ASTM-A48, CL 30</t>
        </is>
      </c>
      <c r="G536" s="2" t="inlineStr">
        <is>
          <t>C30</t>
        </is>
      </c>
      <c r="H536" s="2" t="inlineStr">
        <is>
          <t>Coating_Scotchkote134_interior_IncludeImpeller</t>
        </is>
      </c>
      <c r="I536" t="inlineStr">
        <is>
          <t>175psig</t>
        </is>
      </c>
      <c r="J536" t="inlineStr">
        <is>
          <t>:MechSealDoubleType21:MechSealDoubleType2:</t>
        </is>
      </c>
      <c r="K536" t="inlineStr">
        <is>
          <t>:Horizontal:</t>
        </is>
      </c>
      <c r="L536" t="inlineStr">
        <is>
          <t>:A:B:</t>
        </is>
      </c>
      <c r="O536" s="1" t="inlineStr">
        <is>
          <t>RTF</t>
        </is>
      </c>
      <c r="P536" s="4" t="n"/>
      <c r="Q536" t="inlineStr">
        <is>
          <t>A100532</t>
        </is>
      </c>
      <c r="R536" t="inlineStr">
        <is>
          <t>LT250</t>
        </is>
      </c>
    </row>
    <row r="537">
      <c r="B537" s="4" t="inlineStr">
        <is>
          <t>Price_BOM_L_Insert_531</t>
        </is>
      </c>
      <c r="C537" t="inlineStr">
        <is>
          <t>:10707-LF:12709-LF:15705-LF:15951-LF:15955-LF:15959-LF:20709-LF:20953-LF:20121-LF:25707-LF:25957-LF:25123-LF:30707-LF:30957-LF:40707-LF:40957-LF:</t>
        </is>
      </c>
      <c r="D537" s="2" t="inlineStr">
        <is>
          <t>X3</t>
        </is>
      </c>
      <c r="E537" s="2" t="inlineStr">
        <is>
          <t>Opt_InsertProvided</t>
        </is>
      </c>
      <c r="F537" s="2" t="inlineStr">
        <is>
          <t>Cast Iron, ASTM-A48, CL 30</t>
        </is>
      </c>
      <c r="G537" s="2" t="inlineStr">
        <is>
          <t>C30</t>
        </is>
      </c>
      <c r="H537" s="2" t="inlineStr">
        <is>
          <t>Coating_Scotchkote134_interior_IncludeImpeller</t>
        </is>
      </c>
      <c r="I537" t="inlineStr">
        <is>
          <t>250psig</t>
        </is>
      </c>
      <c r="J537" t="inlineStr">
        <is>
          <t>:MechSealType2B:</t>
        </is>
      </c>
      <c r="K537" t="inlineStr">
        <is>
          <t>:Horizontal:</t>
        </is>
      </c>
      <c r="L537" t="inlineStr">
        <is>
          <t>:A:B:</t>
        </is>
      </c>
      <c r="O537" s="1" t="inlineStr">
        <is>
          <t>RTF</t>
        </is>
      </c>
      <c r="P537" s="4" t="n"/>
      <c r="Q537" t="inlineStr">
        <is>
          <t>A100532</t>
        </is>
      </c>
      <c r="R537" t="inlineStr">
        <is>
          <t>LT250</t>
        </is>
      </c>
    </row>
    <row r="538">
      <c r="B538" s="4" t="inlineStr">
        <is>
          <t>Price_BOM_L_Insert_532</t>
        </is>
      </c>
      <c r="C538" t="inlineStr">
        <is>
          <t>:10707-LF:12709-LF:15705-LF:15951-LF:15955-LF:15959-LF:20709-LF:20953-LF:20121-LF:25707-LF:25957-LF:25123-LF:30707-LF:30957-LF:40707-LF:40957-LF:</t>
        </is>
      </c>
      <c r="D538" s="2" t="inlineStr">
        <is>
          <t>X3</t>
        </is>
      </c>
      <c r="E538" s="2" t="inlineStr">
        <is>
          <t>Opt_InsertProvided</t>
        </is>
      </c>
      <c r="F538" s="2" t="inlineStr">
        <is>
          <t>Ductile Iron, ASTM-A536-65</t>
        </is>
      </c>
      <c r="G538" s="2" t="inlineStr">
        <is>
          <t>J</t>
        </is>
      </c>
      <c r="H538" s="2" t="inlineStr">
        <is>
          <t>Coating_Scotchkote134_interior_IncludeImpeller</t>
        </is>
      </c>
      <c r="I538" t="inlineStr">
        <is>
          <t>250psig</t>
        </is>
      </c>
      <c r="J538" t="inlineStr">
        <is>
          <t>:MechSealType2B:</t>
        </is>
      </c>
      <c r="K538" t="inlineStr">
        <is>
          <t>:Horizontal:</t>
        </is>
      </c>
      <c r="L538" t="inlineStr">
        <is>
          <t>:A:B:</t>
        </is>
      </c>
      <c r="O538" s="1" t="inlineStr">
        <is>
          <t>RTF</t>
        </is>
      </c>
      <c r="P538" s="4" t="n"/>
      <c r="Q538" t="inlineStr">
        <is>
          <t>A100532</t>
        </is>
      </c>
      <c r="R538" t="inlineStr">
        <is>
          <t>LT250</t>
        </is>
      </c>
    </row>
    <row r="539">
      <c r="B539" s="4" t="inlineStr">
        <is>
          <t>Price_BOM_L_Insert_533</t>
        </is>
      </c>
      <c r="C539" t="inlineStr">
        <is>
          <t>:15507-LC:15509-LC:20501-LC:30501-LC:30507-LC:</t>
        </is>
      </c>
      <c r="D539" s="2" t="inlineStr">
        <is>
          <t>X3</t>
        </is>
      </c>
      <c r="E539" s="2" t="inlineStr">
        <is>
          <t>Opt_InsertProvided</t>
        </is>
      </c>
      <c r="F539" s="2" t="inlineStr">
        <is>
          <t>Cast Iron, ASTM-A48, CL 30</t>
        </is>
      </c>
      <c r="G539" s="2" t="inlineStr">
        <is>
          <t>C30</t>
        </is>
      </c>
      <c r="H539" s="2" t="inlineStr">
        <is>
          <t>Coating_Scotchkote134_interior_IncludeImpeller</t>
        </is>
      </c>
      <c r="I539" t="inlineStr">
        <is>
          <t>175psig</t>
        </is>
      </c>
      <c r="J539" t="inlineStr">
        <is>
          <t>:MechSealType21S:MechSealType1Unbal:</t>
        </is>
      </c>
      <c r="K539" t="inlineStr">
        <is>
          <t>:Horizontal:</t>
        </is>
      </c>
      <c r="L539" t="inlineStr">
        <is>
          <t>:X:</t>
        </is>
      </c>
      <c r="M539" t="inlineStr">
        <is>
          <t>:143JM:145JM:182JM:184JM:</t>
        </is>
      </c>
      <c r="N539" t="inlineStr">
        <is>
          <t>Single Seal, Type 21S</t>
        </is>
      </c>
      <c r="O539" s="1" t="inlineStr">
        <is>
          <t>RTF</t>
        </is>
      </c>
      <c r="P539" s="4" t="n"/>
      <c r="Q539" t="inlineStr">
        <is>
          <t>A100522</t>
        </is>
      </c>
      <c r="R539" t="inlineStr">
        <is>
          <t>LT250</t>
        </is>
      </c>
    </row>
    <row r="540">
      <c r="B540" s="4" t="inlineStr">
        <is>
          <t>Price_BOM_L_Insert_534</t>
        </is>
      </c>
      <c r="C540" t="inlineStr">
        <is>
          <t>:15951-LC:15951-LCV:15955-LC:15955-LCV:15959-LC:15959-LCV:20709-LC:20709-LCV:20953-LC:20953-LCV:25707-LC:25707-LCV:25957-LC:25957-LCV:30707-LC:30707-LCV:40957-LC:40957-LCV:50957-LC:50957-LCV:</t>
        </is>
      </c>
      <c r="D540" t="inlineStr">
        <is>
          <t>X4</t>
        </is>
      </c>
      <c r="E540" s="2" t="inlineStr">
        <is>
          <t>Opt_InsertProvided</t>
        </is>
      </c>
      <c r="F540" s="2" t="inlineStr">
        <is>
          <t>Cast Iron, ASTM-A48, CL 30</t>
        </is>
      </c>
      <c r="G540" s="2" t="inlineStr">
        <is>
          <t>C30</t>
        </is>
      </c>
      <c r="H540" s="2" t="inlineStr">
        <is>
          <t>Coating_Scotchkote134_interior_IncludeImpeller</t>
        </is>
      </c>
      <c r="I540" t="inlineStr">
        <is>
          <t>175psig</t>
        </is>
      </c>
      <c r="J540" t="inlineStr">
        <is>
          <t>:MechSealType21S:MechSealType1Unbal:</t>
        </is>
      </c>
      <c r="K540" t="inlineStr">
        <is>
          <t>:Horizontal:Vertical:</t>
        </is>
      </c>
      <c r="L540" t="inlineStr">
        <is>
          <t>:W:Y:</t>
        </is>
      </c>
      <c r="M540" t="inlineStr">
        <is>
          <t>:213JMZ:215JMZ:213JM:215JM:254JM:256JM:</t>
        </is>
      </c>
      <c r="O540" t="n">
        <v>98096695</v>
      </c>
      <c r="P540" s="4" t="n"/>
      <c r="Q540" t="inlineStr">
        <is>
          <t>A100525</t>
        </is>
      </c>
      <c r="R540" t="inlineStr">
        <is>
          <t>LT250</t>
        </is>
      </c>
    </row>
    <row r="541">
      <c r="B541" s="4" t="inlineStr">
        <is>
          <t>Price_BOM_L_Insert_535</t>
        </is>
      </c>
      <c r="C541" t="inlineStr">
        <is>
          <t>:15951-LC:15951-LCV:15955-LC:15955-LCV:15959-LC:15959-LCV:20709-LC:20709-LCV:20953-LC:20953-LCV:25707-LC:25707-LCV:25957-LC:25957-LCV:30707-LC:30707-LCV:40957-LC:40957-LCV:50957-LC:50957-LCV:</t>
        </is>
      </c>
      <c r="D541" t="inlineStr">
        <is>
          <t>X4</t>
        </is>
      </c>
      <c r="E541" s="2" t="inlineStr">
        <is>
          <t>Opt_InsertProvided</t>
        </is>
      </c>
      <c r="F541" s="2" t="inlineStr">
        <is>
          <t>Cast Iron, ASTM-A48, CL 30</t>
        </is>
      </c>
      <c r="G541" s="2" t="inlineStr">
        <is>
          <t>C30</t>
        </is>
      </c>
      <c r="H541" s="2" t="inlineStr">
        <is>
          <t>Coating_Scotchkote134_interior_IncludeImpeller</t>
        </is>
      </c>
      <c r="I541" t="inlineStr">
        <is>
          <t>175psig</t>
        </is>
      </c>
      <c r="J541" t="inlineStr">
        <is>
          <t>:MechSealType21S:MechSealType1Unbal:</t>
        </is>
      </c>
      <c r="K541" t="inlineStr">
        <is>
          <t>:Horizontal:Vertical:</t>
        </is>
      </c>
      <c r="L541" t="inlineStr">
        <is>
          <t>:W:Y:</t>
        </is>
      </c>
      <c r="M541" t="inlineStr">
        <is>
          <t>:284JM:286JM:324JM:326JM:364JMZ:365JMZ:404JMZ:405JMZ:</t>
        </is>
      </c>
      <c r="O541" s="1" t="n">
        <v>98796719</v>
      </c>
      <c r="P541" s="4" t="n"/>
      <c r="Q541" t="inlineStr">
        <is>
          <t>A100525</t>
        </is>
      </c>
      <c r="R541" t="inlineStr">
        <is>
          <t>LT250</t>
        </is>
      </c>
    </row>
    <row r="542">
      <c r="B542" s="4" t="inlineStr">
        <is>
          <t>Price_BOM_L_Insert_536</t>
        </is>
      </c>
      <c r="C542" t="inlineStr">
        <is>
          <t>:40707-LC:40707-LCV:</t>
        </is>
      </c>
      <c r="D542" s="2" t="inlineStr">
        <is>
          <t>X4</t>
        </is>
      </c>
      <c r="E542" s="2" t="inlineStr">
        <is>
          <t>Opt_InsertProvided</t>
        </is>
      </c>
      <c r="F542" s="2" t="inlineStr">
        <is>
          <t>Cast Iron, ASTM-A48, CL 30</t>
        </is>
      </c>
      <c r="G542" s="2" t="inlineStr">
        <is>
          <t>C30</t>
        </is>
      </c>
      <c r="H542" s="2" t="inlineStr">
        <is>
          <t>Coating_Scotchkote134_interior_IncludeImpeller</t>
        </is>
      </c>
      <c r="I542" t="inlineStr">
        <is>
          <t>175psig</t>
        </is>
      </c>
      <c r="J542" t="inlineStr">
        <is>
          <t>:MechSealType21S:MechSealType1Unbal:</t>
        </is>
      </c>
      <c r="K542" t="inlineStr">
        <is>
          <t>:Horizontal:Vertical:</t>
        </is>
      </c>
      <c r="L542" t="inlineStr">
        <is>
          <t>:W:Y:</t>
        </is>
      </c>
      <c r="M542" t="inlineStr">
        <is>
          <t>:213JMZ:215JMZ:213JM:215JM:254JM:256JM:</t>
        </is>
      </c>
      <c r="O542" t="n">
        <v>98096695</v>
      </c>
      <c r="P542" s="4" t="n"/>
      <c r="Q542" t="inlineStr">
        <is>
          <t>A100525</t>
        </is>
      </c>
      <c r="R542" t="inlineStr">
        <is>
          <t>LT250</t>
        </is>
      </c>
    </row>
    <row r="543">
      <c r="B543" s="4" t="inlineStr">
        <is>
          <t>Price_BOM_L_Insert_537</t>
        </is>
      </c>
      <c r="C543" t="inlineStr">
        <is>
          <t>:40707-LC:40707-LCV:</t>
        </is>
      </c>
      <c r="D543" s="2" t="inlineStr">
        <is>
          <t>X4</t>
        </is>
      </c>
      <c r="E543" s="2" t="inlineStr">
        <is>
          <t>Opt_InsertProvided</t>
        </is>
      </c>
      <c r="F543" s="2" t="inlineStr">
        <is>
          <t>Cast Iron, ASTM-A48, CL 30</t>
        </is>
      </c>
      <c r="G543" s="2" t="inlineStr">
        <is>
          <t>C30</t>
        </is>
      </c>
      <c r="H543" s="2" t="inlineStr">
        <is>
          <t>Coating_Scotchkote134_interior_IncludeImpeller</t>
        </is>
      </c>
      <c r="I543" t="inlineStr">
        <is>
          <t>175psig</t>
        </is>
      </c>
      <c r="J543" t="inlineStr">
        <is>
          <t>:MechSealType21S:MechSealType1Unbal:</t>
        </is>
      </c>
      <c r="K543" t="inlineStr">
        <is>
          <t>:Horizontal:Vertical:</t>
        </is>
      </c>
      <c r="L543" t="inlineStr">
        <is>
          <t>:W:Y:</t>
        </is>
      </c>
      <c r="M543" t="inlineStr">
        <is>
          <t>:284JM:286JM:324JM:326JM:364JMZ:365JMZ:404JMZ:405JMZ:</t>
        </is>
      </c>
      <c r="O543" s="1" t="inlineStr">
        <is>
          <t>RTF</t>
        </is>
      </c>
      <c r="P543" s="4" t="n"/>
      <c r="Q543" t="inlineStr">
        <is>
          <t>A100525</t>
        </is>
      </c>
      <c r="R543" t="inlineStr">
        <is>
          <t>LT250</t>
        </is>
      </c>
    </row>
    <row r="544">
      <c r="B544" s="4" t="inlineStr">
        <is>
          <t>Price_BOM_L_Insert_538</t>
        </is>
      </c>
      <c r="C544" t="inlineStr">
        <is>
          <t>:15951-LC:15951-LCV:15955-LC:15955-LCV:15959-LC:15959-LCV:20709-LC:20709-LCV:20953-LC:20953-LCV:25707-LC:25707-LCV:25957-LC:25957-LCV:30707-LC:30707-LCV:40957-LC:40957-LCV:50957-LC:50957-LCV:</t>
        </is>
      </c>
      <c r="D544" t="inlineStr">
        <is>
          <t>X4</t>
        </is>
      </c>
      <c r="E544" s="2" t="inlineStr">
        <is>
          <t>Opt_InsertProvided</t>
        </is>
      </c>
      <c r="F544" s="2" t="inlineStr">
        <is>
          <t>Cast Iron, ASTM-A48, CL 30</t>
        </is>
      </c>
      <c r="G544" s="2" t="inlineStr">
        <is>
          <t>C30</t>
        </is>
      </c>
      <c r="H544" s="2" t="inlineStr">
        <is>
          <t>Coating_Scotchkote134_interior_IncludeImpeller</t>
        </is>
      </c>
      <c r="I544" t="inlineStr">
        <is>
          <t>175psig</t>
        </is>
      </c>
      <c r="J544" t="inlineStr">
        <is>
          <t>:MechSealType21S:MechSealType1Unbal:</t>
        </is>
      </c>
      <c r="K544" t="inlineStr">
        <is>
          <t>:Horizontal:Vertical:</t>
        </is>
      </c>
      <c r="L544" t="inlineStr">
        <is>
          <t>:G:K:</t>
        </is>
      </c>
      <c r="M544" t="inlineStr">
        <is>
          <t>:213JP:215JP:254JP:256JP:</t>
        </is>
      </c>
      <c r="O544" s="1" t="inlineStr">
        <is>
          <t>RTF</t>
        </is>
      </c>
      <c r="P544" s="4" t="n"/>
      <c r="Q544" t="inlineStr">
        <is>
          <t>A100524</t>
        </is>
      </c>
      <c r="R544" t="inlineStr">
        <is>
          <t>LT250</t>
        </is>
      </c>
    </row>
    <row r="545">
      <c r="B545" s="4" t="inlineStr">
        <is>
          <t>Price_BOM_L_Insert_539</t>
        </is>
      </c>
      <c r="C545" t="inlineStr">
        <is>
          <t>:15951-LC:15951-LCV:15955-LC:15955-LCV:15959-LC:15959-LCV:20709-LC:20709-LCV:20953-LC:20953-LCV:25707-LC:25707-LCV:25957-LC:25957-LCV:30707-LC:30707-LCV:40957-LC:40957-LCV:50957-LC:50957-LCV:</t>
        </is>
      </c>
      <c r="D545" t="inlineStr">
        <is>
          <t>X4</t>
        </is>
      </c>
      <c r="E545" s="2" t="inlineStr">
        <is>
          <t>Opt_InsertProvided</t>
        </is>
      </c>
      <c r="F545" s="2" t="inlineStr">
        <is>
          <t>Cast Iron, ASTM-A48, CL 30</t>
        </is>
      </c>
      <c r="G545" s="2" t="inlineStr">
        <is>
          <t>C30</t>
        </is>
      </c>
      <c r="H545" s="2" t="inlineStr">
        <is>
          <t>Coating_Scotchkote134_interior_IncludeImpeller</t>
        </is>
      </c>
      <c r="I545" t="inlineStr">
        <is>
          <t>175psig</t>
        </is>
      </c>
      <c r="J545" t="inlineStr">
        <is>
          <t>:MechSealType21S:MechSealType1Unbal:</t>
        </is>
      </c>
      <c r="K545" t="inlineStr">
        <is>
          <t>:Horizontal:Vertical:</t>
        </is>
      </c>
      <c r="L545" t="inlineStr">
        <is>
          <t>:G:K:</t>
        </is>
      </c>
      <c r="M545" t="inlineStr">
        <is>
          <t>:284JP:286JP:324JP:326JP:364JP:365JP:364JPZ:365JPZ:404JPZ:405JPZ:</t>
        </is>
      </c>
      <c r="O545" s="1" t="inlineStr">
        <is>
          <t>RTF</t>
        </is>
      </c>
      <c r="P545" s="4" t="n"/>
      <c r="Q545" t="inlineStr">
        <is>
          <t>A100524</t>
        </is>
      </c>
      <c r="R545" t="inlineStr">
        <is>
          <t>LT250</t>
        </is>
      </c>
    </row>
    <row r="546">
      <c r="B546" s="4" t="inlineStr">
        <is>
          <t>Price_BOM_L_Insert_540</t>
        </is>
      </c>
      <c r="C546" t="inlineStr">
        <is>
          <t>:15951-LC:15951-LCV:15955-LC:15955-LCV:15959-LC:15959-LCV:20709-LC:20709-LCV:20953-LC:20953-LCV:25707-LC:25707-LCV:25957-LC:25957-LCV:30707-LC:30707-LCV:40957-LC:40957-LCV:50957-LC:50957-LCV:</t>
        </is>
      </c>
      <c r="D546" t="inlineStr">
        <is>
          <t>X4</t>
        </is>
      </c>
      <c r="E546" s="2" t="inlineStr">
        <is>
          <t>Opt_InsertProvided</t>
        </is>
      </c>
      <c r="F546" s="2" t="inlineStr">
        <is>
          <t>Ductile Iron, ASTM-A536-65</t>
        </is>
      </c>
      <c r="G546" s="2" t="inlineStr">
        <is>
          <t>J</t>
        </is>
      </c>
      <c r="H546" s="2" t="inlineStr">
        <is>
          <t>Coating_Scotchkote134_interior_IncludeImpeller</t>
        </is>
      </c>
      <c r="I546" t="inlineStr">
        <is>
          <t>250psig</t>
        </is>
      </c>
      <c r="J546" t="inlineStr">
        <is>
          <t>:MechSealType21S:MechSealType1Unbal:</t>
        </is>
      </c>
      <c r="K546" t="inlineStr">
        <is>
          <t>:Horizontal:Vertical:</t>
        </is>
      </c>
      <c r="L546" t="inlineStr">
        <is>
          <t>:G:K:</t>
        </is>
      </c>
      <c r="M546" t="inlineStr">
        <is>
          <t>:213JP:215JP:254JP:256JP:</t>
        </is>
      </c>
      <c r="O546" s="1" t="inlineStr">
        <is>
          <t>RTF</t>
        </is>
      </c>
      <c r="P546" s="4" t="n"/>
      <c r="Q546" t="inlineStr">
        <is>
          <t>A100526</t>
        </is>
      </c>
      <c r="R546" t="inlineStr">
        <is>
          <t>LT250</t>
        </is>
      </c>
    </row>
    <row r="547">
      <c r="B547" s="4" t="inlineStr">
        <is>
          <t>Price_BOM_L_Insert_541</t>
        </is>
      </c>
      <c r="C547" t="inlineStr">
        <is>
          <t>:15951-LC:15951-LCV:15955-LC:15955-LCV:15959-LC:15959-LCV:20709-LC:20709-LCV:20953-LC:20953-LCV:25707-LC:25707-LCV:25957-LC:25957-LCV:30707-LC:30707-LCV:40957-LC:40957-LCV:50957-LC:50957-LCV:</t>
        </is>
      </c>
      <c r="D547" t="inlineStr">
        <is>
          <t>X4</t>
        </is>
      </c>
      <c r="E547" s="2" t="inlineStr">
        <is>
          <t>Opt_InsertProvided</t>
        </is>
      </c>
      <c r="F547" s="2" t="inlineStr">
        <is>
          <t>Ductile Iron, ASTM-A536-65</t>
        </is>
      </c>
      <c r="G547" s="2" t="inlineStr">
        <is>
          <t>J</t>
        </is>
      </c>
      <c r="H547" s="2" t="inlineStr">
        <is>
          <t>Coating_Scotchkote134_interior_IncludeImpeller</t>
        </is>
      </c>
      <c r="I547" t="inlineStr">
        <is>
          <t>250psig</t>
        </is>
      </c>
      <c r="J547" t="inlineStr">
        <is>
          <t>:MechSealType21S:MechSealType1Unbal:</t>
        </is>
      </c>
      <c r="K547" t="inlineStr">
        <is>
          <t>:Horizontal:Vertical:</t>
        </is>
      </c>
      <c r="L547" t="inlineStr">
        <is>
          <t>:G:K:</t>
        </is>
      </c>
      <c r="M547" t="inlineStr">
        <is>
          <t>:284JP:286JP:324JP:326JP:364JP:365JP:364JPZ:365JPZ:404JPZ:405JPZ:</t>
        </is>
      </c>
      <c r="O547" s="1" t="inlineStr">
        <is>
          <t>RTF</t>
        </is>
      </c>
      <c r="P547" s="4" t="n"/>
      <c r="Q547" t="inlineStr">
        <is>
          <t>A100526</t>
        </is>
      </c>
      <c r="R547" t="inlineStr">
        <is>
          <t>LT250</t>
        </is>
      </c>
    </row>
    <row r="548">
      <c r="B548" s="4" t="inlineStr">
        <is>
          <t>Price_BOM_L_Insert_542</t>
        </is>
      </c>
      <c r="C548" t="inlineStr">
        <is>
          <t>:15951-LC:15955-LC:15959-LC:20709-LC:20953-LC:25707-LC:25957-LC:30707-LC:40957-LC:50957-LC:</t>
        </is>
      </c>
      <c r="D548" t="inlineStr">
        <is>
          <t>X4</t>
        </is>
      </c>
      <c r="E548" s="2" t="inlineStr">
        <is>
          <t>Opt_InsertProvided</t>
        </is>
      </c>
      <c r="F548" s="2" t="inlineStr">
        <is>
          <t>Cast Iron, ASTM-A48, CL 30</t>
        </is>
      </c>
      <c r="G548" s="2" t="inlineStr">
        <is>
          <t>C30</t>
        </is>
      </c>
      <c r="H548" s="2" t="inlineStr">
        <is>
          <t>Coating_Scotchkote134_interior_IncludeImpeller</t>
        </is>
      </c>
      <c r="I548" t="inlineStr">
        <is>
          <t>175psig</t>
        </is>
      </c>
      <c r="J548" t="inlineStr">
        <is>
          <t>:Opt_Packing:</t>
        </is>
      </c>
      <c r="K548" t="inlineStr">
        <is>
          <t>:Horizontal:</t>
        </is>
      </c>
      <c r="L548" t="inlineStr">
        <is>
          <t>:K:</t>
        </is>
      </c>
      <c r="M548" t="inlineStr">
        <is>
          <t>:213JP:215JP:254JP:256JP:</t>
        </is>
      </c>
      <c r="O548" s="1" t="inlineStr">
        <is>
          <t>RTF</t>
        </is>
      </c>
      <c r="P548" s="4" t="n"/>
      <c r="Q548" t="inlineStr">
        <is>
          <t>A100524</t>
        </is>
      </c>
      <c r="R548" t="inlineStr">
        <is>
          <t>LT250</t>
        </is>
      </c>
    </row>
    <row r="549">
      <c r="B549" s="4" t="inlineStr">
        <is>
          <t>Price_BOM_L_Insert_543</t>
        </is>
      </c>
      <c r="C549" t="inlineStr">
        <is>
          <t>:15951-LC:15955-LC:15959-LC:20709-LC:20953-LC:25707-LC:25957-LC:30707-LC:40957-LC:50957-LC:</t>
        </is>
      </c>
      <c r="D549" t="inlineStr">
        <is>
          <t>X4</t>
        </is>
      </c>
      <c r="E549" s="2" t="inlineStr">
        <is>
          <t>Opt_InsertProvided</t>
        </is>
      </c>
      <c r="F549" s="2" t="inlineStr">
        <is>
          <t>Cast Iron, ASTM-A48, CL 30</t>
        </is>
      </c>
      <c r="G549" s="2" t="inlineStr">
        <is>
          <t>C30</t>
        </is>
      </c>
      <c r="H549" s="2" t="inlineStr">
        <is>
          <t>Coating_Scotchkote134_interior_IncludeImpeller</t>
        </is>
      </c>
      <c r="I549" t="inlineStr">
        <is>
          <t>175psig</t>
        </is>
      </c>
      <c r="J549" t="inlineStr">
        <is>
          <t>:Opt_Packing:</t>
        </is>
      </c>
      <c r="K549" t="inlineStr">
        <is>
          <t>:Horizontal:</t>
        </is>
      </c>
      <c r="L549" t="inlineStr">
        <is>
          <t>:K:</t>
        </is>
      </c>
      <c r="M549" t="inlineStr">
        <is>
          <t>:284JP:286JP:324JP:326JP:364JP:365JP:364JPZ:365JPZ:404JPZ:405JPZ:</t>
        </is>
      </c>
      <c r="O549" s="1" t="inlineStr">
        <is>
          <t>RTF</t>
        </is>
      </c>
      <c r="P549" s="4" t="n"/>
      <c r="Q549" t="inlineStr">
        <is>
          <t>A100524</t>
        </is>
      </c>
      <c r="R549" t="inlineStr">
        <is>
          <t>LT250</t>
        </is>
      </c>
    </row>
    <row r="550">
      <c r="B550" s="4" t="inlineStr">
        <is>
          <t>Price_BOM_L_Insert_544</t>
        </is>
      </c>
      <c r="C5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50" t="inlineStr">
        <is>
          <t>X4</t>
        </is>
      </c>
      <c r="E550" s="2" t="inlineStr">
        <is>
          <t>Opt_InsertProvided</t>
        </is>
      </c>
      <c r="F550" s="2" t="inlineStr">
        <is>
          <t>Cast Iron, ASTM-A48, CL 30</t>
        </is>
      </c>
      <c r="G550" s="2" t="inlineStr">
        <is>
          <t>C30</t>
        </is>
      </c>
      <c r="H550" s="2" t="inlineStr">
        <is>
          <t>Coating_Scotchkote134_interior_IncludeImpeller</t>
        </is>
      </c>
      <c r="I550" t="inlineStr">
        <is>
          <t>175psig</t>
        </is>
      </c>
      <c r="J550" t="inlineStr">
        <is>
          <t>:MechSealDoubleType1:</t>
        </is>
      </c>
      <c r="K550" t="inlineStr">
        <is>
          <t>:Horizontal:Vertical:</t>
        </is>
      </c>
      <c r="L550" t="inlineStr">
        <is>
          <t>:G:K:</t>
        </is>
      </c>
      <c r="M550" t="inlineStr">
        <is>
          <t>:213JP:215JP:254JP:256JP:</t>
        </is>
      </c>
      <c r="O550" s="1" t="inlineStr">
        <is>
          <t>RTF</t>
        </is>
      </c>
      <c r="P550" s="4" t="n"/>
      <c r="Q550" t="inlineStr">
        <is>
          <t>A100524</t>
        </is>
      </c>
      <c r="R550" t="inlineStr">
        <is>
          <t>LT250</t>
        </is>
      </c>
    </row>
    <row r="551">
      <c r="B551" s="4" t="inlineStr">
        <is>
          <t>Price_BOM_L_Insert_545</t>
        </is>
      </c>
      <c r="C5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51" t="inlineStr">
        <is>
          <t>X4</t>
        </is>
      </c>
      <c r="E551" s="2" t="inlineStr">
        <is>
          <t>Opt_InsertProvided</t>
        </is>
      </c>
      <c r="F551" s="2" t="inlineStr">
        <is>
          <t>Cast Iron, ASTM-A48, CL 30</t>
        </is>
      </c>
      <c r="G551" s="2" t="inlineStr">
        <is>
          <t>C30</t>
        </is>
      </c>
      <c r="H551" s="2" t="inlineStr">
        <is>
          <t>Coating_Scotchkote134_interior_IncludeImpeller</t>
        </is>
      </c>
      <c r="I551" t="inlineStr">
        <is>
          <t>175psig</t>
        </is>
      </c>
      <c r="J551" t="inlineStr">
        <is>
          <t>:MechSealDoubleType1:</t>
        </is>
      </c>
      <c r="K551" t="inlineStr">
        <is>
          <t>:Horizontal:Vertical:</t>
        </is>
      </c>
      <c r="L551" t="inlineStr">
        <is>
          <t>:G:K:</t>
        </is>
      </c>
      <c r="M551" t="inlineStr">
        <is>
          <t>:284JP:286JP:324JP:326JP:364JP:365JP:364JPZ:365JPZ:404JPZ:405JPZ:</t>
        </is>
      </c>
      <c r="O551" s="1" t="inlineStr">
        <is>
          <t>RTF</t>
        </is>
      </c>
      <c r="P551" s="4" t="n"/>
      <c r="Q551" t="inlineStr">
        <is>
          <t>A100524</t>
        </is>
      </c>
      <c r="R551" t="inlineStr">
        <is>
          <t>LT250</t>
        </is>
      </c>
    </row>
    <row r="552">
      <c r="B552" s="4" t="inlineStr">
        <is>
          <t>Price_BOM_L_Insert_546</t>
        </is>
      </c>
      <c r="C5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52" t="inlineStr">
        <is>
          <t>X4</t>
        </is>
      </c>
      <c r="E552" s="2" t="inlineStr">
        <is>
          <t>Opt_InsertProvided</t>
        </is>
      </c>
      <c r="F552" s="2" t="inlineStr">
        <is>
          <t>Cast Iron, ASTM-A48, CL 30</t>
        </is>
      </c>
      <c r="G552" s="2" t="inlineStr">
        <is>
          <t>C30</t>
        </is>
      </c>
      <c r="H552" s="2" t="inlineStr">
        <is>
          <t>Coating_Scotchkote134_interior_IncludeImpeller</t>
        </is>
      </c>
      <c r="I552" t="inlineStr">
        <is>
          <t>175psig</t>
        </is>
      </c>
      <c r="J552" t="inlineStr">
        <is>
          <t>:MechSealType1Bal:</t>
        </is>
      </c>
      <c r="K552" t="inlineStr">
        <is>
          <t>:Horizontal:Vertical:</t>
        </is>
      </c>
      <c r="L552" t="inlineStr">
        <is>
          <t>:G:K:</t>
        </is>
      </c>
      <c r="M552" t="inlineStr">
        <is>
          <t>:213JP:215JP:254JP:256JP:</t>
        </is>
      </c>
      <c r="O552" s="1" t="inlineStr">
        <is>
          <t>RTF</t>
        </is>
      </c>
      <c r="P552" s="4" t="n"/>
      <c r="Q552" t="inlineStr">
        <is>
          <t>A100524</t>
        </is>
      </c>
      <c r="R552" t="inlineStr">
        <is>
          <t>LT250</t>
        </is>
      </c>
    </row>
    <row r="553">
      <c r="B553" s="4" t="inlineStr">
        <is>
          <t>Price_BOM_L_Insert_547</t>
        </is>
      </c>
      <c r="C5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53" t="inlineStr">
        <is>
          <t>X4</t>
        </is>
      </c>
      <c r="E553" s="2" t="inlineStr">
        <is>
          <t>Opt_InsertProvided</t>
        </is>
      </c>
      <c r="F553" s="2" t="inlineStr">
        <is>
          <t>Cast Iron, ASTM-A48, CL 30</t>
        </is>
      </c>
      <c r="G553" s="2" t="inlineStr">
        <is>
          <t>C30</t>
        </is>
      </c>
      <c r="H553" s="2" t="inlineStr">
        <is>
          <t>Coating_Scotchkote134_interior_IncludeImpeller</t>
        </is>
      </c>
      <c r="I553" t="inlineStr">
        <is>
          <t>175psig</t>
        </is>
      </c>
      <c r="J553" t="inlineStr">
        <is>
          <t>:MechSealType1Bal:</t>
        </is>
      </c>
      <c r="K553" t="inlineStr">
        <is>
          <t>:Horizontal:Vertical:</t>
        </is>
      </c>
      <c r="L553" t="inlineStr">
        <is>
          <t>:G:K:</t>
        </is>
      </c>
      <c r="M553" t="inlineStr">
        <is>
          <t>:284JP:286JP:324JP:326JP:364JP:365JP:364JPZ:365JPZ:404JPZ:405JPZ:</t>
        </is>
      </c>
      <c r="O553" s="1" t="inlineStr">
        <is>
          <t>RTF</t>
        </is>
      </c>
      <c r="P553" s="4" t="n"/>
      <c r="Q553" t="inlineStr">
        <is>
          <t>A100524</t>
        </is>
      </c>
      <c r="R553" t="inlineStr">
        <is>
          <t>LT250</t>
        </is>
      </c>
    </row>
    <row r="554">
      <c r="B554" s="4" t="inlineStr">
        <is>
          <t>Price_BOM_L_Insert_548</t>
        </is>
      </c>
      <c r="C554" t="inlineStr">
        <is>
          <t>:15951-LC:15951-LCV:15955-LC:15955-LCV:15959-LC:15959-LCV:20709-LC:20709-LCV:20953-LC:20953-LCV:25707-LC:25707-LCV:25957-LC:25957-LCV:30707-LC:30707-LCV:40957-LC:40957-LCV:50957-LC:50957-LCV:</t>
        </is>
      </c>
      <c r="D554" t="inlineStr">
        <is>
          <t>X4</t>
        </is>
      </c>
      <c r="E554" s="2" t="inlineStr">
        <is>
          <t>Opt_InsertProvided</t>
        </is>
      </c>
      <c r="F554" s="2" t="inlineStr">
        <is>
          <t>Ductile Iron, ASTM-A536-65</t>
        </is>
      </c>
      <c r="G554" s="2" t="inlineStr">
        <is>
          <t>J</t>
        </is>
      </c>
      <c r="H554" s="2" t="inlineStr">
        <is>
          <t>Coating_Scotchkote134_interior_IncludeImpeller</t>
        </is>
      </c>
      <c r="I554" t="inlineStr">
        <is>
          <t>250psig</t>
        </is>
      </c>
      <c r="J554" t="inlineStr">
        <is>
          <t>:MechSealType1Bal:</t>
        </is>
      </c>
      <c r="K554" t="inlineStr">
        <is>
          <t>:Horizontal:Vertical:</t>
        </is>
      </c>
      <c r="L554" t="inlineStr">
        <is>
          <t>:G:K:</t>
        </is>
      </c>
      <c r="M554" t="inlineStr">
        <is>
          <t>:213JP:215JP:254JP:256JP:</t>
        </is>
      </c>
      <c r="O554" s="1" t="inlineStr">
        <is>
          <t>RTF</t>
        </is>
      </c>
      <c r="P554" s="4" t="n"/>
      <c r="Q554" t="inlineStr">
        <is>
          <t>A100526</t>
        </is>
      </c>
      <c r="R554" t="inlineStr">
        <is>
          <t>LT250</t>
        </is>
      </c>
    </row>
    <row r="555">
      <c r="B555" s="4" t="inlineStr">
        <is>
          <t>Price_BOM_L_Insert_549</t>
        </is>
      </c>
      <c r="C555" t="inlineStr">
        <is>
          <t>:15951-LC:15951-LCV:15955-LC:15955-LCV:15959-LC:15959-LCV:20709-LC:20709-LCV:20953-LC:20953-LCV:25707-LC:25707-LCV:25957-LC:25957-LCV:30707-LC:30707-LCV:40957-LC:40957-LCV:50957-LC:50957-LCV:</t>
        </is>
      </c>
      <c r="D555" t="inlineStr">
        <is>
          <t>X4</t>
        </is>
      </c>
      <c r="E555" s="2" t="inlineStr">
        <is>
          <t>Opt_InsertProvided</t>
        </is>
      </c>
      <c r="F555" s="2" t="inlineStr">
        <is>
          <t>Ductile Iron, ASTM-A536-65</t>
        </is>
      </c>
      <c r="G555" s="2" t="inlineStr">
        <is>
          <t>J</t>
        </is>
      </c>
      <c r="H555" s="2" t="inlineStr">
        <is>
          <t>Coating_Scotchkote134_interior_IncludeImpeller</t>
        </is>
      </c>
      <c r="I555" t="inlineStr">
        <is>
          <t>250psig</t>
        </is>
      </c>
      <c r="J555" t="inlineStr">
        <is>
          <t>:MechSealType1Bal:</t>
        </is>
      </c>
      <c r="K555" t="inlineStr">
        <is>
          <t>:Horizontal:Vertical:</t>
        </is>
      </c>
      <c r="L555" t="inlineStr">
        <is>
          <t>:G:K:</t>
        </is>
      </c>
      <c r="M555" t="inlineStr">
        <is>
          <t>:284JP:286JP:324JP:326JP:364JP:365JP:364JPZ:365JPZ:404JPZ:405JPZ:</t>
        </is>
      </c>
      <c r="O555" s="1" t="inlineStr">
        <is>
          <t>RTF</t>
        </is>
      </c>
      <c r="P555" s="4" t="n"/>
      <c r="Q555" t="inlineStr">
        <is>
          <t>A100526</t>
        </is>
      </c>
      <c r="R555" t="inlineStr">
        <is>
          <t>LT250</t>
        </is>
      </c>
    </row>
    <row r="556">
      <c r="B556" s="4" t="inlineStr">
        <is>
          <t>Price_BOM_L_Insert_550</t>
        </is>
      </c>
      <c r="C556" t="inlineStr">
        <is>
          <t>:40707-LC:40707-LCV:</t>
        </is>
      </c>
      <c r="D556" t="inlineStr">
        <is>
          <t>X4</t>
        </is>
      </c>
      <c r="E556" s="2" t="inlineStr">
        <is>
          <t>Opt_InsertProvided</t>
        </is>
      </c>
      <c r="F556" s="2" t="inlineStr">
        <is>
          <t>Cast Iron, ASTM-A48, CL 30</t>
        </is>
      </c>
      <c r="G556" s="2" t="inlineStr">
        <is>
          <t>C30</t>
        </is>
      </c>
      <c r="H556" s="2" t="inlineStr">
        <is>
          <t>Coating_Scotchkote134_interior_IncludeImpeller</t>
        </is>
      </c>
      <c r="I556" t="inlineStr">
        <is>
          <t>175psig</t>
        </is>
      </c>
      <c r="J556" t="inlineStr">
        <is>
          <t>:MechSealType21S:MechSealType1Unbal:</t>
        </is>
      </c>
      <c r="K556" t="inlineStr">
        <is>
          <t>:Horizontal:Vertical:</t>
        </is>
      </c>
      <c r="L556" t="inlineStr">
        <is>
          <t>:G:K:</t>
        </is>
      </c>
      <c r="M556" t="inlineStr">
        <is>
          <t>:213JP:215JP:254JP:256JP:</t>
        </is>
      </c>
      <c r="O556" s="1" t="inlineStr">
        <is>
          <t>RTF</t>
        </is>
      </c>
      <c r="P556" s="4" t="n"/>
      <c r="Q556" t="inlineStr">
        <is>
          <t>A100524</t>
        </is>
      </c>
      <c r="R556" t="inlineStr">
        <is>
          <t>LT250</t>
        </is>
      </c>
    </row>
    <row r="557">
      <c r="B557" s="4" t="inlineStr">
        <is>
          <t>Price_BOM_L_Insert_551</t>
        </is>
      </c>
      <c r="C557" t="inlineStr">
        <is>
          <t>:40707-LC:40707-LCV:</t>
        </is>
      </c>
      <c r="D557" t="inlineStr">
        <is>
          <t>X4</t>
        </is>
      </c>
      <c r="E557" s="2" t="inlineStr">
        <is>
          <t>Opt_InsertProvided</t>
        </is>
      </c>
      <c r="F557" s="2" t="inlineStr">
        <is>
          <t>Cast Iron, ASTM-A48, CL 30</t>
        </is>
      </c>
      <c r="G557" s="2" t="inlineStr">
        <is>
          <t>C30</t>
        </is>
      </c>
      <c r="H557" s="2" t="inlineStr">
        <is>
          <t>Coating_Scotchkote134_interior_IncludeImpeller</t>
        </is>
      </c>
      <c r="I557" t="inlineStr">
        <is>
          <t>175psig</t>
        </is>
      </c>
      <c r="J557" t="inlineStr">
        <is>
          <t>:MechSealType21S:MechSealType1Unbal:</t>
        </is>
      </c>
      <c r="K557" t="inlineStr">
        <is>
          <t>:Horizontal:Vertical:</t>
        </is>
      </c>
      <c r="L557" t="inlineStr">
        <is>
          <t>:G:K:</t>
        </is>
      </c>
      <c r="M557" t="inlineStr">
        <is>
          <t>:284JP:286JP:324JP:326JP:364JP:365JP:364JPZ:365JPZ:404JPZ:405JPZ:</t>
        </is>
      </c>
      <c r="O557" s="1" t="inlineStr">
        <is>
          <t>RTF</t>
        </is>
      </c>
      <c r="P557" s="4" t="n"/>
      <c r="Q557" t="inlineStr">
        <is>
          <t>A100524</t>
        </is>
      </c>
      <c r="R557" t="inlineStr">
        <is>
          <t>LT250</t>
        </is>
      </c>
    </row>
    <row r="558">
      <c r="B558" s="4" t="inlineStr">
        <is>
          <t>Price_BOM_L_Insert_552</t>
        </is>
      </c>
      <c r="C558" t="inlineStr">
        <is>
          <t>:40707-LC:40707-LCV:</t>
        </is>
      </c>
      <c r="D558" t="inlineStr">
        <is>
          <t>X4</t>
        </is>
      </c>
      <c r="E558" s="2" t="inlineStr">
        <is>
          <t>Opt_InsertProvided</t>
        </is>
      </c>
      <c r="F558" s="2" t="inlineStr">
        <is>
          <t>Ductile Iron, ASTM-A536-65</t>
        </is>
      </c>
      <c r="G558" s="2" t="inlineStr">
        <is>
          <t>J</t>
        </is>
      </c>
      <c r="H558" s="2" t="inlineStr">
        <is>
          <t>Coating_Scotchkote134_interior_IncludeImpeller</t>
        </is>
      </c>
      <c r="I558" t="inlineStr">
        <is>
          <t>250psig</t>
        </is>
      </c>
      <c r="J558" t="inlineStr">
        <is>
          <t>:MechSealType21S:MechSealType1Unbal:</t>
        </is>
      </c>
      <c r="K558" t="inlineStr">
        <is>
          <t>:Horizontal:Vertical:</t>
        </is>
      </c>
      <c r="L558" t="inlineStr">
        <is>
          <t>:G:K:</t>
        </is>
      </c>
      <c r="M558" t="inlineStr">
        <is>
          <t>:213JP:215JP:254JP:256JP:</t>
        </is>
      </c>
      <c r="O558" s="1" t="inlineStr">
        <is>
          <t>RTF</t>
        </is>
      </c>
      <c r="P558" s="4" t="n"/>
      <c r="Q558" t="inlineStr">
        <is>
          <t>A100526</t>
        </is>
      </c>
      <c r="R558" t="inlineStr">
        <is>
          <t>LT250</t>
        </is>
      </c>
    </row>
    <row r="559">
      <c r="B559" s="4" t="inlineStr">
        <is>
          <t>Price_BOM_L_Insert_553</t>
        </is>
      </c>
      <c r="C559" t="inlineStr">
        <is>
          <t>:40707-LC:40707-LCV:</t>
        </is>
      </c>
      <c r="D559" t="inlineStr">
        <is>
          <t>X4</t>
        </is>
      </c>
      <c r="E559" s="2" t="inlineStr">
        <is>
          <t>Opt_InsertProvided</t>
        </is>
      </c>
      <c r="F559" s="2" t="inlineStr">
        <is>
          <t>Ductile Iron, ASTM-A536-65</t>
        </is>
      </c>
      <c r="G559" s="2" t="inlineStr">
        <is>
          <t>J</t>
        </is>
      </c>
      <c r="H559" s="2" t="inlineStr">
        <is>
          <t>Coating_Scotchkote134_interior_IncludeImpeller</t>
        </is>
      </c>
      <c r="I559" t="inlineStr">
        <is>
          <t>250psig</t>
        </is>
      </c>
      <c r="J559" t="inlineStr">
        <is>
          <t>:MechSealType21S:MechSealType1Unbal:</t>
        </is>
      </c>
      <c r="K559" t="inlineStr">
        <is>
          <t>:Horizontal:Vertical:</t>
        </is>
      </c>
      <c r="L559" t="inlineStr">
        <is>
          <t>:G:K:</t>
        </is>
      </c>
      <c r="M559" t="inlineStr">
        <is>
          <t>:284JP:286JP:324JP:326JP:364JP:365JP:364JPZ:365JPZ:404JPZ:405JPZ:</t>
        </is>
      </c>
      <c r="O559" s="1" t="inlineStr">
        <is>
          <t>RTF</t>
        </is>
      </c>
      <c r="P559" s="4" t="n"/>
      <c r="Q559" t="inlineStr">
        <is>
          <t>A100526</t>
        </is>
      </c>
      <c r="R559" t="inlineStr">
        <is>
          <t>LT250</t>
        </is>
      </c>
    </row>
    <row r="560">
      <c r="B560" s="4" t="inlineStr">
        <is>
          <t>Price_BOM_L_Insert_554</t>
        </is>
      </c>
      <c r="C560" t="inlineStr">
        <is>
          <t>:40707-LC:40707-LCV:</t>
        </is>
      </c>
      <c r="D560" t="inlineStr">
        <is>
          <t>X4</t>
        </is>
      </c>
      <c r="E560" s="2" t="inlineStr">
        <is>
          <t>Opt_InsertProvided</t>
        </is>
      </c>
      <c r="F560" s="2" t="inlineStr">
        <is>
          <t>Cast Iron, ASTM-A48, CL 30</t>
        </is>
      </c>
      <c r="G560" s="2" t="inlineStr">
        <is>
          <t>C30</t>
        </is>
      </c>
      <c r="H560" s="2" t="inlineStr">
        <is>
          <t>Coating_Scotchkote134_interior_IncludeImpeller</t>
        </is>
      </c>
      <c r="I560" t="inlineStr">
        <is>
          <t>175psig</t>
        </is>
      </c>
      <c r="J560" t="inlineStr">
        <is>
          <t>:Opt_Packing:</t>
        </is>
      </c>
      <c r="K560" t="inlineStr">
        <is>
          <t>:Horizontal:Vertical:</t>
        </is>
      </c>
      <c r="L560" t="inlineStr">
        <is>
          <t>:G:K:</t>
        </is>
      </c>
      <c r="M560" t="inlineStr">
        <is>
          <t>:213JP:215JP:254JP:256JP:</t>
        </is>
      </c>
      <c r="O560" s="1" t="inlineStr">
        <is>
          <t>RTF</t>
        </is>
      </c>
      <c r="P560" s="4" t="n"/>
      <c r="Q560" t="inlineStr">
        <is>
          <t>A100524</t>
        </is>
      </c>
      <c r="R560" t="inlineStr">
        <is>
          <t>LT250</t>
        </is>
      </c>
    </row>
    <row r="561">
      <c r="B561" s="4" t="inlineStr">
        <is>
          <t>Price_BOM_L_Insert_555</t>
        </is>
      </c>
      <c r="C561" t="inlineStr">
        <is>
          <t>:40707-LC:40707-LCV:</t>
        </is>
      </c>
      <c r="D561" t="inlineStr">
        <is>
          <t>X4</t>
        </is>
      </c>
      <c r="E561" s="2" t="inlineStr">
        <is>
          <t>Opt_InsertProvided</t>
        </is>
      </c>
      <c r="F561" s="2" t="inlineStr">
        <is>
          <t>Cast Iron, ASTM-A48, CL 30</t>
        </is>
      </c>
      <c r="G561" s="2" t="inlineStr">
        <is>
          <t>C30</t>
        </is>
      </c>
      <c r="H561" s="2" t="inlineStr">
        <is>
          <t>Coating_Scotchkote134_interior_IncludeImpeller</t>
        </is>
      </c>
      <c r="I561" t="inlineStr">
        <is>
          <t>175psig</t>
        </is>
      </c>
      <c r="J561" t="inlineStr">
        <is>
          <t>:Opt_Packing:</t>
        </is>
      </c>
      <c r="K561" t="inlineStr">
        <is>
          <t>:Horizontal:Vertical:</t>
        </is>
      </c>
      <c r="L561" t="inlineStr">
        <is>
          <t>:G:K:</t>
        </is>
      </c>
      <c r="M561" t="inlineStr">
        <is>
          <t>:284JP:286JP:324JP:326JP:364JP:365JP:364JPZ:365JPZ:404JPZ:405JPZ:</t>
        </is>
      </c>
      <c r="O561" s="1" t="inlineStr">
        <is>
          <t>RTF</t>
        </is>
      </c>
      <c r="P561" s="4" t="n"/>
      <c r="Q561" t="inlineStr">
        <is>
          <t>A100524</t>
        </is>
      </c>
      <c r="R561" t="inlineStr">
        <is>
          <t>LT250</t>
        </is>
      </c>
    </row>
    <row r="562">
      <c r="B562" s="4" t="inlineStr">
        <is>
          <t>Price_BOM_L_Insert_556</t>
        </is>
      </c>
      <c r="C562" t="inlineStr">
        <is>
          <t>:40707-LC:40707-LCV:</t>
        </is>
      </c>
      <c r="D562" t="inlineStr">
        <is>
          <t>X4</t>
        </is>
      </c>
      <c r="E562" s="2" t="inlineStr">
        <is>
          <t>Opt_InsertProvided</t>
        </is>
      </c>
      <c r="F562" s="2" t="inlineStr">
        <is>
          <t>Cast Iron, ASTM-A48, CL 30</t>
        </is>
      </c>
      <c r="G562" s="2" t="inlineStr">
        <is>
          <t>C30</t>
        </is>
      </c>
      <c r="H562" s="2" t="inlineStr">
        <is>
          <t>Coating_Scotchkote134_interior_IncludeImpeller</t>
        </is>
      </c>
      <c r="I562" t="inlineStr">
        <is>
          <t>175psig</t>
        </is>
      </c>
      <c r="J562" t="inlineStr">
        <is>
          <t>:MechSealDoubleType1:</t>
        </is>
      </c>
      <c r="K562" t="inlineStr">
        <is>
          <t>:Horizontal:Vertical:</t>
        </is>
      </c>
      <c r="L562" t="inlineStr">
        <is>
          <t>:G:K:</t>
        </is>
      </c>
      <c r="M562" t="inlineStr">
        <is>
          <t>:213JP:215JP:254JP:256JP:</t>
        </is>
      </c>
      <c r="O562" s="1" t="inlineStr">
        <is>
          <t>RTF</t>
        </is>
      </c>
      <c r="P562" s="4" t="n"/>
      <c r="Q562" t="inlineStr">
        <is>
          <t>A100524</t>
        </is>
      </c>
      <c r="R562" t="inlineStr">
        <is>
          <t>LT250</t>
        </is>
      </c>
    </row>
    <row r="563">
      <c r="B563" s="4" t="inlineStr">
        <is>
          <t>Price_BOM_L_Insert_557</t>
        </is>
      </c>
      <c r="C563" t="inlineStr">
        <is>
          <t>:40707-LC:40707-LCV:</t>
        </is>
      </c>
      <c r="D563" t="inlineStr">
        <is>
          <t>X4</t>
        </is>
      </c>
      <c r="E563" s="2" t="inlineStr">
        <is>
          <t>Opt_InsertProvided</t>
        </is>
      </c>
      <c r="F563" s="2" t="inlineStr">
        <is>
          <t>Cast Iron, ASTM-A48, CL 30</t>
        </is>
      </c>
      <c r="G563" s="2" t="inlineStr">
        <is>
          <t>C30</t>
        </is>
      </c>
      <c r="H563" s="2" t="inlineStr">
        <is>
          <t>Coating_Scotchkote134_interior_IncludeImpeller</t>
        </is>
      </c>
      <c r="I563" t="inlineStr">
        <is>
          <t>175psig</t>
        </is>
      </c>
      <c r="J563" t="inlineStr">
        <is>
          <t>:MechSealDoubleType1:</t>
        </is>
      </c>
      <c r="K563" t="inlineStr">
        <is>
          <t>:Horizontal:Vertical:</t>
        </is>
      </c>
      <c r="L563" t="inlineStr">
        <is>
          <t>:G:K:</t>
        </is>
      </c>
      <c r="M563" t="inlineStr">
        <is>
          <t>:284JP:286JP:324JP:326JP:364JP:365JP:364JPZ:365JPZ:404JPZ:405JPZ:</t>
        </is>
      </c>
      <c r="O563" s="1" t="inlineStr">
        <is>
          <t>RTF</t>
        </is>
      </c>
      <c r="P563" s="4" t="n"/>
      <c r="Q563" t="inlineStr">
        <is>
          <t>A100524</t>
        </is>
      </c>
      <c r="R563" t="inlineStr">
        <is>
          <t>LT250</t>
        </is>
      </c>
    </row>
    <row r="564">
      <c r="B564" s="4" t="inlineStr">
        <is>
          <t>Price_BOM_L_Insert_558</t>
        </is>
      </c>
      <c r="C564" t="inlineStr">
        <is>
          <t>:40707-LC:40707-LCV:</t>
        </is>
      </c>
      <c r="D564" t="inlineStr">
        <is>
          <t>X4</t>
        </is>
      </c>
      <c r="E564" s="2" t="inlineStr">
        <is>
          <t>Opt_InsertProvided</t>
        </is>
      </c>
      <c r="F564" s="2" t="inlineStr">
        <is>
          <t>Cast Iron, ASTM-A48, CL 30</t>
        </is>
      </c>
      <c r="G564" s="2" t="inlineStr">
        <is>
          <t>C30</t>
        </is>
      </c>
      <c r="H564" s="2" t="inlineStr">
        <is>
          <t>Coating_Scotchkote134_interior_IncludeImpeller</t>
        </is>
      </c>
      <c r="I564" t="inlineStr">
        <is>
          <t>175psig</t>
        </is>
      </c>
      <c r="J564" t="inlineStr">
        <is>
          <t>:MechSealType1Bal:</t>
        </is>
      </c>
      <c r="K564" t="inlineStr">
        <is>
          <t>:Horizontal:Vertical:</t>
        </is>
      </c>
      <c r="L564" t="inlineStr">
        <is>
          <t>:G:K:</t>
        </is>
      </c>
      <c r="M564" t="inlineStr">
        <is>
          <t>:213JP:215JP:254JP:256JP:</t>
        </is>
      </c>
      <c r="O564" s="1" t="inlineStr">
        <is>
          <t>RTF</t>
        </is>
      </c>
      <c r="P564" s="4" t="n"/>
      <c r="Q564" t="inlineStr">
        <is>
          <t>A100524</t>
        </is>
      </c>
      <c r="R564" t="inlineStr">
        <is>
          <t>LT250</t>
        </is>
      </c>
    </row>
    <row r="565">
      <c r="B565" s="4" t="inlineStr">
        <is>
          <t>Price_BOM_L_Insert_559</t>
        </is>
      </c>
      <c r="C565" t="inlineStr">
        <is>
          <t>:40707-LC:40707-LCV:</t>
        </is>
      </c>
      <c r="D565" t="inlineStr">
        <is>
          <t>X4</t>
        </is>
      </c>
      <c r="E565" s="2" t="inlineStr">
        <is>
          <t>Opt_InsertProvided</t>
        </is>
      </c>
      <c r="F565" s="2" t="inlineStr">
        <is>
          <t>Cast Iron, ASTM-A48, CL 30</t>
        </is>
      </c>
      <c r="G565" s="2" t="inlineStr">
        <is>
          <t>C30</t>
        </is>
      </c>
      <c r="H565" s="2" t="inlineStr">
        <is>
          <t>Coating_Scotchkote134_interior_IncludeImpeller</t>
        </is>
      </c>
      <c r="I565" t="inlineStr">
        <is>
          <t>175psig</t>
        </is>
      </c>
      <c r="J565" t="inlineStr">
        <is>
          <t>:MechSealType1Bal:</t>
        </is>
      </c>
      <c r="K565" t="inlineStr">
        <is>
          <t>:Horizontal:Vertical:</t>
        </is>
      </c>
      <c r="L565" t="inlineStr">
        <is>
          <t>:G:K:</t>
        </is>
      </c>
      <c r="M565" t="inlineStr">
        <is>
          <t>:284JP:286JP:324JP:326JP:364JP:365JP:364JPZ:365JPZ:404JPZ:405JPZ:</t>
        </is>
      </c>
      <c r="O565" s="1" t="inlineStr">
        <is>
          <t>RTF</t>
        </is>
      </c>
      <c r="P565" s="4" t="n"/>
      <c r="Q565" t="inlineStr">
        <is>
          <t>A100524</t>
        </is>
      </c>
      <c r="R565" t="inlineStr">
        <is>
          <t>LT250</t>
        </is>
      </c>
    </row>
    <row r="566">
      <c r="B566" s="4" t="inlineStr">
        <is>
          <t>Price_BOM_L_Insert_560</t>
        </is>
      </c>
      <c r="C566" t="inlineStr">
        <is>
          <t>:40707-LC:40707-LCV:</t>
        </is>
      </c>
      <c r="D566" t="inlineStr">
        <is>
          <t>X4</t>
        </is>
      </c>
      <c r="E566" s="2" t="inlineStr">
        <is>
          <t>Opt_InsertProvided</t>
        </is>
      </c>
      <c r="F566" s="2" t="inlineStr">
        <is>
          <t>Ductile Iron, ASTM-A536-65</t>
        </is>
      </c>
      <c r="G566" s="2" t="inlineStr">
        <is>
          <t>J</t>
        </is>
      </c>
      <c r="H566" s="2" t="inlineStr">
        <is>
          <t>Coating_Scotchkote134_interior_IncludeImpeller</t>
        </is>
      </c>
      <c r="I566" t="inlineStr">
        <is>
          <t>250psig</t>
        </is>
      </c>
      <c r="J566" t="inlineStr">
        <is>
          <t>:MechSealType1Bal:</t>
        </is>
      </c>
      <c r="K566" t="inlineStr">
        <is>
          <t>:Horizontal:Vertical:</t>
        </is>
      </c>
      <c r="L566" t="inlineStr">
        <is>
          <t>:G:K:</t>
        </is>
      </c>
      <c r="M566" t="inlineStr">
        <is>
          <t>:213JP:215JP:254JP:256JP:</t>
        </is>
      </c>
      <c r="O566" s="1" t="inlineStr">
        <is>
          <t>RTF</t>
        </is>
      </c>
      <c r="P566" s="4" t="n"/>
      <c r="Q566" t="inlineStr">
        <is>
          <t>A100526</t>
        </is>
      </c>
      <c r="R566" t="inlineStr">
        <is>
          <t>LT250</t>
        </is>
      </c>
    </row>
    <row r="567">
      <c r="B567" s="4" t="inlineStr">
        <is>
          <t>Price_BOM_L_Insert_561</t>
        </is>
      </c>
      <c r="C567" t="inlineStr">
        <is>
          <t>:40707-LC:40707-LCV:</t>
        </is>
      </c>
      <c r="D567" t="inlineStr">
        <is>
          <t>X4</t>
        </is>
      </c>
      <c r="E567" s="2" t="inlineStr">
        <is>
          <t>Opt_InsertProvided</t>
        </is>
      </c>
      <c r="F567" s="2" t="inlineStr">
        <is>
          <t>Ductile Iron, ASTM-A536-65</t>
        </is>
      </c>
      <c r="G567" s="2" t="inlineStr">
        <is>
          <t>J</t>
        </is>
      </c>
      <c r="H567" s="2" t="inlineStr">
        <is>
          <t>Coating_Scotchkote134_interior_IncludeImpeller</t>
        </is>
      </c>
      <c r="I567" t="inlineStr">
        <is>
          <t>250psig</t>
        </is>
      </c>
      <c r="J567" t="inlineStr">
        <is>
          <t>:MechSealType1Bal:</t>
        </is>
      </c>
      <c r="K567" t="inlineStr">
        <is>
          <t>:Horizontal:Vertical:</t>
        </is>
      </c>
      <c r="L567" t="inlineStr">
        <is>
          <t>:G:K:</t>
        </is>
      </c>
      <c r="M567" t="inlineStr">
        <is>
          <t>:284JP:286JP:324JP:326JP:364JP:365JP:364JPZ:365JPZ:404JPZ:405JPZ:</t>
        </is>
      </c>
      <c r="O567" s="1" t="inlineStr">
        <is>
          <t>RTF</t>
        </is>
      </c>
      <c r="P567" s="4" t="n"/>
      <c r="Q567" t="inlineStr">
        <is>
          <t>A100526</t>
        </is>
      </c>
      <c r="R567" t="inlineStr">
        <is>
          <t>LT250</t>
        </is>
      </c>
    </row>
    <row r="568">
      <c r="B568" s="4" t="inlineStr">
        <is>
          <t>Price_BOM_L_Insert_562</t>
        </is>
      </c>
      <c r="C568" t="inlineStr">
        <is>
          <t>:15951-LF:15955-LF:15959-LF:20709-LF:20953-LF:25707-LF:25957-LF:30707-LF:40957-LF:50957-LF:</t>
        </is>
      </c>
      <c r="D568" t="inlineStr">
        <is>
          <t>X4</t>
        </is>
      </c>
      <c r="E568" s="2" t="inlineStr">
        <is>
          <t>Opt_InsertProvided</t>
        </is>
      </c>
      <c r="F568" s="2" t="inlineStr">
        <is>
          <t>Cast Iron, ASTM-A48, CL 30</t>
        </is>
      </c>
      <c r="G568" s="2" t="inlineStr">
        <is>
          <t>C30</t>
        </is>
      </c>
      <c r="H568" s="2" t="inlineStr">
        <is>
          <t>Coating_Scotchkote134_interior_IncludeImpeller</t>
        </is>
      </c>
      <c r="I568" t="inlineStr">
        <is>
          <t>175psig</t>
        </is>
      </c>
      <c r="J568" t="inlineStr">
        <is>
          <t>:MechSealType21S:MechSealType1Unbal:</t>
        </is>
      </c>
      <c r="K568" t="inlineStr">
        <is>
          <t>:Horizontal:</t>
        </is>
      </c>
      <c r="L568" t="inlineStr">
        <is>
          <t>:A:B:</t>
        </is>
      </c>
      <c r="O568" s="1" t="inlineStr">
        <is>
          <t>RTF</t>
        </is>
      </c>
      <c r="P568" s="4" t="n"/>
      <c r="Q568" t="inlineStr">
        <is>
          <t>A100534</t>
        </is>
      </c>
      <c r="R568" t="inlineStr">
        <is>
          <t>LT250</t>
        </is>
      </c>
    </row>
    <row r="569">
      <c r="B569" s="4" t="inlineStr">
        <is>
          <t>Price_BOM_L_Insert_563</t>
        </is>
      </c>
      <c r="C569" t="inlineStr">
        <is>
          <t>:15951-LF:15955-LF:15959-LF:20709-LF:20953-LF:25707-LF:25957-LF:30707-LF:40957-LF:50957-LF:</t>
        </is>
      </c>
      <c r="D569" t="inlineStr">
        <is>
          <t>X4</t>
        </is>
      </c>
      <c r="E569" s="2" t="inlineStr">
        <is>
          <t>Opt_InsertProvided</t>
        </is>
      </c>
      <c r="F569" s="2" t="inlineStr">
        <is>
          <t>Ductile Iron, ASTM-A536-65</t>
        </is>
      </c>
      <c r="G569" s="2" t="inlineStr">
        <is>
          <t>J</t>
        </is>
      </c>
      <c r="H569" s="2" t="inlineStr">
        <is>
          <t>Coating_Scotchkote134_interior_IncludeImpeller</t>
        </is>
      </c>
      <c r="I569" t="inlineStr">
        <is>
          <t>250psig</t>
        </is>
      </c>
      <c r="J569" t="inlineStr">
        <is>
          <t>:MechSealType21S:MechSealType1Unbal:</t>
        </is>
      </c>
      <c r="K569" t="inlineStr">
        <is>
          <t>:Horizontal:</t>
        </is>
      </c>
      <c r="L569" t="inlineStr">
        <is>
          <t>:A:B:</t>
        </is>
      </c>
      <c r="O569" s="1" t="inlineStr">
        <is>
          <t>RTF</t>
        </is>
      </c>
      <c r="P569" s="4" t="n"/>
      <c r="Q569" t="inlineStr">
        <is>
          <t>A100535</t>
        </is>
      </c>
      <c r="R569" t="inlineStr">
        <is>
          <t>LT250</t>
        </is>
      </c>
    </row>
    <row r="570">
      <c r="B570" s="4" t="inlineStr">
        <is>
          <t>Price_BOM_L_Insert_564</t>
        </is>
      </c>
      <c r="C570" t="inlineStr">
        <is>
          <t>:15951-LF:15955-LF:15959-LF:20709-LF:20953-LF:25707-LF:25957-LF:30707-LF:40957-LF:50957-LF:</t>
        </is>
      </c>
      <c r="D570" t="inlineStr">
        <is>
          <t>X4</t>
        </is>
      </c>
      <c r="E570" s="2" t="inlineStr">
        <is>
          <t>Opt_InsertProvided</t>
        </is>
      </c>
      <c r="F570" s="2" t="inlineStr">
        <is>
          <t>Cast Iron, ASTM-A48, CL 30</t>
        </is>
      </c>
      <c r="G570" s="2" t="inlineStr">
        <is>
          <t>C30</t>
        </is>
      </c>
      <c r="H570" s="2" t="inlineStr">
        <is>
          <t>Coating_Scotchkote134_interior_IncludeImpeller</t>
        </is>
      </c>
      <c r="I570" t="inlineStr">
        <is>
          <t>175psig</t>
        </is>
      </c>
      <c r="J570" t="inlineStr">
        <is>
          <t>:Opt_Packing:</t>
        </is>
      </c>
      <c r="K570" t="inlineStr">
        <is>
          <t>:Horizontal:</t>
        </is>
      </c>
      <c r="L570" t="inlineStr">
        <is>
          <t>:A:B:</t>
        </is>
      </c>
      <c r="O570" s="1" t="inlineStr">
        <is>
          <t>RTF</t>
        </is>
      </c>
      <c r="P570" s="4" t="n"/>
      <c r="Q570" t="inlineStr">
        <is>
          <t>A100534</t>
        </is>
      </c>
      <c r="R570" t="inlineStr">
        <is>
          <t>LT250</t>
        </is>
      </c>
    </row>
    <row r="571">
      <c r="B571" s="4" t="inlineStr">
        <is>
          <t>Price_BOM_L_Insert_565</t>
        </is>
      </c>
      <c r="C571" t="inlineStr">
        <is>
          <t>:15951-LF:15955-LF:15959-LF:20709-LF:20953-LF:25707-LF:25957-LF:30707-LF:40957-LF:50957-LF:</t>
        </is>
      </c>
      <c r="D571" t="inlineStr">
        <is>
          <t>X4</t>
        </is>
      </c>
      <c r="E571" s="2" t="inlineStr">
        <is>
          <t>Opt_InsertProvided</t>
        </is>
      </c>
      <c r="F571" s="2" t="inlineStr">
        <is>
          <t>Cast Iron, ASTM-A48, CL 30</t>
        </is>
      </c>
      <c r="G571" s="2" t="inlineStr">
        <is>
          <t>C30</t>
        </is>
      </c>
      <c r="H571" s="2" t="inlineStr">
        <is>
          <t>Coating_Scotchkote134_interior_IncludeImpeller</t>
        </is>
      </c>
      <c r="I571" t="inlineStr">
        <is>
          <t>175psig</t>
        </is>
      </c>
      <c r="J571" t="inlineStr">
        <is>
          <t>:MechSealDoubleType1:</t>
        </is>
      </c>
      <c r="K571" t="inlineStr">
        <is>
          <t>:Horizontal:</t>
        </is>
      </c>
      <c r="L571" t="inlineStr">
        <is>
          <t>:A:B:</t>
        </is>
      </c>
      <c r="O571" s="1" t="inlineStr">
        <is>
          <t>RTF</t>
        </is>
      </c>
      <c r="P571" s="4" t="n"/>
      <c r="Q571" t="inlineStr">
        <is>
          <t>A100534</t>
        </is>
      </c>
      <c r="R571" t="inlineStr">
        <is>
          <t>LT250</t>
        </is>
      </c>
    </row>
    <row r="572">
      <c r="B572" s="4" t="inlineStr">
        <is>
          <t>Price_BOM_L_Insert_566</t>
        </is>
      </c>
      <c r="C572" t="inlineStr">
        <is>
          <t>:15951-LF:15955-LF:15959-LF:20709-LF:20953-LF:25707-LF:25957-LF:30707-LF:40957-LF:50957-LF:</t>
        </is>
      </c>
      <c r="D572" t="inlineStr">
        <is>
          <t>X4</t>
        </is>
      </c>
      <c r="E572" s="2" t="inlineStr">
        <is>
          <t>Opt_InsertProvided</t>
        </is>
      </c>
      <c r="F572" s="2" t="inlineStr">
        <is>
          <t>Cast Iron, ASTM-A48, CL 30</t>
        </is>
      </c>
      <c r="G572" s="2" t="inlineStr">
        <is>
          <t>C30</t>
        </is>
      </c>
      <c r="H572" s="2" t="inlineStr">
        <is>
          <t>Coating_Scotchkote134_interior_IncludeImpeller</t>
        </is>
      </c>
      <c r="I572" t="inlineStr">
        <is>
          <t>175psig</t>
        </is>
      </c>
      <c r="J572" t="inlineStr">
        <is>
          <t>:MechSealType1Bal:</t>
        </is>
      </c>
      <c r="K572" t="inlineStr">
        <is>
          <t>:Horizontal:</t>
        </is>
      </c>
      <c r="L572" t="inlineStr">
        <is>
          <t>:A:B:</t>
        </is>
      </c>
      <c r="O572" s="1" t="inlineStr">
        <is>
          <t>RTF</t>
        </is>
      </c>
      <c r="P572" s="4" t="n"/>
      <c r="Q572" t="inlineStr">
        <is>
          <t>A100534</t>
        </is>
      </c>
      <c r="R572" t="inlineStr">
        <is>
          <t>LT250</t>
        </is>
      </c>
    </row>
    <row r="573">
      <c r="B573" s="4" t="inlineStr">
        <is>
          <t>Price_BOM_L_Insert_567</t>
        </is>
      </c>
      <c r="C573" t="inlineStr">
        <is>
          <t>:15951-LF:15955-LF:15959-LF:20709-LF:20953-LF:25707-LF:25957-LF:30707-LF:40957-LF:50957-LF:</t>
        </is>
      </c>
      <c r="D573" t="inlineStr">
        <is>
          <t>X4</t>
        </is>
      </c>
      <c r="E573" s="2" t="inlineStr">
        <is>
          <t>Opt_InsertProvided</t>
        </is>
      </c>
      <c r="F573" s="2" t="inlineStr">
        <is>
          <t>Ductile Iron, ASTM-A536-65</t>
        </is>
      </c>
      <c r="G573" s="2" t="inlineStr">
        <is>
          <t>J</t>
        </is>
      </c>
      <c r="H573" s="2" t="inlineStr">
        <is>
          <t>Coating_Scotchkote134_interior_IncludeImpeller</t>
        </is>
      </c>
      <c r="I573" t="inlineStr">
        <is>
          <t>250psig</t>
        </is>
      </c>
      <c r="J573" t="inlineStr">
        <is>
          <t>:MechSealType1Bal:</t>
        </is>
      </c>
      <c r="K573" t="inlineStr">
        <is>
          <t>:Horizontal:</t>
        </is>
      </c>
      <c r="L573" t="inlineStr">
        <is>
          <t>:A:B:</t>
        </is>
      </c>
      <c r="O573" s="1" t="inlineStr">
        <is>
          <t>RTF</t>
        </is>
      </c>
      <c r="P573" s="4" t="n"/>
      <c r="Q573" t="inlineStr">
        <is>
          <t>A100535</t>
        </is>
      </c>
      <c r="R573" t="inlineStr">
        <is>
          <t>LT250</t>
        </is>
      </c>
    </row>
    <row r="574">
      <c r="B574" s="4" t="inlineStr">
        <is>
          <t>Price_BOM_L_Insert_568</t>
        </is>
      </c>
      <c r="C574" t="inlineStr">
        <is>
          <t>:40707-LF:</t>
        </is>
      </c>
      <c r="D574" t="inlineStr">
        <is>
          <t>X4</t>
        </is>
      </c>
      <c r="E574" s="2" t="inlineStr">
        <is>
          <t>Opt_InsertProvided</t>
        </is>
      </c>
      <c r="F574" s="2" t="inlineStr">
        <is>
          <t>Cast Iron, ASTM-A48, CL 30</t>
        </is>
      </c>
      <c r="G574" s="2" t="inlineStr">
        <is>
          <t>C30</t>
        </is>
      </c>
      <c r="H574" s="2" t="inlineStr">
        <is>
          <t>Coating_Scotchkote134_interior_IncludeImpeller</t>
        </is>
      </c>
      <c r="I574" t="inlineStr">
        <is>
          <t>175psig</t>
        </is>
      </c>
      <c r="J574" t="inlineStr">
        <is>
          <t>:MechSealType21S:MechSealType1Unbal:</t>
        </is>
      </c>
      <c r="K574" t="inlineStr">
        <is>
          <t>:Horizontal:</t>
        </is>
      </c>
      <c r="L574" t="inlineStr">
        <is>
          <t>:A:B:</t>
        </is>
      </c>
      <c r="O574" s="1" t="inlineStr">
        <is>
          <t>RTF</t>
        </is>
      </c>
      <c r="P574" s="4" t="n"/>
      <c r="Q574" t="inlineStr">
        <is>
          <t>A100534</t>
        </is>
      </c>
      <c r="R574" t="inlineStr">
        <is>
          <t>LT250</t>
        </is>
      </c>
    </row>
    <row r="575">
      <c r="B575" s="4" t="inlineStr">
        <is>
          <t>Price_BOM_L_Insert_569</t>
        </is>
      </c>
      <c r="C575" t="inlineStr">
        <is>
          <t>:40707-LF:</t>
        </is>
      </c>
      <c r="D575" t="inlineStr">
        <is>
          <t>X4</t>
        </is>
      </c>
      <c r="E575" s="2" t="inlineStr">
        <is>
          <t>Opt_InsertProvided</t>
        </is>
      </c>
      <c r="F575" s="2" t="inlineStr">
        <is>
          <t>Ductile Iron, ASTM-A536-65</t>
        </is>
      </c>
      <c r="G575" s="2" t="inlineStr">
        <is>
          <t>J</t>
        </is>
      </c>
      <c r="H575" s="2" t="inlineStr">
        <is>
          <t>Coating_Scotchkote134_interior_IncludeImpeller</t>
        </is>
      </c>
      <c r="I575" t="inlineStr">
        <is>
          <t>250psig</t>
        </is>
      </c>
      <c r="J575" t="inlineStr">
        <is>
          <t>:MechSealType21S:MechSealType1Unbal:</t>
        </is>
      </c>
      <c r="K575" t="inlineStr">
        <is>
          <t>:Horizontal:</t>
        </is>
      </c>
      <c r="L575" t="inlineStr">
        <is>
          <t>:A:B:</t>
        </is>
      </c>
      <c r="O575" s="1" t="inlineStr">
        <is>
          <t>RTF</t>
        </is>
      </c>
      <c r="P575" s="4" t="n"/>
      <c r="Q575" t="inlineStr">
        <is>
          <t>A100535</t>
        </is>
      </c>
      <c r="R575" t="inlineStr">
        <is>
          <t>LT250</t>
        </is>
      </c>
    </row>
    <row r="576">
      <c r="B576" s="4" t="inlineStr">
        <is>
          <t>Price_BOM_L_Insert_570</t>
        </is>
      </c>
      <c r="C576" t="inlineStr">
        <is>
          <t>:40707-LF:</t>
        </is>
      </c>
      <c r="D576" t="inlineStr">
        <is>
          <t>X4</t>
        </is>
      </c>
      <c r="E576" s="2" t="inlineStr">
        <is>
          <t>Opt_InsertProvided</t>
        </is>
      </c>
      <c r="F576" s="2" t="inlineStr">
        <is>
          <t>Cast Iron, ASTM-A48, CL 30</t>
        </is>
      </c>
      <c r="G576" s="2" t="inlineStr">
        <is>
          <t>C30</t>
        </is>
      </c>
      <c r="H576" s="2" t="inlineStr">
        <is>
          <t>Coating_Scotchkote134_interior_IncludeImpeller</t>
        </is>
      </c>
      <c r="I576" t="inlineStr">
        <is>
          <t>175psig</t>
        </is>
      </c>
      <c r="J576" t="inlineStr">
        <is>
          <t>:Opt_Packing:</t>
        </is>
      </c>
      <c r="K576" t="inlineStr">
        <is>
          <t>:Horizontal:</t>
        </is>
      </c>
      <c r="L576" t="inlineStr">
        <is>
          <t>:A:B:</t>
        </is>
      </c>
      <c r="O576" s="1" t="inlineStr">
        <is>
          <t>RTF</t>
        </is>
      </c>
      <c r="P576" s="4" t="n"/>
      <c r="Q576" t="inlineStr">
        <is>
          <t>A100534</t>
        </is>
      </c>
      <c r="R576" t="inlineStr">
        <is>
          <t>LT250</t>
        </is>
      </c>
    </row>
    <row r="577">
      <c r="B577" s="4" t="inlineStr">
        <is>
          <t>Price_BOM_L_Insert_571</t>
        </is>
      </c>
      <c r="C577" t="inlineStr">
        <is>
          <t>:40707-LF:</t>
        </is>
      </c>
      <c r="D577" t="inlineStr">
        <is>
          <t>X4</t>
        </is>
      </c>
      <c r="E577" s="2" t="inlineStr">
        <is>
          <t>Opt_InsertProvided</t>
        </is>
      </c>
      <c r="F577" s="2" t="inlineStr">
        <is>
          <t>Cast Iron, ASTM-A48, CL 30</t>
        </is>
      </c>
      <c r="G577" s="2" t="inlineStr">
        <is>
          <t>C30</t>
        </is>
      </c>
      <c r="H577" s="2" t="inlineStr">
        <is>
          <t>Coating_Scotchkote134_interior_IncludeImpeller</t>
        </is>
      </c>
      <c r="I577" t="inlineStr">
        <is>
          <t>175psig</t>
        </is>
      </c>
      <c r="J577" t="inlineStr">
        <is>
          <t>:MechSealDoubleType1:</t>
        </is>
      </c>
      <c r="K577" t="inlineStr">
        <is>
          <t>:Horizontal:</t>
        </is>
      </c>
      <c r="L577" t="inlineStr">
        <is>
          <t>:A:B:</t>
        </is>
      </c>
      <c r="O577" s="1" t="inlineStr">
        <is>
          <t>RTF</t>
        </is>
      </c>
      <c r="P577" s="4" t="n"/>
      <c r="Q577" t="inlineStr">
        <is>
          <t>A100534</t>
        </is>
      </c>
      <c r="R577" t="inlineStr">
        <is>
          <t>LT250</t>
        </is>
      </c>
    </row>
    <row r="578">
      <c r="B578" s="4" t="inlineStr">
        <is>
          <t>Price_BOM_L_Insert_572</t>
        </is>
      </c>
      <c r="C578" t="inlineStr">
        <is>
          <t>:40707-LF:</t>
        </is>
      </c>
      <c r="D578" t="inlineStr">
        <is>
          <t>X4</t>
        </is>
      </c>
      <c r="E578" s="2" t="inlineStr">
        <is>
          <t>Opt_InsertProvided</t>
        </is>
      </c>
      <c r="F578" s="2" t="inlineStr">
        <is>
          <t>Cast Iron, ASTM-A48, CL 30</t>
        </is>
      </c>
      <c r="G578" s="2" t="inlineStr">
        <is>
          <t>C30</t>
        </is>
      </c>
      <c r="H578" s="2" t="inlineStr">
        <is>
          <t>Coating_Scotchkote134_interior_IncludeImpeller</t>
        </is>
      </c>
      <c r="I578" t="inlineStr">
        <is>
          <t>175psig</t>
        </is>
      </c>
      <c r="J578" t="inlineStr">
        <is>
          <t>:MechSealType1Bal:</t>
        </is>
      </c>
      <c r="K578" t="inlineStr">
        <is>
          <t>:Horizontal:</t>
        </is>
      </c>
      <c r="L578" t="inlineStr">
        <is>
          <t>:A:B:</t>
        </is>
      </c>
      <c r="O578" s="1" t="inlineStr">
        <is>
          <t>RTF</t>
        </is>
      </c>
      <c r="P578" s="4" t="n"/>
      <c r="Q578" t="inlineStr">
        <is>
          <t>A100534</t>
        </is>
      </c>
      <c r="R578" t="inlineStr">
        <is>
          <t>LT250</t>
        </is>
      </c>
    </row>
    <row r="579">
      <c r="B579" s="4" t="inlineStr">
        <is>
          <t>Price_BOM_L_Insert_573</t>
        </is>
      </c>
      <c r="C579" t="inlineStr">
        <is>
          <t>:40707-LF:</t>
        </is>
      </c>
      <c r="D579" t="inlineStr">
        <is>
          <t>X4</t>
        </is>
      </c>
      <c r="E579" s="2" t="inlineStr">
        <is>
          <t>Opt_InsertProvided</t>
        </is>
      </c>
      <c r="F579" s="2" t="inlineStr">
        <is>
          <t>Ductile Iron, ASTM-A536-65</t>
        </is>
      </c>
      <c r="G579" s="2" t="inlineStr">
        <is>
          <t>J</t>
        </is>
      </c>
      <c r="H579" s="2" t="inlineStr">
        <is>
          <t>Coating_Scotchkote134_interior_IncludeImpeller</t>
        </is>
      </c>
      <c r="I579" t="inlineStr">
        <is>
          <t>250psig</t>
        </is>
      </c>
      <c r="J579" t="inlineStr">
        <is>
          <t>:MechSealType1Bal:</t>
        </is>
      </c>
      <c r="K579" t="inlineStr">
        <is>
          <t>:Horizontal:</t>
        </is>
      </c>
      <c r="L579" t="inlineStr">
        <is>
          <t>:A:B:</t>
        </is>
      </c>
      <c r="O579" s="1" t="inlineStr">
        <is>
          <t>RTF</t>
        </is>
      </c>
      <c r="P579" s="4" t="n"/>
      <c r="Q579" t="inlineStr">
        <is>
          <t>A100535</t>
        </is>
      </c>
      <c r="R579" t="inlineStr">
        <is>
          <t>LT250</t>
        </is>
      </c>
    </row>
    <row r="580">
      <c r="B580" s="4" t="inlineStr">
        <is>
          <t>Price_BOM_L_Insert_574</t>
        </is>
      </c>
      <c r="C5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0" s="2" t="inlineStr">
        <is>
          <t>XA</t>
        </is>
      </c>
      <c r="E580" s="2" t="inlineStr">
        <is>
          <t>Opt_InsertProvided</t>
        </is>
      </c>
      <c r="F580" s="2" t="inlineStr">
        <is>
          <t>Cast Iron, ASTM-A48, CL 30</t>
        </is>
      </c>
      <c r="G580" s="2" t="inlineStr">
        <is>
          <t>C30</t>
        </is>
      </c>
      <c r="H580" s="2" t="inlineStr">
        <is>
          <t>Coating_Scotchkote134_interior_IncludeImpeller</t>
        </is>
      </c>
      <c r="I580" t="inlineStr">
        <is>
          <t>175psig</t>
        </is>
      </c>
      <c r="J580" t="inlineStr">
        <is>
          <t>:MechSealType21S:MechSealType1Unbal:</t>
        </is>
      </c>
      <c r="K580" t="inlineStr">
        <is>
          <t>:Horizontal:Vertical:</t>
        </is>
      </c>
      <c r="L580" t="inlineStr">
        <is>
          <t>:W:Y:</t>
        </is>
      </c>
      <c r="M580" t="inlineStr">
        <is>
          <t>:213JMZ:215JMZ:213JM:215JM:254JM:256JM:</t>
        </is>
      </c>
      <c r="N580" t="inlineStr">
        <is>
          <t>Single Seal, Type 1</t>
        </is>
      </c>
      <c r="O580" s="1" t="n">
        <v>98096674</v>
      </c>
      <c r="P580" s="4" t="n"/>
      <c r="Q580" t="inlineStr">
        <is>
          <t>A100530</t>
        </is>
      </c>
      <c r="R580" t="inlineStr">
        <is>
          <t>LT250</t>
        </is>
      </c>
    </row>
    <row r="581">
      <c r="B581" s="4" t="inlineStr">
        <is>
          <t>Price_BOM_L_Insert_575</t>
        </is>
      </c>
      <c r="C5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1" s="2" t="inlineStr">
        <is>
          <t>XA</t>
        </is>
      </c>
      <c r="E581" s="2" t="inlineStr">
        <is>
          <t>Opt_InsertProvided</t>
        </is>
      </c>
      <c r="F581" s="2" t="inlineStr">
        <is>
          <t>Cast Iron, ASTM-A48, CL 30</t>
        </is>
      </c>
      <c r="G581" s="2" t="inlineStr">
        <is>
          <t>C30</t>
        </is>
      </c>
      <c r="H581" s="2" t="inlineStr">
        <is>
          <t>Coating_Scotchkote134_interior_IncludeImpeller</t>
        </is>
      </c>
      <c r="I581" t="inlineStr">
        <is>
          <t>175psig</t>
        </is>
      </c>
      <c r="J581" t="inlineStr">
        <is>
          <t>:MechSealType21S:MechSealType1Unbal:</t>
        </is>
      </c>
      <c r="K581" t="inlineStr">
        <is>
          <t>:Horizontal:Vertical:</t>
        </is>
      </c>
      <c r="L581" t="inlineStr">
        <is>
          <t>:W:Y:</t>
        </is>
      </c>
      <c r="M581" t="inlineStr">
        <is>
          <t>:284JM:286JM:324JM:326JM:364JMZ:365JMZ:404JMZ:405JMZ:</t>
        </is>
      </c>
      <c r="N581" t="inlineStr">
        <is>
          <t>Single Seal, Type 1</t>
        </is>
      </c>
      <c r="O581" s="1" t="n">
        <v>96759593</v>
      </c>
      <c r="P581" s="4" t="inlineStr">
        <is>
          <t>INSERT,LC,XA,JM,SGL,12.5"AK,CI COATED</t>
        </is>
      </c>
      <c r="Q581" t="inlineStr">
        <is>
          <t>A100530</t>
        </is>
      </c>
      <c r="R581" t="inlineStr">
        <is>
          <t>LT250</t>
        </is>
      </c>
    </row>
    <row r="582">
      <c r="B582" s="4" t="inlineStr">
        <is>
          <t>Price_BOM_L_Insert_576</t>
        </is>
      </c>
      <c r="C5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2" s="2" t="inlineStr">
        <is>
          <t>XA</t>
        </is>
      </c>
      <c r="E582" s="2" t="inlineStr">
        <is>
          <t>Opt_InsertProvided</t>
        </is>
      </c>
      <c r="F582" s="2" t="inlineStr">
        <is>
          <t>Cast Iron, ASTM-A48, CL 30</t>
        </is>
      </c>
      <c r="G582" s="2" t="inlineStr">
        <is>
          <t>C30</t>
        </is>
      </c>
      <c r="H582" s="2" t="inlineStr">
        <is>
          <t>Coating_Scotchkote134_interior_IncludeImpeller</t>
        </is>
      </c>
      <c r="I582" t="inlineStr">
        <is>
          <t>175psig</t>
        </is>
      </c>
      <c r="J582" t="inlineStr">
        <is>
          <t>:MechSealType21S:MechSealType1Unbal:</t>
        </is>
      </c>
      <c r="K582" t="inlineStr">
        <is>
          <t>:Horizontal:Vertical:</t>
        </is>
      </c>
      <c r="L582" t="inlineStr">
        <is>
          <t>:G:K:</t>
        </is>
      </c>
      <c r="M582" t="inlineStr">
        <is>
          <t>:213JP:215JP:254JP:256JP:</t>
        </is>
      </c>
      <c r="N582" t="inlineStr">
        <is>
          <t>Single Seal, Type 1</t>
        </is>
      </c>
      <c r="O582" s="1" t="inlineStr">
        <is>
          <t>RTF</t>
        </is>
      </c>
      <c r="P582" s="4" t="n"/>
      <c r="Q582" t="inlineStr">
        <is>
          <t>A100529</t>
        </is>
      </c>
      <c r="R582" t="inlineStr">
        <is>
          <t>LT250</t>
        </is>
      </c>
    </row>
    <row r="583">
      <c r="B583" s="4" t="inlineStr">
        <is>
          <t>Price_BOM_L_Insert_577</t>
        </is>
      </c>
      <c r="C5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3" s="2" t="inlineStr">
        <is>
          <t>XA</t>
        </is>
      </c>
      <c r="E583" s="2" t="inlineStr">
        <is>
          <t>Opt_InsertProvided</t>
        </is>
      </c>
      <c r="F583" s="2" t="inlineStr">
        <is>
          <t>Cast Iron, ASTM-A48, CL 30</t>
        </is>
      </c>
      <c r="G583" s="2" t="inlineStr">
        <is>
          <t>C30</t>
        </is>
      </c>
      <c r="H583" s="2" t="inlineStr">
        <is>
          <t>Coating_Scotchkote134_interior_IncludeImpeller</t>
        </is>
      </c>
      <c r="I583" t="inlineStr">
        <is>
          <t>175psig</t>
        </is>
      </c>
      <c r="J583" t="inlineStr">
        <is>
          <t>:MechSealType21S:MechSealType1Unbal:</t>
        </is>
      </c>
      <c r="K583" t="inlineStr">
        <is>
          <t>:Horizontal:Vertical:</t>
        </is>
      </c>
      <c r="L583" t="inlineStr">
        <is>
          <t>:G:K:</t>
        </is>
      </c>
      <c r="M583" t="inlineStr">
        <is>
          <t>:284JP:286JP:324JP:326JP:364JP:365JP:364JPZ:365JPZ:404JPZ:405JPZ:</t>
        </is>
      </c>
      <c r="N583" t="inlineStr">
        <is>
          <t>Double Seal, Type 1</t>
        </is>
      </c>
      <c r="O583" s="1" t="inlineStr">
        <is>
          <t>RTF</t>
        </is>
      </c>
      <c r="P583" s="4" t="n"/>
      <c r="Q583" t="inlineStr">
        <is>
          <t>A100529</t>
        </is>
      </c>
      <c r="R583" t="inlineStr">
        <is>
          <t>LT250</t>
        </is>
      </c>
    </row>
    <row r="584">
      <c r="B584" s="4" t="inlineStr">
        <is>
          <t>Price_BOM_L_Insert_578</t>
        </is>
      </c>
      <c r="C58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4" s="2" t="inlineStr">
        <is>
          <t>XA</t>
        </is>
      </c>
      <c r="E584" s="2" t="inlineStr">
        <is>
          <t>Opt_InsertProvided</t>
        </is>
      </c>
      <c r="F584" s="2" t="inlineStr">
        <is>
          <t>Ductile Iron, ASTM-A536-65</t>
        </is>
      </c>
      <c r="G584" s="2" t="inlineStr">
        <is>
          <t>J</t>
        </is>
      </c>
      <c r="H584" s="2" t="inlineStr">
        <is>
          <t>Coating_Scotchkote134_interior_IncludeImpeller</t>
        </is>
      </c>
      <c r="I584" t="inlineStr">
        <is>
          <t>250psig</t>
        </is>
      </c>
      <c r="J584" t="inlineStr">
        <is>
          <t>:MechSealType21S:MechSealType1Unbal:</t>
        </is>
      </c>
      <c r="K584" t="inlineStr">
        <is>
          <t>:Horizontal:Vertical:</t>
        </is>
      </c>
      <c r="L584" t="inlineStr">
        <is>
          <t>:G:K:</t>
        </is>
      </c>
      <c r="M584" t="inlineStr">
        <is>
          <t>:213JP:215JP:254JP:256JP:</t>
        </is>
      </c>
      <c r="N584" t="inlineStr">
        <is>
          <t>Double Seal, Type 1</t>
        </is>
      </c>
      <c r="O584" s="1" t="inlineStr">
        <is>
          <t>RTF</t>
        </is>
      </c>
      <c r="P584" s="4" t="n"/>
      <c r="Q584" t="inlineStr">
        <is>
          <t>A100531</t>
        </is>
      </c>
      <c r="R584" t="inlineStr">
        <is>
          <t>LT250</t>
        </is>
      </c>
    </row>
    <row r="585">
      <c r="B585" s="4" t="inlineStr">
        <is>
          <t>Price_BOM_L_Insert_579</t>
        </is>
      </c>
      <c r="C58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5" s="2" t="inlineStr">
        <is>
          <t>XA</t>
        </is>
      </c>
      <c r="E585" s="2" t="inlineStr">
        <is>
          <t>Opt_InsertProvided</t>
        </is>
      </c>
      <c r="F585" s="2" t="inlineStr">
        <is>
          <t>Ductile Iron, ASTM-A536-65</t>
        </is>
      </c>
      <c r="G585" s="2" t="inlineStr">
        <is>
          <t>J</t>
        </is>
      </c>
      <c r="H585" s="2" t="inlineStr">
        <is>
          <t>Coating_Scotchkote134_interior_IncludeImpeller</t>
        </is>
      </c>
      <c r="I585" t="inlineStr">
        <is>
          <t>250psig</t>
        </is>
      </c>
      <c r="J585" t="inlineStr">
        <is>
          <t>:MechSealType21S:MechSealType1Unbal:</t>
        </is>
      </c>
      <c r="K585" t="inlineStr">
        <is>
          <t>:Horizontal:Vertical:</t>
        </is>
      </c>
      <c r="L585" t="inlineStr">
        <is>
          <t>:G:K:</t>
        </is>
      </c>
      <c r="M585" t="inlineStr">
        <is>
          <t>:284JP:286JP:324JP:326JP:364JP:365JP:364JPZ:365JPZ:404JPZ:405JPZ:</t>
        </is>
      </c>
      <c r="O585" s="1" t="inlineStr">
        <is>
          <t>RTF</t>
        </is>
      </c>
      <c r="P585" s="4" t="n"/>
      <c r="Q585" t="inlineStr">
        <is>
          <t>A100531</t>
        </is>
      </c>
      <c r="R585" t="inlineStr">
        <is>
          <t>LT250</t>
        </is>
      </c>
    </row>
    <row r="586">
      <c r="B586" s="4" t="inlineStr">
        <is>
          <t>Price_BOM_L_Insert_580</t>
        </is>
      </c>
      <c r="C586" t="inlineStr">
        <is>
          <t>:20121-LC:25123-LC:30957-LC:30121-LC:30127-LC:30157-LC:40959-LC:4012A-LC:40129-LC:40157-LC:50123-LC:60951-LC:60123-LC:</t>
        </is>
      </c>
      <c r="D586" s="2" t="inlineStr">
        <is>
          <t>XA</t>
        </is>
      </c>
      <c r="E586" s="2" t="inlineStr">
        <is>
          <t>Opt_InsertProvided</t>
        </is>
      </c>
      <c r="F586" s="2" t="inlineStr">
        <is>
          <t>Cast Iron, ASTM-A48, CL 30</t>
        </is>
      </c>
      <c r="G586" s="2" t="inlineStr">
        <is>
          <t>C30</t>
        </is>
      </c>
      <c r="H586" s="2" t="inlineStr">
        <is>
          <t>Coating_Scotchkote134_interior_IncludeImpeller</t>
        </is>
      </c>
      <c r="I586" t="inlineStr">
        <is>
          <t>175psig</t>
        </is>
      </c>
      <c r="J586" t="inlineStr">
        <is>
          <t>:Opt_Packing:</t>
        </is>
      </c>
      <c r="K586" t="inlineStr">
        <is>
          <t>:Horizontal:</t>
        </is>
      </c>
      <c r="L586" t="inlineStr">
        <is>
          <t>:K:</t>
        </is>
      </c>
      <c r="M586" t="inlineStr">
        <is>
          <t>:213JP:215JP:254JP:256JP:</t>
        </is>
      </c>
      <c r="O586" s="1" t="inlineStr">
        <is>
          <t>RTF</t>
        </is>
      </c>
      <c r="P586" s="4" t="n"/>
      <c r="Q586" t="inlineStr">
        <is>
          <t>A100529</t>
        </is>
      </c>
      <c r="R586" t="inlineStr">
        <is>
          <t>LT250</t>
        </is>
      </c>
    </row>
    <row r="587">
      <c r="B587" s="4" t="inlineStr">
        <is>
          <t>Price_BOM_L_Insert_581</t>
        </is>
      </c>
      <c r="C587" t="inlineStr">
        <is>
          <t>:20121-LC:25123-LC:30957-LC:30121-LC:30127-LC:30157-LC:40959-LC:4012A-LC:40129-LC:40157-LC:50123-LC:60951-LC:60123-LC:</t>
        </is>
      </c>
      <c r="D587" s="2" t="inlineStr">
        <is>
          <t>XA</t>
        </is>
      </c>
      <c r="E587" s="2" t="inlineStr">
        <is>
          <t>Opt_InsertProvided</t>
        </is>
      </c>
      <c r="F587" s="2" t="inlineStr">
        <is>
          <t>Cast Iron, ASTM-A48, CL 30</t>
        </is>
      </c>
      <c r="G587" s="2" t="inlineStr">
        <is>
          <t>C30</t>
        </is>
      </c>
      <c r="H587" s="2" t="inlineStr">
        <is>
          <t>Coating_Scotchkote134_interior_IncludeImpeller</t>
        </is>
      </c>
      <c r="I587" t="inlineStr">
        <is>
          <t>175psig</t>
        </is>
      </c>
      <c r="J587" t="inlineStr">
        <is>
          <t>:Opt_Packing:</t>
        </is>
      </c>
      <c r="K587" t="inlineStr">
        <is>
          <t>:Horizontal:</t>
        </is>
      </c>
      <c r="L587" t="inlineStr">
        <is>
          <t>:K:</t>
        </is>
      </c>
      <c r="M587" t="inlineStr">
        <is>
          <t>:284JP:286JP:324JP:326JP:364JP:365JP:364JPZ:365JPZ:404JPZ:405JPZ:</t>
        </is>
      </c>
      <c r="O587" s="1" t="inlineStr">
        <is>
          <t>RTF</t>
        </is>
      </c>
      <c r="P587" s="4" t="n"/>
      <c r="Q587" t="inlineStr">
        <is>
          <t>A100529</t>
        </is>
      </c>
      <c r="R587" t="inlineStr">
        <is>
          <t>LT250</t>
        </is>
      </c>
    </row>
    <row r="588">
      <c r="B588" s="4" t="inlineStr">
        <is>
          <t>Price_BOM_L_Insert_582</t>
        </is>
      </c>
      <c r="C5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8" s="2" t="inlineStr">
        <is>
          <t>XA</t>
        </is>
      </c>
      <c r="E588" s="2" t="inlineStr">
        <is>
          <t>Opt_InsertProvided</t>
        </is>
      </c>
      <c r="F588" s="2" t="inlineStr">
        <is>
          <t>Cast Iron, ASTM-A48, CL 30</t>
        </is>
      </c>
      <c r="G588" s="2" t="inlineStr">
        <is>
          <t>C30</t>
        </is>
      </c>
      <c r="H588" s="2" t="inlineStr">
        <is>
          <t>Coating_Scotchkote134_interior_IncludeImpeller</t>
        </is>
      </c>
      <c r="I588" t="inlineStr">
        <is>
          <t>175psig</t>
        </is>
      </c>
      <c r="J588" t="inlineStr">
        <is>
          <t>:MechSealType2B:</t>
        </is>
      </c>
      <c r="K588" t="inlineStr">
        <is>
          <t>:Horizontal:Vertical:</t>
        </is>
      </c>
      <c r="L588" t="inlineStr">
        <is>
          <t>:G:K:</t>
        </is>
      </c>
      <c r="M588" t="inlineStr">
        <is>
          <t>:213JP:215JP:254JP:256JP:</t>
        </is>
      </c>
      <c r="O588" s="1" t="inlineStr">
        <is>
          <t>RTF</t>
        </is>
      </c>
      <c r="P588" s="4" t="n"/>
      <c r="Q588" t="inlineStr">
        <is>
          <t>A100529</t>
        </is>
      </c>
      <c r="R588" t="inlineStr">
        <is>
          <t>LT250</t>
        </is>
      </c>
    </row>
    <row r="589">
      <c r="B589" s="4" t="inlineStr">
        <is>
          <t>Price_BOM_L_Insert_583</t>
        </is>
      </c>
      <c r="C5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9" s="2" t="inlineStr">
        <is>
          <t>XA</t>
        </is>
      </c>
      <c r="E589" s="2" t="inlineStr">
        <is>
          <t>Opt_InsertProvided</t>
        </is>
      </c>
      <c r="F589" s="2" t="inlineStr">
        <is>
          <t>Cast Iron, ASTM-A48, CL 30</t>
        </is>
      </c>
      <c r="G589" s="2" t="inlineStr">
        <is>
          <t>C30</t>
        </is>
      </c>
      <c r="H589" s="2" t="inlineStr">
        <is>
          <t>Coating_Scotchkote134_interior_IncludeImpeller</t>
        </is>
      </c>
      <c r="I589" t="inlineStr">
        <is>
          <t>175psig</t>
        </is>
      </c>
      <c r="J589" t="inlineStr">
        <is>
          <t>:MechSealType2B:</t>
        </is>
      </c>
      <c r="K589" t="inlineStr">
        <is>
          <t>:Horizontal:Vertical:</t>
        </is>
      </c>
      <c r="L589" t="inlineStr">
        <is>
          <t>:G:K:</t>
        </is>
      </c>
      <c r="M589" t="inlineStr">
        <is>
          <t>:284JP:286JP:324JP:326JP:364JP:365JP:364JPZ:365JPZ:404JPZ:405JPZ:</t>
        </is>
      </c>
      <c r="O589" s="1" t="inlineStr">
        <is>
          <t>RTF</t>
        </is>
      </c>
      <c r="P589" s="4" t="n"/>
      <c r="Q589" t="inlineStr">
        <is>
          <t>A100529</t>
        </is>
      </c>
      <c r="R589" t="inlineStr">
        <is>
          <t>LT250</t>
        </is>
      </c>
    </row>
    <row r="590">
      <c r="B590" s="4" t="inlineStr">
        <is>
          <t>Price_BOM_L_Insert_584</t>
        </is>
      </c>
      <c r="C59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0" s="2" t="inlineStr">
        <is>
          <t>XA</t>
        </is>
      </c>
      <c r="E590" s="2" t="inlineStr">
        <is>
          <t>Opt_InsertProvided</t>
        </is>
      </c>
      <c r="F590" s="2" t="inlineStr">
        <is>
          <t>Ductile Iron, ASTM-A536-65</t>
        </is>
      </c>
      <c r="G590" s="2" t="inlineStr">
        <is>
          <t>J</t>
        </is>
      </c>
      <c r="H590" s="2" t="inlineStr">
        <is>
          <t>Coating_Scotchkote134_interior_IncludeImpeller</t>
        </is>
      </c>
      <c r="I590" t="inlineStr">
        <is>
          <t>250psig</t>
        </is>
      </c>
      <c r="J590" t="inlineStr">
        <is>
          <t>:MechSealType2B:</t>
        </is>
      </c>
      <c r="K590" t="inlineStr">
        <is>
          <t>:Horizontal:Vertical:</t>
        </is>
      </c>
      <c r="L590" t="inlineStr">
        <is>
          <t>:G:K:</t>
        </is>
      </c>
      <c r="M590" t="inlineStr">
        <is>
          <t>:213JP:215JP:254JP:256JP:</t>
        </is>
      </c>
      <c r="O590" s="1" t="inlineStr">
        <is>
          <t>RTF</t>
        </is>
      </c>
      <c r="P590" s="4" t="n"/>
      <c r="Q590" t="inlineStr">
        <is>
          <t>A100531</t>
        </is>
      </c>
      <c r="R590" t="inlineStr">
        <is>
          <t>LT250</t>
        </is>
      </c>
    </row>
    <row r="591">
      <c r="B591" s="4" t="inlineStr">
        <is>
          <t>Price_BOM_L_Insert_585</t>
        </is>
      </c>
      <c r="C59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1" s="2" t="inlineStr">
        <is>
          <t>XA</t>
        </is>
      </c>
      <c r="E591" s="2" t="inlineStr">
        <is>
          <t>Opt_InsertProvided</t>
        </is>
      </c>
      <c r="F591" s="2" t="inlineStr">
        <is>
          <t>Ductile Iron, ASTM-A536-65</t>
        </is>
      </c>
      <c r="G591" s="2" t="inlineStr">
        <is>
          <t>J</t>
        </is>
      </c>
      <c r="H591" s="2" t="inlineStr">
        <is>
          <t>Coating_Scotchkote134_interior_IncludeImpeller</t>
        </is>
      </c>
      <c r="I591" t="inlineStr">
        <is>
          <t>250psig</t>
        </is>
      </c>
      <c r="J591" t="inlineStr">
        <is>
          <t>:MechSealType2B:</t>
        </is>
      </c>
      <c r="K591" t="inlineStr">
        <is>
          <t>:Horizontal:Vertical:</t>
        </is>
      </c>
      <c r="L591" t="inlineStr">
        <is>
          <t>:G:K:</t>
        </is>
      </c>
      <c r="M591" t="inlineStr">
        <is>
          <t>:284JP:286JP:324JP:326JP:364JP:365JP:364JPZ:365JPZ:404JPZ:405JPZ:</t>
        </is>
      </c>
      <c r="O591" s="1" t="inlineStr">
        <is>
          <t>RTF</t>
        </is>
      </c>
      <c r="P591" s="4" t="n"/>
      <c r="Q591" t="inlineStr">
        <is>
          <t>A100531</t>
        </is>
      </c>
      <c r="R591" t="inlineStr">
        <is>
          <t>LT250</t>
        </is>
      </c>
    </row>
    <row r="592">
      <c r="B592" s="4" t="inlineStr">
        <is>
          <t>Price_BOM_L_Insert_586</t>
        </is>
      </c>
      <c r="C592" t="inlineStr">
        <is>
          <t>:20121-LF:25123-LF:30957-LF:30121-LF:30127-LF:30157-LF:40959-LF:4012A-LF:40129-LF:40157-LF:50123-LF:60951-LF:60123-LF:</t>
        </is>
      </c>
      <c r="D592" s="2" t="inlineStr">
        <is>
          <t>XA</t>
        </is>
      </c>
      <c r="E592" s="2" t="inlineStr">
        <is>
          <t>Opt_InsertProvided</t>
        </is>
      </c>
      <c r="F592" s="2" t="inlineStr">
        <is>
          <t>Cast Iron, ASTM-A48, CL 30</t>
        </is>
      </c>
      <c r="G592" s="2" t="inlineStr">
        <is>
          <t>C30</t>
        </is>
      </c>
      <c r="H592" s="2" t="inlineStr">
        <is>
          <t>Coating_Scotchkote134_interior_IncludeImpeller</t>
        </is>
      </c>
      <c r="I592" t="inlineStr">
        <is>
          <t>175psig</t>
        </is>
      </c>
      <c r="J592" t="inlineStr">
        <is>
          <t>:MechSealType21S:MechSealType1Unbal:</t>
        </is>
      </c>
      <c r="K592" t="inlineStr">
        <is>
          <t>:Horizontal:</t>
        </is>
      </c>
      <c r="L592" t="inlineStr">
        <is>
          <t>:A:B:</t>
        </is>
      </c>
      <c r="O592" s="1" t="n">
        <v>98690418</v>
      </c>
      <c r="P592" s="4" t="n"/>
      <c r="Q592" t="inlineStr">
        <is>
          <t>A100542</t>
        </is>
      </c>
      <c r="R592" t="inlineStr">
        <is>
          <t>LT250</t>
        </is>
      </c>
    </row>
    <row r="593">
      <c r="B593" s="4" t="inlineStr">
        <is>
          <t>Price_BOM_L_Insert_587</t>
        </is>
      </c>
      <c r="C593" t="inlineStr">
        <is>
          <t>:20121-LF:25123-LF:30957-LF:30121-LF:30127-LF:30157-LF:40959-LF:4012A-LF:40129-LF:40157-LF:50123-LF:60951-LF:60123-LF:</t>
        </is>
      </c>
      <c r="D593" s="2" t="inlineStr">
        <is>
          <t>XA</t>
        </is>
      </c>
      <c r="E593" s="2" t="inlineStr">
        <is>
          <t>Opt_InsertProvided</t>
        </is>
      </c>
      <c r="F593" s="2" t="inlineStr">
        <is>
          <t>Ductile Iron, ASTM-A536-65</t>
        </is>
      </c>
      <c r="G593" s="2" t="inlineStr">
        <is>
          <t>J</t>
        </is>
      </c>
      <c r="H593" s="2" t="inlineStr">
        <is>
          <t>Coating_Scotchkote134_interior_IncludeImpeller</t>
        </is>
      </c>
      <c r="I593" t="inlineStr">
        <is>
          <t>250psig</t>
        </is>
      </c>
      <c r="J593" t="inlineStr">
        <is>
          <t>:MechSealType21S:MechSealType1Unbal:</t>
        </is>
      </c>
      <c r="K593" t="inlineStr">
        <is>
          <t>:Horizontal:</t>
        </is>
      </c>
      <c r="L593" t="inlineStr">
        <is>
          <t>:A:B:</t>
        </is>
      </c>
      <c r="O593" s="1" t="inlineStr">
        <is>
          <t>RTF</t>
        </is>
      </c>
      <c r="P593" s="4" t="n"/>
      <c r="Q593" t="inlineStr">
        <is>
          <t>A100543</t>
        </is>
      </c>
      <c r="R593" t="inlineStr">
        <is>
          <t>LT250</t>
        </is>
      </c>
    </row>
    <row r="594">
      <c r="B594" s="4" t="inlineStr">
        <is>
          <t>Price_BOM_L_Insert_588</t>
        </is>
      </c>
      <c r="C594" t="inlineStr">
        <is>
          <t>:20121-LF:25123-LF:30957-LF:30121-LF:30127-LF:30157-LF:40959-LF:4012A-LF:40129-LF:40157-LF:50123-LF:60951-LF:60123-LF:</t>
        </is>
      </c>
      <c r="D594" s="2" t="inlineStr">
        <is>
          <t>XA</t>
        </is>
      </c>
      <c r="E594" s="2" t="inlineStr">
        <is>
          <t>Opt_InsertProvided</t>
        </is>
      </c>
      <c r="F594" s="2" t="inlineStr">
        <is>
          <t>Cast Iron, ASTM-A48, CL 30</t>
        </is>
      </c>
      <c r="G594" s="2" t="inlineStr">
        <is>
          <t>C30</t>
        </is>
      </c>
      <c r="H594" s="2" t="inlineStr">
        <is>
          <t>Coating_Scotchkote134_interior_IncludeImpeller</t>
        </is>
      </c>
      <c r="I594" t="inlineStr">
        <is>
          <t>175psig</t>
        </is>
      </c>
      <c r="J594" t="inlineStr">
        <is>
          <t>:Opt_Packing:</t>
        </is>
      </c>
      <c r="K594" t="inlineStr">
        <is>
          <t>:Horizontal:</t>
        </is>
      </c>
      <c r="L594" t="inlineStr">
        <is>
          <t>:A:B:</t>
        </is>
      </c>
      <c r="O594" s="1" t="inlineStr">
        <is>
          <t>RTF</t>
        </is>
      </c>
      <c r="P594" s="4" t="n"/>
      <c r="Q594" t="inlineStr">
        <is>
          <t>A100542</t>
        </is>
      </c>
      <c r="R594" t="inlineStr">
        <is>
          <t>LT250</t>
        </is>
      </c>
    </row>
    <row r="595">
      <c r="B595" s="4" t="inlineStr">
        <is>
          <t>Price_BOM_L_Insert_589</t>
        </is>
      </c>
      <c r="C595" t="inlineStr">
        <is>
          <t>:20121-LF:25123-LF:30957-LF:30121-LF:30127-LF:30157-LF:40959-LF:4012A-LF:40129-LF:40157-LF:50123-LF:60951-LF:60123-LF:</t>
        </is>
      </c>
      <c r="D595" s="2" t="inlineStr">
        <is>
          <t>XA</t>
        </is>
      </c>
      <c r="E595" s="2" t="inlineStr">
        <is>
          <t>Opt_InsertProvided</t>
        </is>
      </c>
      <c r="F595" s="2" t="inlineStr">
        <is>
          <t>Cast Iron, ASTM-A48, CL 30</t>
        </is>
      </c>
      <c r="G595" s="2" t="inlineStr">
        <is>
          <t>C30</t>
        </is>
      </c>
      <c r="H595" s="2" t="inlineStr">
        <is>
          <t>Coating_Scotchkote134_interior_IncludeImpeller</t>
        </is>
      </c>
      <c r="I595" t="inlineStr">
        <is>
          <t>175psig</t>
        </is>
      </c>
      <c r="J595" t="inlineStr">
        <is>
          <t>:MechSealType2B:</t>
        </is>
      </c>
      <c r="K595" t="inlineStr">
        <is>
          <t>:Horizontal:</t>
        </is>
      </c>
      <c r="L595" t="inlineStr">
        <is>
          <t>:A:B:</t>
        </is>
      </c>
      <c r="N595" t="inlineStr">
        <is>
          <t>Single Seal, Type 1B</t>
        </is>
      </c>
      <c r="O595" s="1" t="inlineStr">
        <is>
          <t>RTF</t>
        </is>
      </c>
      <c r="P595" s="4" t="n"/>
      <c r="Q595" t="inlineStr">
        <is>
          <t>A100542</t>
        </is>
      </c>
      <c r="R595" t="inlineStr">
        <is>
          <t>LT250</t>
        </is>
      </c>
    </row>
    <row r="596">
      <c r="B596" s="4" t="inlineStr">
        <is>
          <t>Price_BOM_L_Insert_590</t>
        </is>
      </c>
      <c r="C596" t="inlineStr">
        <is>
          <t>:20121-LF:25123-LF:30957-LF:30121-LF:30127-LF:30157-LF:40959-LF:4012A-LF:40129-LF:40157-LF:50123-LF:60951-LF:60123-LF:</t>
        </is>
      </c>
      <c r="D596" s="2" t="inlineStr">
        <is>
          <t>XA</t>
        </is>
      </c>
      <c r="E596" s="2" t="inlineStr">
        <is>
          <t>Opt_InsertProvided</t>
        </is>
      </c>
      <c r="F596" s="2" t="inlineStr">
        <is>
          <t>Ductile Iron, ASTM-A536-65</t>
        </is>
      </c>
      <c r="G596" s="2" t="inlineStr">
        <is>
          <t>J</t>
        </is>
      </c>
      <c r="H596" s="2" t="inlineStr">
        <is>
          <t>Coating_Scotchkote134_interior_IncludeImpeller</t>
        </is>
      </c>
      <c r="I596" t="inlineStr">
        <is>
          <t>250psig</t>
        </is>
      </c>
      <c r="J596" t="inlineStr">
        <is>
          <t>:MechSealType2B:</t>
        </is>
      </c>
      <c r="K596" t="inlineStr">
        <is>
          <t>:Horizontal:</t>
        </is>
      </c>
      <c r="L596" t="inlineStr">
        <is>
          <t>:A:B:</t>
        </is>
      </c>
      <c r="N596" t="inlineStr">
        <is>
          <t>Single Seal, Type 1B</t>
        </is>
      </c>
      <c r="O596" s="1" t="inlineStr">
        <is>
          <t>RTF</t>
        </is>
      </c>
      <c r="P596" s="4" t="n"/>
      <c r="Q596" t="inlineStr">
        <is>
          <t>A100543</t>
        </is>
      </c>
      <c r="R596" t="inlineStr">
        <is>
          <t>LT250</t>
        </is>
      </c>
    </row>
    <row r="597">
      <c r="B597" s="4" t="inlineStr">
        <is>
          <t>Price_BOM_L_Insert_591</t>
        </is>
      </c>
      <c r="C597" t="inlineStr">
        <is>
          <t>:40157-LC:40157-LCV:50123-LC:50123-LCV:50157-LC:50157-LCV:60123-LC:60123-LCV:60157-LC:60157-LCV:80123-LC:80123-LCV:80155-LC:80155-LCV:</t>
        </is>
      </c>
      <c r="D597" s="2" t="inlineStr">
        <is>
          <t>X5</t>
        </is>
      </c>
      <c r="E597" s="2" t="inlineStr">
        <is>
          <t>Opt_InsertProvided</t>
        </is>
      </c>
      <c r="F597" s="2" t="inlineStr">
        <is>
          <t>Cast Iron, ASTM-A48, CL 30</t>
        </is>
      </c>
      <c r="G597" s="2" t="inlineStr">
        <is>
          <t>C30</t>
        </is>
      </c>
      <c r="H597" s="2" t="inlineStr">
        <is>
          <t>Coating_Scotchkote134_interior_IncludeImpeller</t>
        </is>
      </c>
      <c r="I597" t="inlineStr">
        <is>
          <t>175psig</t>
        </is>
      </c>
      <c r="J597" t="inlineStr">
        <is>
          <t>:MechSealType21S:MechSealType1Unbal:</t>
        </is>
      </c>
      <c r="K597" t="inlineStr">
        <is>
          <t>:Horizontal:Vertical:</t>
        </is>
      </c>
      <c r="L597" t="inlineStr">
        <is>
          <t>:L:N:</t>
        </is>
      </c>
      <c r="M597" t="inlineStr">
        <is>
          <t>:213TCZ:215TCZ:254TCS:256TCZ:</t>
        </is>
      </c>
      <c r="N597" t="inlineStr">
        <is>
          <t>Packing</t>
        </is>
      </c>
      <c r="O597" s="1" t="inlineStr">
        <is>
          <t>RTF</t>
        </is>
      </c>
      <c r="P597" s="4" t="n"/>
      <c r="Q597" t="inlineStr">
        <is>
          <t>A100527</t>
        </is>
      </c>
      <c r="R597" t="inlineStr">
        <is>
          <t>LT250</t>
        </is>
      </c>
    </row>
    <row r="598">
      <c r="B598" s="4" t="inlineStr">
        <is>
          <t>Price_BOM_L_Insert_592</t>
        </is>
      </c>
      <c r="C598" t="inlineStr">
        <is>
          <t>:40157-LC:40157-LCV:50123-LC:50123-LCV:50157-LC:50157-LCV:60123-LC:60123-LCV:60157-LC:60157-LCV:80123-LC:80123-LCV:80155-LC:80155-LCV:</t>
        </is>
      </c>
      <c r="D598" s="2" t="inlineStr">
        <is>
          <t>X5</t>
        </is>
      </c>
      <c r="E598" s="2" t="inlineStr">
        <is>
          <t>Opt_InsertProvided</t>
        </is>
      </c>
      <c r="F598" s="2" t="inlineStr">
        <is>
          <t>Cast Iron, ASTM-A48, CL 30</t>
        </is>
      </c>
      <c r="G598" s="2" t="inlineStr">
        <is>
          <t>C30</t>
        </is>
      </c>
      <c r="H598" s="2" t="inlineStr">
        <is>
          <t>Coating_Scotchkote134_interior_IncludeImpeller</t>
        </is>
      </c>
      <c r="I598" t="inlineStr">
        <is>
          <t>175psig</t>
        </is>
      </c>
      <c r="J598" t="inlineStr">
        <is>
          <t>:MechSealType21S:MechSealType1Unbal:</t>
        </is>
      </c>
      <c r="K598" t="inlineStr">
        <is>
          <t>:Horizontal:Vertical:</t>
        </is>
      </c>
      <c r="L598" t="inlineStr">
        <is>
          <t>:L:N:</t>
        </is>
      </c>
      <c r="M598" t="inlineStr">
        <is>
          <t>:284TCZ:286TCZ:</t>
        </is>
      </c>
      <c r="N598" t="inlineStr">
        <is>
          <t>Single Seal, Type 21S:Single Seal, Type 1</t>
        </is>
      </c>
      <c r="O598" s="1" t="inlineStr">
        <is>
          <t>RTF</t>
        </is>
      </c>
      <c r="P598" s="4" t="n"/>
      <c r="Q598" t="inlineStr">
        <is>
          <t>A100527</t>
        </is>
      </c>
      <c r="R598" t="inlineStr">
        <is>
          <t>LT250</t>
        </is>
      </c>
    </row>
    <row r="599">
      <c r="B599" s="4" t="inlineStr">
        <is>
          <t>Price_BOM_L_Insert_593</t>
        </is>
      </c>
      <c r="C599" t="inlineStr">
        <is>
          <t>:40157-LC:40157-LCV:50123-LC:50123-LCV:50157-LC:50157-LCV:60123-LC:60123-LCV:60157-LC:60157-LCV:80123-LC:80123-LCV:80155-LC:80155-LCV:</t>
        </is>
      </c>
      <c r="D599" s="2" t="inlineStr">
        <is>
          <t>X5</t>
        </is>
      </c>
      <c r="E599" s="2" t="inlineStr">
        <is>
          <t>Opt_InsertProvided</t>
        </is>
      </c>
      <c r="F599" s="2" t="inlineStr">
        <is>
          <t>Cast Iron, ASTM-A48, CL 30</t>
        </is>
      </c>
      <c r="G599" s="2" t="inlineStr">
        <is>
          <t>C30</t>
        </is>
      </c>
      <c r="H599" s="2" t="inlineStr">
        <is>
          <t>Coating_Scotchkote134_interior_IncludeImpeller</t>
        </is>
      </c>
      <c r="I599" t="inlineStr">
        <is>
          <t>175psig</t>
        </is>
      </c>
      <c r="J599" t="inlineStr">
        <is>
          <t>:MechSealType21S:MechSealType1Unbal:</t>
        </is>
      </c>
      <c r="K599" t="inlineStr">
        <is>
          <t>:Horizontal:Vertical:</t>
        </is>
      </c>
      <c r="L599" t="inlineStr">
        <is>
          <t>:L:N:</t>
        </is>
      </c>
      <c r="M599" t="inlineStr">
        <is>
          <t>:324TCZ:326TCZ:364TCZ:365TCZ:404TCZ:405TCZ:</t>
        </is>
      </c>
      <c r="O599" s="1" t="n">
        <v>98430838</v>
      </c>
      <c r="P599" s="4" t="n"/>
      <c r="Q599" t="inlineStr">
        <is>
          <t>A100527</t>
        </is>
      </c>
      <c r="R599" t="inlineStr">
        <is>
          <t>LT250</t>
        </is>
      </c>
    </row>
    <row r="600">
      <c r="B600" s="4" t="inlineStr">
        <is>
          <t>Price_BOM_L_Insert_594</t>
        </is>
      </c>
      <c r="C600" t="inlineStr">
        <is>
          <t>:40157-LC:40157-LCV:50123-LC:50123-LCV:50157-LC:50157-LCV:60123-LC:60123-LCV:60157-LC:60157-LCV:80123-LC:80123-LCV:80155-LC:80155-LCV:</t>
        </is>
      </c>
      <c r="D600" s="2" t="inlineStr">
        <is>
          <t>X5</t>
        </is>
      </c>
      <c r="E600" s="2" t="inlineStr">
        <is>
          <t>Opt_InsertProvided</t>
        </is>
      </c>
      <c r="F600" s="2" t="inlineStr">
        <is>
          <t>Ductile Iron, ASTM-A536-65</t>
        </is>
      </c>
      <c r="G600" s="2" t="inlineStr">
        <is>
          <t>J</t>
        </is>
      </c>
      <c r="H600" s="2" t="inlineStr">
        <is>
          <t>Coating_Scotchkote134_interior_IncludeImpeller</t>
        </is>
      </c>
      <c r="I600" t="inlineStr">
        <is>
          <t>250psig</t>
        </is>
      </c>
      <c r="J600" t="inlineStr">
        <is>
          <t>:MechSealType21S:MechSealType1Unbal:</t>
        </is>
      </c>
      <c r="K600" t="inlineStr">
        <is>
          <t>:Horizontal:Vertical:</t>
        </is>
      </c>
      <c r="L600" t="inlineStr">
        <is>
          <t>:L:N:</t>
        </is>
      </c>
      <c r="M600" t="inlineStr">
        <is>
          <t>:213TCZ:215TCZ:254TCS:256TCZ:</t>
        </is>
      </c>
      <c r="N600" t="inlineStr">
        <is>
          <t>Single Seal, Type 21S:Single Seal, Type 1</t>
        </is>
      </c>
      <c r="O600" s="1" t="inlineStr">
        <is>
          <t>RTF</t>
        </is>
      </c>
      <c r="P600" s="4" t="n"/>
      <c r="Q600" t="inlineStr">
        <is>
          <t>A100528</t>
        </is>
      </c>
      <c r="R600" t="inlineStr">
        <is>
          <t>LT250</t>
        </is>
      </c>
    </row>
    <row r="601">
      <c r="B601" s="4" t="inlineStr">
        <is>
          <t>Price_BOM_L_Insert_595</t>
        </is>
      </c>
      <c r="C601" t="inlineStr">
        <is>
          <t>:40157-LC:40157-LCV:50123-LC:50123-LCV:50157-LC:50157-LCV:60123-LC:60123-LCV:60157-LC:60157-LCV:80123-LC:80123-LCV:80155-LC:80155-LCV:</t>
        </is>
      </c>
      <c r="D601" s="2" t="inlineStr">
        <is>
          <t>X5</t>
        </is>
      </c>
      <c r="E601" s="2" t="inlineStr">
        <is>
          <t>Opt_InsertProvided</t>
        </is>
      </c>
      <c r="F601" s="2" t="inlineStr">
        <is>
          <t>Ductile Iron, ASTM-A536-65</t>
        </is>
      </c>
      <c r="G601" s="2" t="inlineStr">
        <is>
          <t>J</t>
        </is>
      </c>
      <c r="H601" s="2" t="inlineStr">
        <is>
          <t>Coating_Scotchkote134_interior_IncludeImpeller</t>
        </is>
      </c>
      <c r="I601" t="inlineStr">
        <is>
          <t>250psig</t>
        </is>
      </c>
      <c r="J601" t="inlineStr">
        <is>
          <t>:MechSealType21S:MechSealType1Unbal:</t>
        </is>
      </c>
      <c r="K601" t="inlineStr">
        <is>
          <t>:Horizontal:Vertical:</t>
        </is>
      </c>
      <c r="L601" t="inlineStr">
        <is>
          <t>:L:N:</t>
        </is>
      </c>
      <c r="M601" t="inlineStr">
        <is>
          <t>:284TCZ:286TCZ:</t>
        </is>
      </c>
      <c r="N601" t="inlineStr">
        <is>
          <t>Single Seal, Type 1</t>
        </is>
      </c>
      <c r="O601" s="1" t="inlineStr">
        <is>
          <t>RTF</t>
        </is>
      </c>
      <c r="P601" s="4" t="n"/>
      <c r="Q601" t="inlineStr">
        <is>
          <t>A100528</t>
        </is>
      </c>
      <c r="R601" t="inlineStr">
        <is>
          <t>LT250</t>
        </is>
      </c>
    </row>
    <row r="602">
      <c r="B602" s="4" t="inlineStr">
        <is>
          <t>Price_BOM_L_Insert_596</t>
        </is>
      </c>
      <c r="C602" t="inlineStr">
        <is>
          <t>:40157-LC:40157-LCV:50123-LC:50123-LCV:50157-LC:50157-LCV:60123-LC:60123-LCV:60157-LC:60157-LCV:80123-LC:80123-LCV:80155-LC:80155-LCV:</t>
        </is>
      </c>
      <c r="D602" s="2" t="inlineStr">
        <is>
          <t>X5</t>
        </is>
      </c>
      <c r="E602" s="2" t="inlineStr">
        <is>
          <t>Opt_InsertProvided</t>
        </is>
      </c>
      <c r="F602" s="2" t="inlineStr">
        <is>
          <t>Ductile Iron, ASTM-A536-65</t>
        </is>
      </c>
      <c r="G602" s="2" t="inlineStr">
        <is>
          <t>J</t>
        </is>
      </c>
      <c r="H602" s="2" t="inlineStr">
        <is>
          <t>Coating_Scotchkote134_interior_IncludeImpeller</t>
        </is>
      </c>
      <c r="I602" t="inlineStr">
        <is>
          <t>250psig</t>
        </is>
      </c>
      <c r="J602" t="inlineStr">
        <is>
          <t>:MechSealType21S:MechSealType1Unbal:</t>
        </is>
      </c>
      <c r="K602" t="inlineStr">
        <is>
          <t>:Horizontal:Vertical:</t>
        </is>
      </c>
      <c r="L602" t="inlineStr">
        <is>
          <t>:L:N:</t>
        </is>
      </c>
      <c r="M602" t="inlineStr">
        <is>
          <t>:324TCZ:326TCZ:364TCZ:365TCZ:404TCZ:405TCZ:</t>
        </is>
      </c>
      <c r="O602" s="1" t="inlineStr">
        <is>
          <t>RTF</t>
        </is>
      </c>
      <c r="P602" s="4" t="n"/>
      <c r="Q602" t="inlineStr">
        <is>
          <t>A100528</t>
        </is>
      </c>
      <c r="R602" t="inlineStr">
        <is>
          <t>LT250</t>
        </is>
      </c>
    </row>
    <row r="603">
      <c r="B603" s="4" t="inlineStr">
        <is>
          <t>Price_BOM_L_Insert_597</t>
        </is>
      </c>
      <c r="C603" t="inlineStr">
        <is>
          <t>:40157-LC:40157-LCV:50123-LC:50123-LCV:50157-LC:50157-LCV:60123-LC:60123-LCV:60157-LC:60157-LCV:80123-LC:80123-LCV:80155-LC:80155-LCV:</t>
        </is>
      </c>
      <c r="D603" s="2" t="inlineStr">
        <is>
          <t>X5</t>
        </is>
      </c>
      <c r="E603" s="2" t="inlineStr">
        <is>
          <t>Opt_InsertProvided</t>
        </is>
      </c>
      <c r="F603" s="2" t="inlineStr">
        <is>
          <t>Cast Iron, ASTM-A48, CL 30</t>
        </is>
      </c>
      <c r="G603" s="2" t="inlineStr">
        <is>
          <t>C30</t>
        </is>
      </c>
      <c r="H603" s="2" t="inlineStr">
        <is>
          <t>Coating_Scotchkote134_interior_IncludeImpeller</t>
        </is>
      </c>
      <c r="I603" t="inlineStr">
        <is>
          <t>175psig</t>
        </is>
      </c>
      <c r="J603" t="inlineStr">
        <is>
          <t>:Opt_Packing:</t>
        </is>
      </c>
      <c r="K603" t="inlineStr">
        <is>
          <t>:Horizontal:</t>
        </is>
      </c>
      <c r="L603" t="inlineStr">
        <is>
          <t>:N:</t>
        </is>
      </c>
      <c r="M603" t="inlineStr">
        <is>
          <t>:213TCZ:215TCZ:254TCS:256TCZ:</t>
        </is>
      </c>
      <c r="N603" t="inlineStr">
        <is>
          <t>Single Seal, Type 1</t>
        </is>
      </c>
      <c r="O603" s="1" t="inlineStr">
        <is>
          <t>RTF</t>
        </is>
      </c>
      <c r="P603" s="4" t="n"/>
      <c r="Q603" t="inlineStr">
        <is>
          <t>A100527</t>
        </is>
      </c>
      <c r="R603" t="inlineStr">
        <is>
          <t>LT250</t>
        </is>
      </c>
    </row>
    <row r="604">
      <c r="B604" s="4" t="inlineStr">
        <is>
          <t>Price_BOM_L_Insert_598</t>
        </is>
      </c>
      <c r="C604" t="inlineStr">
        <is>
          <t>:40157-LC:40157-LCV:50123-LC:50123-LCV:50157-LC:50157-LCV:60123-LC:60123-LCV:60157-LC:60157-LCV:80123-LC:80123-LCV:80155-LC:80155-LCV:</t>
        </is>
      </c>
      <c r="D604" s="2" t="inlineStr">
        <is>
          <t>X5</t>
        </is>
      </c>
      <c r="E604" s="2" t="inlineStr">
        <is>
          <t>Opt_InsertProvided</t>
        </is>
      </c>
      <c r="F604" s="2" t="inlineStr">
        <is>
          <t>Cast Iron, ASTM-A48, CL 30</t>
        </is>
      </c>
      <c r="G604" s="2" t="inlineStr">
        <is>
          <t>C30</t>
        </is>
      </c>
      <c r="H604" s="2" t="inlineStr">
        <is>
          <t>Coating_Scotchkote134_interior_IncludeImpeller</t>
        </is>
      </c>
      <c r="I604" t="inlineStr">
        <is>
          <t>175psig</t>
        </is>
      </c>
      <c r="J604" t="inlineStr">
        <is>
          <t>:Opt_Packing:</t>
        </is>
      </c>
      <c r="K604" t="inlineStr">
        <is>
          <t>:Horizontal:</t>
        </is>
      </c>
      <c r="L604" t="inlineStr">
        <is>
          <t>:N:</t>
        </is>
      </c>
      <c r="M604" t="inlineStr">
        <is>
          <t>:284TCZ:286TCZ:</t>
        </is>
      </c>
      <c r="N604" t="inlineStr">
        <is>
          <t>Single Seal, Type 1</t>
        </is>
      </c>
      <c r="O604" s="1" t="inlineStr">
        <is>
          <t>RTF</t>
        </is>
      </c>
      <c r="P604" s="4" t="n"/>
      <c r="Q604" t="inlineStr">
        <is>
          <t>A100527</t>
        </is>
      </c>
      <c r="R604" t="inlineStr">
        <is>
          <t>LT250</t>
        </is>
      </c>
    </row>
    <row r="605">
      <c r="B605" s="4" t="inlineStr">
        <is>
          <t>Price_BOM_L_Insert_599</t>
        </is>
      </c>
      <c r="C605" t="inlineStr">
        <is>
          <t>:40157-LC:40157-LCV:50123-LC:50123-LCV:50157-LC:50157-LCV:60123-LC:60123-LCV:60157-LC:60157-LCV:80123-LC:80123-LCV:80155-LC:80155-LCV:</t>
        </is>
      </c>
      <c r="D605" s="2" t="inlineStr">
        <is>
          <t>X5</t>
        </is>
      </c>
      <c r="E605" s="2" t="inlineStr">
        <is>
          <t>Opt_InsertProvided</t>
        </is>
      </c>
      <c r="F605" s="2" t="inlineStr">
        <is>
          <t>Cast Iron, ASTM-A48, CL 30</t>
        </is>
      </c>
      <c r="G605" s="2" t="inlineStr">
        <is>
          <t>C30</t>
        </is>
      </c>
      <c r="H605" s="2" t="inlineStr">
        <is>
          <t>Coating_Scotchkote134_interior_IncludeImpeller</t>
        </is>
      </c>
      <c r="I605" t="inlineStr">
        <is>
          <t>175psig</t>
        </is>
      </c>
      <c r="J605" t="inlineStr">
        <is>
          <t>:Opt_Packing:</t>
        </is>
      </c>
      <c r="K605" t="inlineStr">
        <is>
          <t>:Horizontal:</t>
        </is>
      </c>
      <c r="L605" t="inlineStr">
        <is>
          <t>:N:</t>
        </is>
      </c>
      <c r="M605" t="inlineStr">
        <is>
          <t>:324TCZ:326TCZ:364TCZ:365TCZ:404TCZ:405TCZ:</t>
        </is>
      </c>
      <c r="O605" s="1" t="inlineStr">
        <is>
          <t>RTF</t>
        </is>
      </c>
      <c r="P605" s="4" t="n"/>
      <c r="Q605" t="inlineStr">
        <is>
          <t>A100527</t>
        </is>
      </c>
      <c r="R605" t="inlineStr">
        <is>
          <t>LT250</t>
        </is>
      </c>
    </row>
    <row r="606">
      <c r="B606" s="4" t="inlineStr">
        <is>
          <t>Price_BOM_L_Insert_600</t>
        </is>
      </c>
      <c r="C606" t="inlineStr">
        <is>
          <t>:40157-LC:40157-LCV:50123-LC:50123-LCV:50157-LC:50157-LCV:60123-LC:60123-LCV:60157-LC:60157-LCV:80123-LC:80123-LCV:80155-LC:80155-LCV:</t>
        </is>
      </c>
      <c r="D606" s="2" t="inlineStr">
        <is>
          <t>X5</t>
        </is>
      </c>
      <c r="E606" s="2" t="inlineStr">
        <is>
          <t>Opt_InsertProvided</t>
        </is>
      </c>
      <c r="F606" s="2" t="inlineStr">
        <is>
          <t>Cast Iron, ASTM-A48, CL 30</t>
        </is>
      </c>
      <c r="G606" s="2" t="inlineStr">
        <is>
          <t>C30</t>
        </is>
      </c>
      <c r="H606" s="2" t="inlineStr">
        <is>
          <t>Coating_Scotchkote134_interior_IncludeImpeller</t>
        </is>
      </c>
      <c r="I606" t="inlineStr">
        <is>
          <t>175psig</t>
        </is>
      </c>
      <c r="J606" t="inlineStr">
        <is>
          <t>:MechSealType1Bal:</t>
        </is>
      </c>
      <c r="K606" t="inlineStr">
        <is>
          <t>:Horizontal:Vertical:</t>
        </is>
      </c>
      <c r="L606" t="inlineStr">
        <is>
          <t>:L:N:</t>
        </is>
      </c>
      <c r="M606" t="inlineStr">
        <is>
          <t>:213TCZ:215TCZ:254TCS:256TCZ:</t>
        </is>
      </c>
      <c r="N606" t="inlineStr">
        <is>
          <t>Single Seal, Type 1</t>
        </is>
      </c>
      <c r="O606" s="1" t="inlineStr">
        <is>
          <t>RTF</t>
        </is>
      </c>
      <c r="P606" s="4" t="n"/>
      <c r="Q606" t="inlineStr">
        <is>
          <t>A100527</t>
        </is>
      </c>
      <c r="R606" t="inlineStr">
        <is>
          <t>LT250</t>
        </is>
      </c>
    </row>
    <row r="607">
      <c r="B607" s="4" t="inlineStr">
        <is>
          <t>Price_BOM_L_Insert_601</t>
        </is>
      </c>
      <c r="C607" t="inlineStr">
        <is>
          <t>:40157-LC:40157-LCV:50123-LC:50123-LCV:50157-LC:50157-LCV:60123-LC:60123-LCV:60157-LC:60157-LCV:80123-LC:80123-LCV:80155-LC:80155-LCV:</t>
        </is>
      </c>
      <c r="D607" s="2" t="inlineStr">
        <is>
          <t>X5</t>
        </is>
      </c>
      <c r="E607" s="2" t="inlineStr">
        <is>
          <t>Opt_InsertProvided</t>
        </is>
      </c>
      <c r="F607" s="2" t="inlineStr">
        <is>
          <t>Cast Iron, ASTM-A48, CL 30</t>
        </is>
      </c>
      <c r="G607" s="2" t="inlineStr">
        <is>
          <t>C30</t>
        </is>
      </c>
      <c r="H607" s="2" t="inlineStr">
        <is>
          <t>Coating_Scotchkote134_interior_IncludeImpeller</t>
        </is>
      </c>
      <c r="I607" t="inlineStr">
        <is>
          <t>175psig</t>
        </is>
      </c>
      <c r="J607" t="inlineStr">
        <is>
          <t>:MechSealType1Bal:</t>
        </is>
      </c>
      <c r="K607" t="inlineStr">
        <is>
          <t>:Horizontal:Vertical:</t>
        </is>
      </c>
      <c r="L607" t="inlineStr">
        <is>
          <t>:L:N:</t>
        </is>
      </c>
      <c r="M607" t="inlineStr">
        <is>
          <t>:284TCZ:286TCZ:</t>
        </is>
      </c>
      <c r="N607" t="inlineStr">
        <is>
          <t>Double Seal, Type 1</t>
        </is>
      </c>
      <c r="O607" s="1" t="inlineStr">
        <is>
          <t>RTF</t>
        </is>
      </c>
      <c r="P607" s="4" t="n"/>
      <c r="Q607" t="inlineStr">
        <is>
          <t>A100527</t>
        </is>
      </c>
      <c r="R607" t="inlineStr">
        <is>
          <t>LT250</t>
        </is>
      </c>
    </row>
    <row r="608">
      <c r="B608" s="4" t="inlineStr">
        <is>
          <t>Price_BOM_L_Insert_602</t>
        </is>
      </c>
      <c r="C608" t="inlineStr">
        <is>
          <t>:40157-LC:40157-LCV:50123-LC:50123-LCV:50157-LC:50157-LCV:60123-LC:60123-LCV:60157-LC:60157-LCV:80123-LC:80123-LCV:80155-LC:80155-LCV:</t>
        </is>
      </c>
      <c r="D608" s="2" t="inlineStr">
        <is>
          <t>X5</t>
        </is>
      </c>
      <c r="E608" s="2" t="inlineStr">
        <is>
          <t>Opt_InsertProvided</t>
        </is>
      </c>
      <c r="F608" s="2" t="inlineStr">
        <is>
          <t>Cast Iron, ASTM-A48, CL 30</t>
        </is>
      </c>
      <c r="G608" s="2" t="inlineStr">
        <is>
          <t>C30</t>
        </is>
      </c>
      <c r="H608" s="2" t="inlineStr">
        <is>
          <t>Coating_Scotchkote134_interior_IncludeImpeller</t>
        </is>
      </c>
      <c r="I608" t="inlineStr">
        <is>
          <t>175psig</t>
        </is>
      </c>
      <c r="J608" t="inlineStr">
        <is>
          <t>:MechSealType1Bal:</t>
        </is>
      </c>
      <c r="K608" t="inlineStr">
        <is>
          <t>:Horizontal:Vertical:</t>
        </is>
      </c>
      <c r="L608" t="inlineStr">
        <is>
          <t>:L:N:</t>
        </is>
      </c>
      <c r="M608" t="inlineStr">
        <is>
          <t>:324TCZ:326TCZ:364TCZ:365TCZ:404TCZ:405TCZ:</t>
        </is>
      </c>
      <c r="O608" s="1" t="inlineStr">
        <is>
          <t>RTF</t>
        </is>
      </c>
      <c r="P608" s="4" t="n"/>
      <c r="Q608" t="inlineStr">
        <is>
          <t>A100527</t>
        </is>
      </c>
      <c r="R608" t="inlineStr">
        <is>
          <t>LT250</t>
        </is>
      </c>
    </row>
    <row r="609">
      <c r="B609" s="4" t="inlineStr">
        <is>
          <t>Price_BOM_L_Insert_603</t>
        </is>
      </c>
      <c r="C609" t="inlineStr">
        <is>
          <t>:40157-LC:40157-LCV:50123-LC:50123-LCV:50157-LC:50157-LCV:60123-LC:60123-LCV:60157-LC:60157-LCV:80123-LC:80123-LCV:80155-LC:80155-LCV:</t>
        </is>
      </c>
      <c r="D609" s="2" t="inlineStr">
        <is>
          <t>X5</t>
        </is>
      </c>
      <c r="E609" s="2" t="inlineStr">
        <is>
          <t>Opt_InsertProvided</t>
        </is>
      </c>
      <c r="F609" s="2" t="inlineStr">
        <is>
          <t>Ductile Iron, ASTM-A536-65</t>
        </is>
      </c>
      <c r="G609" s="2" t="inlineStr">
        <is>
          <t>J</t>
        </is>
      </c>
      <c r="H609" s="2" t="inlineStr">
        <is>
          <t>Coating_Scotchkote134_interior_IncludeImpeller</t>
        </is>
      </c>
      <c r="I609" t="inlineStr">
        <is>
          <t>250psig</t>
        </is>
      </c>
      <c r="J609" t="inlineStr">
        <is>
          <t>:MechSealType1Bal:</t>
        </is>
      </c>
      <c r="K609" t="inlineStr">
        <is>
          <t>:Horizontal:Vertical:</t>
        </is>
      </c>
      <c r="L609" t="inlineStr">
        <is>
          <t>:L:N:</t>
        </is>
      </c>
      <c r="M609" t="inlineStr">
        <is>
          <t>:213TCZ:215TCZ:254TCS:256TCZ:</t>
        </is>
      </c>
      <c r="N609" t="inlineStr">
        <is>
          <t>Double Seal, Type 1</t>
        </is>
      </c>
      <c r="O609" s="1" t="inlineStr">
        <is>
          <t>RTF</t>
        </is>
      </c>
      <c r="P609" s="4" t="n"/>
      <c r="Q609" t="inlineStr">
        <is>
          <t>A100528</t>
        </is>
      </c>
      <c r="R609" t="inlineStr">
        <is>
          <t>LT250</t>
        </is>
      </c>
    </row>
    <row r="610">
      <c r="B610" s="4" t="inlineStr">
        <is>
          <t>Price_BOM_L_Insert_604</t>
        </is>
      </c>
      <c r="C610" t="inlineStr">
        <is>
          <t>:40157-LC:40157-LCV:50123-LC:50123-LCV:50157-LC:50157-LCV:60123-LC:60123-LCV:60157-LC:60157-LCV:80123-LC:80123-LCV:80155-LC:80155-LCV:</t>
        </is>
      </c>
      <c r="D610" s="2" t="inlineStr">
        <is>
          <t>X5</t>
        </is>
      </c>
      <c r="E610" s="2" t="inlineStr">
        <is>
          <t>Opt_InsertProvided</t>
        </is>
      </c>
      <c r="F610" s="2" t="inlineStr">
        <is>
          <t>Ductile Iron, ASTM-A536-65</t>
        </is>
      </c>
      <c r="G610" s="2" t="inlineStr">
        <is>
          <t>J</t>
        </is>
      </c>
      <c r="H610" s="2" t="inlineStr">
        <is>
          <t>Coating_Scotchkote134_interior_IncludeImpeller</t>
        </is>
      </c>
      <c r="I610" t="inlineStr">
        <is>
          <t>250psig</t>
        </is>
      </c>
      <c r="J610" t="inlineStr">
        <is>
          <t>:MechSealType1Bal:</t>
        </is>
      </c>
      <c r="K610" t="inlineStr">
        <is>
          <t>:Horizontal:Vertical:</t>
        </is>
      </c>
      <c r="L610" t="inlineStr">
        <is>
          <t>:L:N:</t>
        </is>
      </c>
      <c r="M610" t="inlineStr">
        <is>
          <t>:284TCZ:286TCZ:</t>
        </is>
      </c>
      <c r="N610" t="inlineStr">
        <is>
          <t>Single Seal, Type 1B</t>
        </is>
      </c>
      <c r="O610" s="1" t="inlineStr">
        <is>
          <t>RTF</t>
        </is>
      </c>
      <c r="P610" s="4" t="n"/>
      <c r="Q610" t="inlineStr">
        <is>
          <t>A100528</t>
        </is>
      </c>
      <c r="R610" t="inlineStr">
        <is>
          <t>LT250</t>
        </is>
      </c>
    </row>
    <row r="611">
      <c r="B611" s="4" t="inlineStr">
        <is>
          <t>Price_BOM_L_Insert_605</t>
        </is>
      </c>
      <c r="C611" t="inlineStr">
        <is>
          <t>:40157-LC:40157-LCV:50123-LC:50123-LCV:50157-LC:50157-LCV:60123-LC:60123-LCV:60157-LC:60157-LCV:80123-LC:80123-LCV:80155-LC:80155-LCV:</t>
        </is>
      </c>
      <c r="D611" s="2" t="inlineStr">
        <is>
          <t>X5</t>
        </is>
      </c>
      <c r="E611" s="2" t="inlineStr">
        <is>
          <t>Opt_InsertProvided</t>
        </is>
      </c>
      <c r="F611" s="2" t="inlineStr">
        <is>
          <t>Ductile Iron, ASTM-A536-65</t>
        </is>
      </c>
      <c r="G611" s="2" t="inlineStr">
        <is>
          <t>J</t>
        </is>
      </c>
      <c r="H611" s="2" t="inlineStr">
        <is>
          <t>Coating_Scotchkote134_interior_IncludeImpeller</t>
        </is>
      </c>
      <c r="I611" t="inlineStr">
        <is>
          <t>250psig</t>
        </is>
      </c>
      <c r="J611" t="inlineStr">
        <is>
          <t>:MechSealType1Bal:</t>
        </is>
      </c>
      <c r="K611" t="inlineStr">
        <is>
          <t>:Horizontal:Vertical:</t>
        </is>
      </c>
      <c r="L611" t="inlineStr">
        <is>
          <t>:L:N:</t>
        </is>
      </c>
      <c r="M611" t="inlineStr">
        <is>
          <t>:324TCZ:326TCZ:364TCZ:365TCZ:404TCZ:405TCZ:</t>
        </is>
      </c>
      <c r="O611" s="1" t="inlineStr">
        <is>
          <t>RTF</t>
        </is>
      </c>
      <c r="P611" s="4" t="n"/>
      <c r="Q611" t="inlineStr">
        <is>
          <t>A100528</t>
        </is>
      </c>
      <c r="R611" t="inlineStr">
        <is>
          <t>LT250</t>
        </is>
      </c>
    </row>
    <row r="612">
      <c r="B612" s="4" t="inlineStr">
        <is>
          <t>Price_BOM_L_Insert_606</t>
        </is>
      </c>
      <c r="C612" t="inlineStr">
        <is>
          <t>:40157-LC:40157-LCV:50123-LC:50123-LCV:50157-LC:50157-LCV:60123-LC:60123-LCV:60157-LC:60157-LCV:80123-LC:80123-LCV:80155-LC:80155-LCV:</t>
        </is>
      </c>
      <c r="D612" s="2" t="inlineStr">
        <is>
          <t>X5</t>
        </is>
      </c>
      <c r="E612" s="2" t="inlineStr">
        <is>
          <t>Opt_InsertProvided</t>
        </is>
      </c>
      <c r="F612" s="2" t="inlineStr">
        <is>
          <t>Cast Iron, ASTM-A48, CL 30</t>
        </is>
      </c>
      <c r="G612" s="2" t="inlineStr">
        <is>
          <t>C30</t>
        </is>
      </c>
      <c r="H612" s="2" t="inlineStr">
        <is>
          <t>Coating_Scotchkote134_interior_IncludeImpeller</t>
        </is>
      </c>
      <c r="I612" t="inlineStr">
        <is>
          <t>175psig</t>
        </is>
      </c>
      <c r="J612" t="inlineStr">
        <is>
          <t>:MechSealDoubleType2:</t>
        </is>
      </c>
      <c r="K612" t="inlineStr">
        <is>
          <t>:Horizontal:Vertical:</t>
        </is>
      </c>
      <c r="L612" t="inlineStr">
        <is>
          <t>:L:N:</t>
        </is>
      </c>
      <c r="M612" t="inlineStr">
        <is>
          <t>:213TCZ:215TCZ:254TCS:256TCZ:</t>
        </is>
      </c>
      <c r="N612" t="inlineStr">
        <is>
          <t>Single Seal, Type 1B</t>
        </is>
      </c>
      <c r="O612" s="1" t="inlineStr">
        <is>
          <t>RTF</t>
        </is>
      </c>
      <c r="P612" s="4" t="n"/>
      <c r="Q612" t="inlineStr">
        <is>
          <t>A100527</t>
        </is>
      </c>
      <c r="R612" t="inlineStr">
        <is>
          <t>LT250</t>
        </is>
      </c>
    </row>
    <row r="613">
      <c r="B613" s="4" t="inlineStr">
        <is>
          <t>Price_BOM_L_Insert_607</t>
        </is>
      </c>
      <c r="C613" t="inlineStr">
        <is>
          <t>:40157-LC:40157-LCV:50123-LC:50123-LCV:50157-LC:50157-LCV:60123-LC:60123-LCV:60157-LC:60157-LCV:80123-LC:80123-LCV:80155-LC:80155-LCV:</t>
        </is>
      </c>
      <c r="D613" s="2" t="inlineStr">
        <is>
          <t>X5</t>
        </is>
      </c>
      <c r="E613" s="2" t="inlineStr">
        <is>
          <t>Opt_InsertProvided</t>
        </is>
      </c>
      <c r="F613" s="2" t="inlineStr">
        <is>
          <t>Cast Iron, ASTM-A48, CL 30</t>
        </is>
      </c>
      <c r="G613" s="2" t="inlineStr">
        <is>
          <t>C30</t>
        </is>
      </c>
      <c r="H613" s="2" t="inlineStr">
        <is>
          <t>Coating_Scotchkote134_interior_IncludeImpeller</t>
        </is>
      </c>
      <c r="I613" t="inlineStr">
        <is>
          <t>175psig</t>
        </is>
      </c>
      <c r="J613" t="inlineStr">
        <is>
          <t>:MechSealDoubleType2:</t>
        </is>
      </c>
      <c r="K613" t="inlineStr">
        <is>
          <t>:Horizontal:Vertical:</t>
        </is>
      </c>
      <c r="L613" t="inlineStr">
        <is>
          <t>:L:N:</t>
        </is>
      </c>
      <c r="M613" t="inlineStr">
        <is>
          <t>:284TCZ:286TCZ:</t>
        </is>
      </c>
      <c r="N613" t="inlineStr">
        <is>
          <t>Packing</t>
        </is>
      </c>
      <c r="O613" s="1" t="inlineStr">
        <is>
          <t>RTF</t>
        </is>
      </c>
      <c r="P613" s="4" t="n"/>
      <c r="Q613" t="inlineStr">
        <is>
          <t>A100527</t>
        </is>
      </c>
      <c r="R613" t="inlineStr">
        <is>
          <t>LT250</t>
        </is>
      </c>
    </row>
    <row r="614">
      <c r="B614" s="4" t="inlineStr">
        <is>
          <t>Price_BOM_L_Insert_608</t>
        </is>
      </c>
      <c r="C614" t="inlineStr">
        <is>
          <t>:40157-LC:40157-LCV:50123-LC:50123-LCV:50157-LC:50157-LCV:60123-LC:60123-LCV:60157-LC:60157-LCV:80123-LC:80123-LCV:80155-LC:80155-LCV:</t>
        </is>
      </c>
      <c r="D614" s="2" t="inlineStr">
        <is>
          <t>X5</t>
        </is>
      </c>
      <c r="E614" s="2" t="inlineStr">
        <is>
          <t>Opt_InsertProvided</t>
        </is>
      </c>
      <c r="F614" s="2" t="inlineStr">
        <is>
          <t>Cast Iron, ASTM-A48, CL 30</t>
        </is>
      </c>
      <c r="G614" s="2" t="inlineStr">
        <is>
          <t>C30</t>
        </is>
      </c>
      <c r="H614" s="2" t="inlineStr">
        <is>
          <t>Coating_Scotchkote134_interior_IncludeImpeller</t>
        </is>
      </c>
      <c r="I614" t="inlineStr">
        <is>
          <t>175psig</t>
        </is>
      </c>
      <c r="J614" t="inlineStr">
        <is>
          <t>:MechSealDoubleType2:</t>
        </is>
      </c>
      <c r="K614" t="inlineStr">
        <is>
          <t>:Horizontal:Vertical:</t>
        </is>
      </c>
      <c r="L614" t="inlineStr">
        <is>
          <t>:L:N:</t>
        </is>
      </c>
      <c r="M614" t="inlineStr">
        <is>
          <t>:324TCZ:326TCZ:364TCZ:365TCZ:404TCZ:405TCZ:</t>
        </is>
      </c>
      <c r="N614" t="inlineStr">
        <is>
          <t>Single Seal, Type 21S:Single Seal, Type 1</t>
        </is>
      </c>
      <c r="O614" s="1" t="inlineStr">
        <is>
          <t>RTF</t>
        </is>
      </c>
      <c r="P614" s="4" t="n"/>
      <c r="Q614" t="inlineStr">
        <is>
          <t>A100527</t>
        </is>
      </c>
      <c r="R614" t="inlineStr">
        <is>
          <t>LT250</t>
        </is>
      </c>
    </row>
    <row r="615">
      <c r="B615" s="4" t="inlineStr">
        <is>
          <t>Price_BOM_L_Insert_609</t>
        </is>
      </c>
      <c r="C615" t="inlineStr">
        <is>
          <t>:40157-LF:50123-LF:50157-LF:60123-LF:60157-LF:80123-LF:80155-LF:</t>
        </is>
      </c>
      <c r="D615" s="2" t="inlineStr">
        <is>
          <t>X5</t>
        </is>
      </c>
      <c r="E615" s="2" t="inlineStr">
        <is>
          <t>Opt_InsertProvided</t>
        </is>
      </c>
      <c r="F615" s="2" t="inlineStr">
        <is>
          <t>Cast Iron, ASTM-A48, CL 30</t>
        </is>
      </c>
      <c r="G615" s="2" t="inlineStr">
        <is>
          <t>C30</t>
        </is>
      </c>
      <c r="H615" s="2" t="inlineStr">
        <is>
          <t>Coating_Scotchkote134_interior_IncludeImpeller</t>
        </is>
      </c>
      <c r="I615" t="inlineStr">
        <is>
          <t>175psig</t>
        </is>
      </c>
      <c r="J615" t="inlineStr">
        <is>
          <t>:MechSealType21S:MechSealType1Unbal:</t>
        </is>
      </c>
      <c r="K615" t="inlineStr">
        <is>
          <t>:Horizontal:</t>
        </is>
      </c>
      <c r="L615" t="inlineStr">
        <is>
          <t>:A:B:</t>
        </is>
      </c>
      <c r="N615" t="inlineStr">
        <is>
          <t>Single Seal, Type 21S:Single Seal, Type 1</t>
        </is>
      </c>
      <c r="O615" s="1" t="n">
        <v>98832976</v>
      </c>
      <c r="P615" s="4" t="n"/>
      <c r="Q615" t="inlineStr">
        <is>
          <t>A100536</t>
        </is>
      </c>
      <c r="R615" t="inlineStr">
        <is>
          <t>LT250</t>
        </is>
      </c>
    </row>
    <row r="616">
      <c r="B616" s="4" t="inlineStr">
        <is>
          <t>Price_BOM_L_Insert_610</t>
        </is>
      </c>
      <c r="C616" t="inlineStr">
        <is>
          <t>:40157-LF:50123-LF:50157-LF:60123-LF:60157-LF:80123-LF:80155-LF:</t>
        </is>
      </c>
      <c r="D616" s="2" t="inlineStr">
        <is>
          <t>X5</t>
        </is>
      </c>
      <c r="E616" s="2" t="inlineStr">
        <is>
          <t>Opt_InsertProvided</t>
        </is>
      </c>
      <c r="F616" s="2" t="inlineStr">
        <is>
          <t>Ductile Iron, ASTM-A536-65</t>
        </is>
      </c>
      <c r="G616" s="2" t="inlineStr">
        <is>
          <t>J</t>
        </is>
      </c>
      <c r="H616" s="2" t="inlineStr">
        <is>
          <t>Coating_Scotchkote134_interior_IncludeImpeller</t>
        </is>
      </c>
      <c r="I616" t="inlineStr">
        <is>
          <t>250psig</t>
        </is>
      </c>
      <c r="J616" t="inlineStr">
        <is>
          <t>:MechSealType21S:MechSealType1Unbal:</t>
        </is>
      </c>
      <c r="K616" t="inlineStr">
        <is>
          <t>:Horizontal:</t>
        </is>
      </c>
      <c r="L616" t="inlineStr">
        <is>
          <t>:A:B:</t>
        </is>
      </c>
      <c r="O616" s="1" t="inlineStr">
        <is>
          <t>RTF</t>
        </is>
      </c>
      <c r="Q616" t="inlineStr">
        <is>
          <t>A100537</t>
        </is>
      </c>
      <c r="R616" t="inlineStr">
        <is>
          <t>LT250</t>
        </is>
      </c>
    </row>
    <row r="617">
      <c r="B617" s="4" t="inlineStr">
        <is>
          <t>Price_BOM_L_Insert_611</t>
        </is>
      </c>
      <c r="C617" t="inlineStr">
        <is>
          <t>:40157-LF:50123-LF:50157-LF:60123-LF:60157-LF:80123-LF:80155-LF:</t>
        </is>
      </c>
      <c r="D617" s="2" t="inlineStr">
        <is>
          <t>X5</t>
        </is>
      </c>
      <c r="E617" s="2" t="inlineStr">
        <is>
          <t>Opt_InsertProvided</t>
        </is>
      </c>
      <c r="F617" s="2" t="inlineStr">
        <is>
          <t>Cast Iron, ASTM-A48, CL 30</t>
        </is>
      </c>
      <c r="G617" s="2" t="inlineStr">
        <is>
          <t>C30</t>
        </is>
      </c>
      <c r="H617" s="2" t="inlineStr">
        <is>
          <t>Coating_Scotchkote134_interior_IncludeImpeller</t>
        </is>
      </c>
      <c r="I617" t="inlineStr">
        <is>
          <t>175psig</t>
        </is>
      </c>
      <c r="J617" t="inlineStr">
        <is>
          <t>:Opt_Packing:</t>
        </is>
      </c>
      <c r="K617" t="inlineStr">
        <is>
          <t>:Horizontal:</t>
        </is>
      </c>
      <c r="L617" t="inlineStr">
        <is>
          <t>:A:B:</t>
        </is>
      </c>
      <c r="O617" s="1" t="inlineStr">
        <is>
          <t>RTF</t>
        </is>
      </c>
      <c r="Q617" t="inlineStr">
        <is>
          <t>A100536</t>
        </is>
      </c>
      <c r="R617" t="inlineStr">
        <is>
          <t>LT250</t>
        </is>
      </c>
    </row>
    <row r="618">
      <c r="B618" s="4" t="inlineStr">
        <is>
          <t>Price_BOM_L_Insert_612</t>
        </is>
      </c>
      <c r="C618" t="inlineStr">
        <is>
          <t>:40157-LF:50123-LF:50157-LF:60123-LF:60157-LF:80123-LF:80155-LF:</t>
        </is>
      </c>
      <c r="D618" s="2" t="inlineStr">
        <is>
          <t>X5</t>
        </is>
      </c>
      <c r="E618" s="2" t="inlineStr">
        <is>
          <t>Opt_InsertProvided</t>
        </is>
      </c>
      <c r="F618" s="2" t="inlineStr">
        <is>
          <t>Cast Iron, ASTM-A48, CL 30</t>
        </is>
      </c>
      <c r="G618" s="2" t="inlineStr">
        <is>
          <t>C30</t>
        </is>
      </c>
      <c r="H618" s="2" t="inlineStr">
        <is>
          <t>Coating_Scotchkote134_interior_IncludeImpeller</t>
        </is>
      </c>
      <c r="I618" t="inlineStr">
        <is>
          <t>175psig</t>
        </is>
      </c>
      <c r="J618" t="inlineStr">
        <is>
          <t>:MechSealType1Bal:</t>
        </is>
      </c>
      <c r="K618" t="inlineStr">
        <is>
          <t>:Horizontal:</t>
        </is>
      </c>
      <c r="L618" t="inlineStr">
        <is>
          <t>:A:B:</t>
        </is>
      </c>
      <c r="O618" s="1" t="inlineStr">
        <is>
          <t>RTF</t>
        </is>
      </c>
      <c r="Q618" t="inlineStr">
        <is>
          <t>A100536</t>
        </is>
      </c>
      <c r="R618" t="inlineStr">
        <is>
          <t>LT250</t>
        </is>
      </c>
    </row>
    <row r="619">
      <c r="B619" s="4" t="inlineStr">
        <is>
          <t>Price_BOM_L_Insert_613</t>
        </is>
      </c>
      <c r="C619" t="inlineStr">
        <is>
          <t>:40157-LF:50123-LF:50157-LF:60123-LF:60157-LF:80123-LF:80155-LF:</t>
        </is>
      </c>
      <c r="D619" s="2" t="inlineStr">
        <is>
          <t>X5</t>
        </is>
      </c>
      <c r="E619" s="2" t="inlineStr">
        <is>
          <t>Opt_InsertProvided</t>
        </is>
      </c>
      <c r="F619" s="2" t="inlineStr">
        <is>
          <t>Ductile Iron, ASTM-A536-65</t>
        </is>
      </c>
      <c r="G619" s="2" t="inlineStr">
        <is>
          <t>J</t>
        </is>
      </c>
      <c r="H619" s="2" t="inlineStr">
        <is>
          <t>Coating_Scotchkote134_interior_IncludeImpeller</t>
        </is>
      </c>
      <c r="I619" t="inlineStr">
        <is>
          <t>250psig</t>
        </is>
      </c>
      <c r="J619" t="inlineStr">
        <is>
          <t>:MechSealType1Bal:</t>
        </is>
      </c>
      <c r="K619" t="inlineStr">
        <is>
          <t>:Horizontal:</t>
        </is>
      </c>
      <c r="L619" t="inlineStr">
        <is>
          <t>:A:B:</t>
        </is>
      </c>
      <c r="O619" s="1" t="inlineStr">
        <is>
          <t>RTF</t>
        </is>
      </c>
      <c r="Q619" t="inlineStr">
        <is>
          <t>A100537</t>
        </is>
      </c>
      <c r="R619" t="inlineStr">
        <is>
          <t>LT250</t>
        </is>
      </c>
    </row>
    <row r="620">
      <c r="B620" s="4" t="inlineStr">
        <is>
          <t>Price_BOM_L_Insert_614</t>
        </is>
      </c>
      <c r="C620" t="inlineStr">
        <is>
          <t>:40157-LF:50123-LF:50157-LF:60123-LF:60157-LF:80123-LF:80155-LF:</t>
        </is>
      </c>
      <c r="D620" s="2" t="inlineStr">
        <is>
          <t>X5</t>
        </is>
      </c>
      <c r="E620" s="2" t="inlineStr">
        <is>
          <t>Opt_InsertProvided</t>
        </is>
      </c>
      <c r="F620" s="2" t="inlineStr">
        <is>
          <t>Cast Iron, ASTM-A48, CL 30</t>
        </is>
      </c>
      <c r="G620" s="2" t="inlineStr">
        <is>
          <t>C30</t>
        </is>
      </c>
      <c r="H620" s="2" t="inlineStr">
        <is>
          <t>Coating_Scotchkote134_interior_IncludeImpeller</t>
        </is>
      </c>
      <c r="I620" t="inlineStr">
        <is>
          <t>175psig</t>
        </is>
      </c>
      <c r="J620" t="inlineStr">
        <is>
          <t>:MechSealDoubleType2:</t>
        </is>
      </c>
      <c r="K620" t="inlineStr">
        <is>
          <t>:Horizontal:</t>
        </is>
      </c>
      <c r="L620" t="inlineStr">
        <is>
          <t>:A:B:</t>
        </is>
      </c>
      <c r="N620" t="inlineStr">
        <is>
          <t>Double Seal, Type 1</t>
        </is>
      </c>
      <c r="O620" s="1" t="inlineStr">
        <is>
          <t>RTF</t>
        </is>
      </c>
      <c r="Q620" t="inlineStr">
        <is>
          <t>A100536</t>
        </is>
      </c>
      <c r="R620" t="inlineStr">
        <is>
          <t>LT250</t>
        </is>
      </c>
    </row>
    <row r="621">
      <c r="B621" s="4" t="inlineStr">
        <is>
          <t>Price_BOM_L_Insert_615</t>
        </is>
      </c>
      <c r="C621" t="inlineStr">
        <is>
          <t>:60157-LF:80155-LF:</t>
        </is>
      </c>
      <c r="D621" s="2" t="inlineStr">
        <is>
          <t>X6</t>
        </is>
      </c>
      <c r="E621" s="2" t="inlineStr">
        <is>
          <t>Opt_InsertProvided</t>
        </is>
      </c>
      <c r="F621" s="2" t="inlineStr">
        <is>
          <t>Cast Iron, ASTM-A48, CL 30</t>
        </is>
      </c>
      <c r="G621" s="2" t="inlineStr">
        <is>
          <t>C30</t>
        </is>
      </c>
      <c r="H621" s="2" t="inlineStr">
        <is>
          <t>Coating_Scotchkote134_interior_IncludeImpeller</t>
        </is>
      </c>
      <c r="I621" t="inlineStr">
        <is>
          <t>250psig</t>
        </is>
      </c>
      <c r="J621" t="inlineStr">
        <is>
          <t>:MechSealType1Bal:</t>
        </is>
      </c>
      <c r="K621" t="inlineStr">
        <is>
          <t>:Horizontal:</t>
        </is>
      </c>
      <c r="L621" t="inlineStr">
        <is>
          <t>:A:B:</t>
        </is>
      </c>
      <c r="N621" t="inlineStr">
        <is>
          <t>Single Seal, Type 21S:Single Seal, Type 1</t>
        </is>
      </c>
      <c r="O621" s="1" t="inlineStr">
        <is>
          <t>RTF</t>
        </is>
      </c>
      <c r="Q621" t="inlineStr">
        <is>
          <t>A100538</t>
        </is>
      </c>
      <c r="R621" t="inlineStr">
        <is>
          <t>LT250</t>
        </is>
      </c>
    </row>
    <row r="622">
      <c r="B622" s="4" t="inlineStr">
        <is>
          <t>Price_BOM_L_Insert_616</t>
        </is>
      </c>
      <c r="C622" t="inlineStr">
        <is>
          <t>:60157-LF:80155-LF:</t>
        </is>
      </c>
      <c r="D622" s="2" t="inlineStr">
        <is>
          <t>X6</t>
        </is>
      </c>
      <c r="E622" s="2" t="inlineStr">
        <is>
          <t>Opt_InsertProvided</t>
        </is>
      </c>
      <c r="F622" s="2" t="inlineStr">
        <is>
          <t>Ductile Iron, ASTM-A536-65</t>
        </is>
      </c>
      <c r="G622" s="2" t="inlineStr">
        <is>
          <t>J</t>
        </is>
      </c>
      <c r="H622" s="2" t="inlineStr">
        <is>
          <t>Coating_Scotchkote134_interior_IncludeImpeller</t>
        </is>
      </c>
      <c r="I622" t="inlineStr">
        <is>
          <t>250psig</t>
        </is>
      </c>
      <c r="J622" t="inlineStr">
        <is>
          <t>:MechSealType1Bal:</t>
        </is>
      </c>
      <c r="K622" t="inlineStr">
        <is>
          <t>:Horizontal:</t>
        </is>
      </c>
      <c r="L622" t="inlineStr">
        <is>
          <t>:A:B:</t>
        </is>
      </c>
      <c r="N622" t="inlineStr">
        <is>
          <t>Single Seal, Type 21S:Single Seal, Type 1</t>
        </is>
      </c>
      <c r="O622" s="1" t="inlineStr">
        <is>
          <t>RTF</t>
        </is>
      </c>
      <c r="Q622" t="inlineStr">
        <is>
          <t>A100539</t>
        </is>
      </c>
      <c r="R622" t="inlineStr">
        <is>
          <t>LT250</t>
        </is>
      </c>
    </row>
    <row r="623">
      <c r="B623" s="4" t="inlineStr">
        <is>
          <t>Price_BOM_L_Insert_617</t>
        </is>
      </c>
      <c r="C623" t="inlineStr">
        <is>
          <t>:60157-LF:80155-LF:</t>
        </is>
      </c>
      <c r="D623" s="2" t="inlineStr">
        <is>
          <t>X6</t>
        </is>
      </c>
      <c r="E623" s="2" t="inlineStr">
        <is>
          <t>Opt_InsertProvided</t>
        </is>
      </c>
      <c r="F623" s="2" t="inlineStr">
        <is>
          <t>Cast Iron, ASTM-A48, CL 30</t>
        </is>
      </c>
      <c r="G623" s="2" t="inlineStr">
        <is>
          <t>C30</t>
        </is>
      </c>
      <c r="H623" s="2" t="inlineStr">
        <is>
          <t>Coating_Scotchkote134_interior_IncludeImpeller</t>
        </is>
      </c>
      <c r="I623" t="inlineStr">
        <is>
          <t>175psig</t>
        </is>
      </c>
      <c r="J623" t="inlineStr">
        <is>
          <t>:MechSealType21S:MechSealType1Unbal:</t>
        </is>
      </c>
      <c r="K623" t="inlineStr">
        <is>
          <t>:Horizontal:</t>
        </is>
      </c>
      <c r="L623" t="inlineStr">
        <is>
          <t>:A:B:</t>
        </is>
      </c>
      <c r="N623" t="inlineStr">
        <is>
          <t>Double Seal, Type 1</t>
        </is>
      </c>
      <c r="O623" s="1" t="inlineStr">
        <is>
          <t>RTF</t>
        </is>
      </c>
      <c r="P623" s="4" t="n"/>
      <c r="Q623" t="inlineStr">
        <is>
          <t>A100538</t>
        </is>
      </c>
      <c r="R623" t="inlineStr">
        <is>
          <t>LT250</t>
        </is>
      </c>
    </row>
    <row r="624">
      <c r="B624" s="4" t="inlineStr">
        <is>
          <t>Price_BOM_L_Insert_618</t>
        </is>
      </c>
      <c r="C624" t="inlineStr">
        <is>
          <t>:60157-LF:80155-LF:</t>
        </is>
      </c>
      <c r="D624" s="2" t="inlineStr">
        <is>
          <t>X6</t>
        </is>
      </c>
      <c r="E624" s="2" t="inlineStr">
        <is>
          <t>Opt_InsertProvided</t>
        </is>
      </c>
      <c r="F624" s="2" t="inlineStr">
        <is>
          <t>Ductile Iron, ASTM-A536-65</t>
        </is>
      </c>
      <c r="G624" s="2" t="inlineStr">
        <is>
          <t>J</t>
        </is>
      </c>
      <c r="H624" s="2" t="inlineStr">
        <is>
          <t>Coating_Scotchkote134_interior_IncludeImpeller</t>
        </is>
      </c>
      <c r="I624" t="inlineStr">
        <is>
          <t>175psig</t>
        </is>
      </c>
      <c r="J624" t="inlineStr">
        <is>
          <t>:MechSealType21S:MechSealType1Unbal:</t>
        </is>
      </c>
      <c r="K624" t="inlineStr">
        <is>
          <t>:Horizontal:</t>
        </is>
      </c>
      <c r="L624" t="inlineStr">
        <is>
          <t>:A:B:</t>
        </is>
      </c>
      <c r="N624" t="inlineStr">
        <is>
          <t>Double Seal, Type 1</t>
        </is>
      </c>
      <c r="O624" s="1" t="inlineStr">
        <is>
          <t>RTF</t>
        </is>
      </c>
      <c r="P624" s="4" t="n"/>
      <c r="Q624" t="inlineStr">
        <is>
          <t>A100539</t>
        </is>
      </c>
      <c r="R624" t="inlineStr">
        <is>
          <t>LT250</t>
        </is>
      </c>
    </row>
    <row r="625">
      <c r="B625" s="4" t="inlineStr">
        <is>
          <t>Price_BOM_L_Insert_619</t>
        </is>
      </c>
      <c r="C625" t="inlineStr">
        <is>
          <t>:60157-LF:80155-LF:</t>
        </is>
      </c>
      <c r="D625" s="2" t="inlineStr">
        <is>
          <t>X6</t>
        </is>
      </c>
      <c r="E625" s="2" t="inlineStr">
        <is>
          <t>Opt_InsertProvided</t>
        </is>
      </c>
      <c r="F625" s="2" t="inlineStr">
        <is>
          <t>Cast Iron, ASTM-A48, CL 30</t>
        </is>
      </c>
      <c r="G625" s="2" t="inlineStr">
        <is>
          <t>C30</t>
        </is>
      </c>
      <c r="H625" s="2" t="inlineStr">
        <is>
          <t>Coating_Scotchkote134_interior_IncludeImpeller</t>
        </is>
      </c>
      <c r="I625" t="inlineStr">
        <is>
          <t>175psig</t>
        </is>
      </c>
      <c r="J625" t="inlineStr">
        <is>
          <t>:MechSealDoubleType1:</t>
        </is>
      </c>
      <c r="K625" t="inlineStr">
        <is>
          <t>:Horizontal:</t>
        </is>
      </c>
      <c r="L625" t="inlineStr">
        <is>
          <t>:A:B:</t>
        </is>
      </c>
      <c r="N625" t="inlineStr">
        <is>
          <t>Single Seal, Type 1B</t>
        </is>
      </c>
      <c r="O625" s="1" t="inlineStr">
        <is>
          <t>RTF</t>
        </is>
      </c>
      <c r="P625" s="4" t="n"/>
      <c r="Q625" t="inlineStr">
        <is>
          <t>A100538</t>
        </is>
      </c>
      <c r="R625" t="inlineStr">
        <is>
          <t>LT250</t>
        </is>
      </c>
    </row>
    <row r="626">
      <c r="B626" s="4" t="inlineStr">
        <is>
          <t>Price_BOM_L_Insert_620</t>
        </is>
      </c>
      <c r="C626" t="inlineStr">
        <is>
          <t>:60157-LF:80155-LF:</t>
        </is>
      </c>
      <c r="D626" s="2" t="inlineStr">
        <is>
          <t>X6</t>
        </is>
      </c>
      <c r="E626" s="2" t="inlineStr">
        <is>
          <t>Opt_InsertProvided</t>
        </is>
      </c>
      <c r="F626" s="2" t="inlineStr">
        <is>
          <t>Cast Iron, ASTM-A48, CL 30</t>
        </is>
      </c>
      <c r="G626" s="2" t="inlineStr">
        <is>
          <t>C30</t>
        </is>
      </c>
      <c r="H626" s="2" t="inlineStr">
        <is>
          <t>Coating_Scotchkote134_interior_IncludeImpeller</t>
        </is>
      </c>
      <c r="I626" t="inlineStr">
        <is>
          <t>150psig</t>
        </is>
      </c>
      <c r="J626" t="inlineStr">
        <is>
          <t>:Opt_Packing:</t>
        </is>
      </c>
      <c r="K626" t="inlineStr">
        <is>
          <t>:Horizontal:</t>
        </is>
      </c>
      <c r="L626" t="inlineStr">
        <is>
          <t>:A:B:</t>
        </is>
      </c>
      <c r="N626" t="inlineStr">
        <is>
          <t>Packing</t>
        </is>
      </c>
      <c r="O626" s="1" t="inlineStr">
        <is>
          <t>RTF</t>
        </is>
      </c>
      <c r="P626" s="4" t="n"/>
      <c r="Q626" t="inlineStr">
        <is>
          <t>A100538</t>
        </is>
      </c>
      <c r="R626" t="inlineStr">
        <is>
          <t>LT250</t>
        </is>
      </c>
    </row>
    <row r="627">
      <c r="B627" s="4" t="inlineStr">
        <is>
          <t>Price_BOM_L_Insert_621</t>
        </is>
      </c>
      <c r="C627" t="inlineStr">
        <is>
          <t>:10153-LF:</t>
        </is>
      </c>
      <c r="D627" s="2" t="inlineStr">
        <is>
          <t>X8</t>
        </is>
      </c>
      <c r="E627" s="2" t="inlineStr">
        <is>
          <t>Opt_InsertProvided</t>
        </is>
      </c>
      <c r="F627" s="2" t="inlineStr">
        <is>
          <t>Cast Iron, ASTM-A48, CL 30</t>
        </is>
      </c>
      <c r="G627" s="2" t="inlineStr">
        <is>
          <t>C30</t>
        </is>
      </c>
      <c r="H627" s="2" t="inlineStr">
        <is>
          <t>Coating_Scotchkote134_interior_IncludeImpeller</t>
        </is>
      </c>
      <c r="I627" t="inlineStr">
        <is>
          <t>175psig</t>
        </is>
      </c>
      <c r="J627" t="inlineStr">
        <is>
          <t>:MechSealDoubleType2:</t>
        </is>
      </c>
      <c r="K627" t="inlineStr">
        <is>
          <t>:Horizontal:</t>
        </is>
      </c>
      <c r="L627" t="inlineStr">
        <is>
          <t>:A:B:</t>
        </is>
      </c>
      <c r="N627" t="inlineStr">
        <is>
          <t>Double Seal, Type 1</t>
        </is>
      </c>
      <c r="O627" s="1" t="inlineStr">
        <is>
          <t>RTF</t>
        </is>
      </c>
      <c r="P627" s="4" t="n"/>
      <c r="Q627" t="inlineStr">
        <is>
          <t>A100540</t>
        </is>
      </c>
      <c r="R627" t="inlineStr">
        <is>
          <t>LT250</t>
        </is>
      </c>
    </row>
    <row r="628">
      <c r="B628" s="4" t="inlineStr">
        <is>
          <t>Price_BOM_L_Insert_622</t>
        </is>
      </c>
      <c r="C628" t="inlineStr">
        <is>
          <t>:10153-LF:</t>
        </is>
      </c>
      <c r="D628" s="2" t="inlineStr">
        <is>
          <t>X8</t>
        </is>
      </c>
      <c r="E628" s="2" t="inlineStr">
        <is>
          <t>Opt_InsertProvided</t>
        </is>
      </c>
      <c r="F628" s="2" t="inlineStr">
        <is>
          <t>Ductile Iron, ASTM-A536-65</t>
        </is>
      </c>
      <c r="G628" s="2" t="inlineStr">
        <is>
          <t>J</t>
        </is>
      </c>
      <c r="H628" s="2" t="inlineStr">
        <is>
          <t>Coating_Scotchkote134_interior_IncludeImpeller</t>
        </is>
      </c>
      <c r="I628" t="inlineStr">
        <is>
          <t>175psig</t>
        </is>
      </c>
      <c r="J628" t="inlineStr">
        <is>
          <t>:MechSealDoubleType2:</t>
        </is>
      </c>
      <c r="K628" t="inlineStr">
        <is>
          <t>:Horizontal:</t>
        </is>
      </c>
      <c r="L628" t="inlineStr">
        <is>
          <t>:A:B:</t>
        </is>
      </c>
      <c r="N628" t="inlineStr">
        <is>
          <t>Double Seal, Type 1</t>
        </is>
      </c>
      <c r="O628" s="1" t="inlineStr">
        <is>
          <t>RTF</t>
        </is>
      </c>
      <c r="P628" s="4" t="n"/>
      <c r="Q628" t="inlineStr">
        <is>
          <t>A100541</t>
        </is>
      </c>
      <c r="R628" t="inlineStr">
        <is>
          <t>LT250</t>
        </is>
      </c>
    </row>
    <row r="629">
      <c r="B629" s="4" t="inlineStr">
        <is>
          <t>Price_BOM_L_Insert_623</t>
        </is>
      </c>
      <c r="C629" t="inlineStr">
        <is>
          <t>:10153-LF:</t>
        </is>
      </c>
      <c r="D629" s="2" t="inlineStr">
        <is>
          <t>X8</t>
        </is>
      </c>
      <c r="E629" s="2" t="inlineStr">
        <is>
          <t>Opt_InsertProvided</t>
        </is>
      </c>
      <c r="F629" s="2" t="inlineStr">
        <is>
          <t>Cast Iron, ASTM-A48, CL 30</t>
        </is>
      </c>
      <c r="G629" s="2" t="inlineStr">
        <is>
          <t>C30</t>
        </is>
      </c>
      <c r="H629" s="2" t="inlineStr">
        <is>
          <t>Coating_Scotchkote134_interior_IncludeImpeller</t>
        </is>
      </c>
      <c r="I629" t="inlineStr">
        <is>
          <t>150psig</t>
        </is>
      </c>
      <c r="J629" t="inlineStr">
        <is>
          <t>:Opt_Packing:</t>
        </is>
      </c>
      <c r="K629" t="inlineStr">
        <is>
          <t>:Horizontal:</t>
        </is>
      </c>
      <c r="L629" t="inlineStr">
        <is>
          <t>:A:B:</t>
        </is>
      </c>
      <c r="N629" t="inlineStr">
        <is>
          <t>Packing</t>
        </is>
      </c>
      <c r="O629" s="1" t="inlineStr">
        <is>
          <t>RTF</t>
        </is>
      </c>
      <c r="P629" s="4" t="n"/>
      <c r="Q629" t="inlineStr">
        <is>
          <t>A100540</t>
        </is>
      </c>
      <c r="R629" t="inlineStr">
        <is>
          <t>LT250</t>
        </is>
      </c>
    </row>
    <row r="630">
      <c r="B630" s="4" t="inlineStr">
        <is>
          <t>Price_BOM_L_Insert_624</t>
        </is>
      </c>
      <c r="C630" t="inlineStr">
        <is>
          <t>:10153-LF:</t>
        </is>
      </c>
      <c r="D630" s="2" t="inlineStr">
        <is>
          <t>X8</t>
        </is>
      </c>
      <c r="E630" s="2" t="inlineStr">
        <is>
          <t>Opt_InsertProvided</t>
        </is>
      </c>
      <c r="F630" s="2" t="inlineStr">
        <is>
          <t>Ductile Iron, ASTM-A536-65</t>
        </is>
      </c>
      <c r="G630" s="2" t="inlineStr">
        <is>
          <t>J</t>
        </is>
      </c>
      <c r="H630" s="2" t="inlineStr">
        <is>
          <t>Coating_Scotchkote134_interior_IncludeImpeller</t>
        </is>
      </c>
      <c r="I630" t="inlineStr">
        <is>
          <t>150psig</t>
        </is>
      </c>
      <c r="J630" t="inlineStr">
        <is>
          <t>:Opt_Packing:</t>
        </is>
      </c>
      <c r="K630" t="inlineStr">
        <is>
          <t>:Horizontal:</t>
        </is>
      </c>
      <c r="L630" t="inlineStr">
        <is>
          <t>:A:B:</t>
        </is>
      </c>
      <c r="N630" t="inlineStr">
        <is>
          <t>Packing</t>
        </is>
      </c>
      <c r="O630" s="1" t="inlineStr">
        <is>
          <t>RTF</t>
        </is>
      </c>
      <c r="P630" s="4" t="n"/>
      <c r="Q630" t="inlineStr">
        <is>
          <t>A100541</t>
        </is>
      </c>
      <c r="R630" t="inlineStr">
        <is>
          <t>LT250</t>
        </is>
      </c>
    </row>
    <row r="631">
      <c r="B631" s="4" t="inlineStr">
        <is>
          <t>Price_BOM_L_Insert_625</t>
        </is>
      </c>
      <c r="C631" t="inlineStr">
        <is>
          <t>:15507-LCV:15509-LCV:20501-LCV:30501-LCV:30507-LCV:</t>
        </is>
      </c>
      <c r="D631" s="2" t="inlineStr">
        <is>
          <t>X3</t>
        </is>
      </c>
      <c r="E631" s="2" t="inlineStr">
        <is>
          <t>Opt_InsertProvided</t>
        </is>
      </c>
      <c r="F631" s="2" t="inlineStr">
        <is>
          <t>Cast Iron, ASTM-A48, CL 30</t>
        </is>
      </c>
      <c r="G631" s="2" t="inlineStr">
        <is>
          <t>C30</t>
        </is>
      </c>
      <c r="H631" s="2" t="inlineStr">
        <is>
          <t>Coating_Scotchkote134_interior_IncludeImpeller</t>
        </is>
      </c>
      <c r="I631" t="inlineStr">
        <is>
          <t>175psig</t>
        </is>
      </c>
      <c r="J631" t="inlineStr">
        <is>
          <t>:MechSealType21S:MechSealType1Unbal:</t>
        </is>
      </c>
      <c r="K631" t="inlineStr">
        <is>
          <t>:Vertical:</t>
        </is>
      </c>
      <c r="L631" t="inlineStr">
        <is>
          <t>:X:V:</t>
        </is>
      </c>
      <c r="M631" t="inlineStr">
        <is>
          <t>:143JM:145JM:182JM:184JM:</t>
        </is>
      </c>
      <c r="O631" s="1" t="inlineStr">
        <is>
          <t>RTF</t>
        </is>
      </c>
      <c r="P631" s="4" t="n"/>
      <c r="Q631" t="inlineStr">
        <is>
          <t>A100522</t>
        </is>
      </c>
      <c r="R631" t="inlineStr">
        <is>
          <t>LT250</t>
        </is>
      </c>
    </row>
    <row r="632">
      <c r="B632" s="4" t="inlineStr">
        <is>
          <t>Price_BOM_L_Insert_626</t>
        </is>
      </c>
      <c r="C632" t="inlineStr">
        <is>
          <t>:20121-LC:25123-LC:</t>
        </is>
      </c>
      <c r="D632" s="2" t="inlineStr">
        <is>
          <t>X3</t>
        </is>
      </c>
      <c r="E632" s="2" t="inlineStr">
        <is>
          <t>Opt_InsertProvided</t>
        </is>
      </c>
      <c r="F632" s="2" t="inlineStr">
        <is>
          <t>Cast Iron, ASTM-A48, CL 30</t>
        </is>
      </c>
      <c r="G632" s="2" t="inlineStr">
        <is>
          <t>C30</t>
        </is>
      </c>
      <c r="H632" s="2" t="inlineStr">
        <is>
          <t>Coating_Scotchkote134_interior_IncludeImpeller</t>
        </is>
      </c>
      <c r="I632" t="inlineStr">
        <is>
          <t>175psig</t>
        </is>
      </c>
      <c r="J632" t="inlineStr">
        <is>
          <t>:MechSealType21S:MechSealType1Unbal:</t>
        </is>
      </c>
      <c r="K632" t="inlineStr">
        <is>
          <t>:Horizontal:</t>
        </is>
      </c>
      <c r="L632" t="inlineStr">
        <is>
          <t>:V:</t>
        </is>
      </c>
      <c r="M632" t="inlineStr">
        <is>
          <t>:143JM:145JM:182JM:184JM:</t>
        </is>
      </c>
      <c r="N632" s="1" t="n">
        <v>96769353</v>
      </c>
      <c r="O632" s="1" t="inlineStr">
        <is>
          <t>RTF</t>
        </is>
      </c>
      <c r="P632" s="4" t="n"/>
      <c r="Q632" t="inlineStr">
        <is>
          <t>A100522</t>
        </is>
      </c>
      <c r="R632" t="inlineStr">
        <is>
          <t>LT250</t>
        </is>
      </c>
    </row>
    <row r="633">
      <c r="B633" s="4" t="inlineStr">
        <is>
          <t>Price_BOM_L_Insert_627</t>
        </is>
      </c>
      <c r="C633" t="inlineStr">
        <is>
          <t>:20121-LC:25123-LC:</t>
        </is>
      </c>
      <c r="D633" s="2" t="inlineStr">
        <is>
          <t>X3</t>
        </is>
      </c>
      <c r="E633" s="2" t="inlineStr">
        <is>
          <t>Opt_InsertProvided</t>
        </is>
      </c>
      <c r="F633" s="2" t="inlineStr">
        <is>
          <t>Cast Iron, ASTM-A48, CL 30</t>
        </is>
      </c>
      <c r="G633" s="2" t="inlineStr">
        <is>
          <t>C30</t>
        </is>
      </c>
      <c r="H633" s="2" t="inlineStr">
        <is>
          <t>Coating_Scotchkote134_interior_IncludeImpeller</t>
        </is>
      </c>
      <c r="I633" t="inlineStr">
        <is>
          <t>175psig</t>
        </is>
      </c>
      <c r="J633" t="inlineStr">
        <is>
          <t>:MechSealType21S:MechSealType1Unbal:</t>
        </is>
      </c>
      <c r="K633" t="inlineStr">
        <is>
          <t>:Horizontal:</t>
        </is>
      </c>
      <c r="L633" t="inlineStr">
        <is>
          <t>:V:</t>
        </is>
      </c>
      <c r="M633" t="inlineStr">
        <is>
          <t>:213JM:215JM:254JMZ:256JMZ:</t>
        </is>
      </c>
      <c r="O633" s="1" t="inlineStr">
        <is>
          <t>RTF</t>
        </is>
      </c>
      <c r="P633" s="4" t="n"/>
      <c r="Q633" t="inlineStr">
        <is>
          <t>A100522</t>
        </is>
      </c>
      <c r="R633" t="inlineStr">
        <is>
          <t>LT250</t>
        </is>
      </c>
    </row>
    <row r="634">
      <c r="B634" s="4" t="inlineStr">
        <is>
          <t>Price_BOM_L_Insert_628</t>
        </is>
      </c>
      <c r="C634" t="inlineStr">
        <is>
          <t>:12501-LC:12507-LC:15507-LC:15509-LC:20501-LC:30501-LC:30507-LC:</t>
        </is>
      </c>
      <c r="D634" s="2" t="inlineStr">
        <is>
          <t>X0</t>
        </is>
      </c>
      <c r="E634" s="2" t="inlineStr">
        <is>
          <t>Opt_InsertProvided</t>
        </is>
      </c>
      <c r="F634" s="2" t="inlineStr">
        <is>
          <t>Cast Iron, ASTM-A48, CL 30</t>
        </is>
      </c>
      <c r="G634" s="2" t="inlineStr">
        <is>
          <t>C30</t>
        </is>
      </c>
      <c r="H634" s="2" t="inlineStr">
        <is>
          <t>Coating_Special</t>
        </is>
      </c>
      <c r="I634" t="inlineStr">
        <is>
          <t>175psig</t>
        </is>
      </c>
      <c r="J634" t="inlineStr">
        <is>
          <t>:MechSealType21:</t>
        </is>
      </c>
      <c r="K634" t="inlineStr">
        <is>
          <t>:Horizontal:</t>
        </is>
      </c>
      <c r="L634" t="inlineStr">
        <is>
          <t>:D:</t>
        </is>
      </c>
      <c r="M634" t="inlineStr">
        <is>
          <t>:56J:</t>
        </is>
      </c>
      <c r="N634" t="inlineStr">
        <is>
          <t>Single Seal, Type 21S</t>
        </is>
      </c>
      <c r="O634" s="1" t="inlineStr">
        <is>
          <t>RTF</t>
        </is>
      </c>
      <c r="P634" s="4" t="n"/>
      <c r="Q634" t="inlineStr">
        <is>
          <t>A100518</t>
        </is>
      </c>
      <c r="R634" t="inlineStr">
        <is>
          <t>LT250</t>
        </is>
      </c>
    </row>
    <row r="635">
      <c r="B635" s="4" t="inlineStr">
        <is>
          <t>Price_BOM_L_Insert_629</t>
        </is>
      </c>
      <c r="C635" t="inlineStr">
        <is>
          <t>:12501-LC:12507-LC:15507-LC:15509-LC:20501-LC:30501-LC:30507-LC:</t>
        </is>
      </c>
      <c r="D635" s="2" t="inlineStr">
        <is>
          <t>X0</t>
        </is>
      </c>
      <c r="E635" s="2" t="inlineStr">
        <is>
          <t>Opt_InsertProvided</t>
        </is>
      </c>
      <c r="F635" s="2" t="inlineStr">
        <is>
          <t>Ductile Iron, ASTM-A536-65</t>
        </is>
      </c>
      <c r="G635" s="2" t="inlineStr">
        <is>
          <t>J</t>
        </is>
      </c>
      <c r="H635" s="2" t="inlineStr">
        <is>
          <t>Coating_Special</t>
        </is>
      </c>
      <c r="I635" t="inlineStr">
        <is>
          <t>175psig</t>
        </is>
      </c>
      <c r="J635" t="inlineStr">
        <is>
          <t>:MechSealType21:</t>
        </is>
      </c>
      <c r="K635" t="inlineStr">
        <is>
          <t>:Horizontal:</t>
        </is>
      </c>
      <c r="L635" t="inlineStr">
        <is>
          <t>:D:</t>
        </is>
      </c>
      <c r="M635" t="inlineStr">
        <is>
          <t>:56J:</t>
        </is>
      </c>
      <c r="N635" t="inlineStr">
        <is>
          <t>Single Seal, Type 21S</t>
        </is>
      </c>
      <c r="O635" s="1" t="inlineStr">
        <is>
          <t>RTF</t>
        </is>
      </c>
      <c r="P635" s="4" t="n"/>
      <c r="Q635" t="inlineStr">
        <is>
          <t>A100519</t>
        </is>
      </c>
      <c r="R635" t="inlineStr">
        <is>
          <t>LT250</t>
        </is>
      </c>
    </row>
    <row r="636">
      <c r="B636" s="4" t="inlineStr">
        <is>
          <t>Price_BOM_L_Insert_630</t>
        </is>
      </c>
      <c r="C636" t="inlineStr">
        <is>
          <t>:12501-LCV:12507-LCV:15507-LCV:15509-LCV:20501-LCV:12501-LC:12507-LC:15507-LC:15509-LC:20501-LC:30501-LC:30507-LC:</t>
        </is>
      </c>
      <c r="D636" s="2" t="inlineStr">
        <is>
          <t>X0</t>
        </is>
      </c>
      <c r="E636" s="2" t="inlineStr">
        <is>
          <t>Opt_InsertProvided</t>
        </is>
      </c>
      <c r="F636" s="2" t="inlineStr">
        <is>
          <t>Cast Iron, ASTM-A48, CL 30</t>
        </is>
      </c>
      <c r="G636" s="2" t="inlineStr">
        <is>
          <t>C30</t>
        </is>
      </c>
      <c r="H636" s="2" t="inlineStr">
        <is>
          <t>Coating_Special</t>
        </is>
      </c>
      <c r="I636" t="inlineStr">
        <is>
          <t>175psig</t>
        </is>
      </c>
      <c r="J636" t="inlineStr">
        <is>
          <t>:MechSealType21:</t>
        </is>
      </c>
      <c r="K636" t="inlineStr">
        <is>
          <t>:Vertical:</t>
        </is>
      </c>
      <c r="L636" t="inlineStr">
        <is>
          <t>:D:</t>
        </is>
      </c>
      <c r="M636" t="inlineStr">
        <is>
          <t>:56J:</t>
        </is>
      </c>
      <c r="O636" s="1" t="inlineStr">
        <is>
          <t>RTF</t>
        </is>
      </c>
      <c r="P636" s="4" t="n"/>
      <c r="Q636" t="inlineStr">
        <is>
          <t>A100518</t>
        </is>
      </c>
      <c r="R636" t="inlineStr">
        <is>
          <t>LT250</t>
        </is>
      </c>
    </row>
    <row r="637">
      <c r="B637" s="4" t="inlineStr">
        <is>
          <t>Price_BOM_L_Insert_631</t>
        </is>
      </c>
      <c r="C637" t="inlineStr">
        <is>
          <t>:12501-LCV:12507-LCV:15507-LCV:15509-LCV:20501-LCV:12501-LC:12507-LC:15507-LC:15509-LC:20501-LC:30501-LC:30507-LC:</t>
        </is>
      </c>
      <c r="D637" s="2" t="inlineStr">
        <is>
          <t>X0</t>
        </is>
      </c>
      <c r="E637" s="2" t="inlineStr">
        <is>
          <t>Opt_InsertProvided</t>
        </is>
      </c>
      <c r="F637" s="2" t="inlineStr">
        <is>
          <t>Ductile Iron, ASTM-A536-65</t>
        </is>
      </c>
      <c r="G637" s="2" t="inlineStr">
        <is>
          <t>J</t>
        </is>
      </c>
      <c r="H637" s="2" t="inlineStr">
        <is>
          <t>Coating_Special</t>
        </is>
      </c>
      <c r="I637" t="inlineStr">
        <is>
          <t>175psig</t>
        </is>
      </c>
      <c r="J637" t="inlineStr">
        <is>
          <t>:MechSealType21:</t>
        </is>
      </c>
      <c r="K637" t="inlineStr">
        <is>
          <t>:Vertical:</t>
        </is>
      </c>
      <c r="L637" t="inlineStr">
        <is>
          <t>:D:</t>
        </is>
      </c>
      <c r="M637" t="inlineStr">
        <is>
          <t>:56J:</t>
        </is>
      </c>
      <c r="O637" s="1" t="inlineStr">
        <is>
          <t>RTF</t>
        </is>
      </c>
      <c r="P637" s="4" t="n"/>
      <c r="Q637" t="inlineStr">
        <is>
          <t>A100519</t>
        </is>
      </c>
      <c r="R637" t="inlineStr">
        <is>
          <t>LT250</t>
        </is>
      </c>
    </row>
    <row r="638">
      <c r="B638" s="4" t="inlineStr">
        <is>
          <t>Price_BOM_L_Insert_632</t>
        </is>
      </c>
      <c r="C638" t="inlineStr">
        <is>
          <t>:10707-LC:12709-LC:15705-LC:</t>
        </is>
      </c>
      <c r="D638" s="2" t="inlineStr">
        <is>
          <t>X0</t>
        </is>
      </c>
      <c r="E638" s="2" t="inlineStr">
        <is>
          <t>Opt_InsertProvided</t>
        </is>
      </c>
      <c r="F638" s="2" t="inlineStr">
        <is>
          <t>Cast Iron, ASTM-A48, CL 30</t>
        </is>
      </c>
      <c r="G638" s="2" t="inlineStr">
        <is>
          <t>C30</t>
        </is>
      </c>
      <c r="H638" s="2" t="inlineStr">
        <is>
          <t>Coating_Special</t>
        </is>
      </c>
      <c r="I638" t="inlineStr">
        <is>
          <t>175psig</t>
        </is>
      </c>
      <c r="J638" t="inlineStr">
        <is>
          <t>:MechSealType21:</t>
        </is>
      </c>
      <c r="K638" t="inlineStr">
        <is>
          <t>:Horizontal:</t>
        </is>
      </c>
      <c r="L638" t="inlineStr">
        <is>
          <t>:D:</t>
        </is>
      </c>
      <c r="M638" t="inlineStr">
        <is>
          <t>:56J:</t>
        </is>
      </c>
      <c r="N638" t="inlineStr">
        <is>
          <t>Single Seal, Type 21S</t>
        </is>
      </c>
      <c r="O638" s="1" t="inlineStr">
        <is>
          <t>RTF</t>
        </is>
      </c>
      <c r="P638" s="4" t="n"/>
      <c r="Q638" t="inlineStr">
        <is>
          <t>A100518</t>
        </is>
      </c>
      <c r="R638" t="inlineStr">
        <is>
          <t>LT250</t>
        </is>
      </c>
    </row>
    <row r="639">
      <c r="B639" s="4" t="inlineStr">
        <is>
          <t>Price_BOM_L_Insert_633</t>
        </is>
      </c>
      <c r="C639" t="inlineStr">
        <is>
          <t>:10707-LC:12709-LC:15705-LC:</t>
        </is>
      </c>
      <c r="D639" s="2" t="inlineStr">
        <is>
          <t>X0</t>
        </is>
      </c>
      <c r="E639" s="2" t="inlineStr">
        <is>
          <t>Opt_InsertProvided</t>
        </is>
      </c>
      <c r="F639" s="2" t="inlineStr">
        <is>
          <t>Ductile Iron, ASTM-A536-65</t>
        </is>
      </c>
      <c r="G639" s="2" t="inlineStr">
        <is>
          <t>J</t>
        </is>
      </c>
      <c r="H639" s="2" t="inlineStr">
        <is>
          <t>Coating_Special</t>
        </is>
      </c>
      <c r="I639" t="inlineStr">
        <is>
          <t>175psig</t>
        </is>
      </c>
      <c r="J639" t="inlineStr">
        <is>
          <t>:MechSealType21:</t>
        </is>
      </c>
      <c r="K639" t="inlineStr">
        <is>
          <t>:Horizontal:</t>
        </is>
      </c>
      <c r="L639" t="inlineStr">
        <is>
          <t>:D:</t>
        </is>
      </c>
      <c r="M639" t="inlineStr">
        <is>
          <t>:56J:</t>
        </is>
      </c>
      <c r="N639" t="inlineStr">
        <is>
          <t>Single Seal, Type 21S</t>
        </is>
      </c>
      <c r="O639" s="1" t="inlineStr">
        <is>
          <t>RTF</t>
        </is>
      </c>
      <c r="P639" s="4" t="n"/>
      <c r="Q639" t="inlineStr">
        <is>
          <t>A100519</t>
        </is>
      </c>
      <c r="R639" t="inlineStr">
        <is>
          <t>LT250</t>
        </is>
      </c>
    </row>
    <row r="640">
      <c r="B640" s="4" t="inlineStr">
        <is>
          <t>Price_BOM_L_Insert_634</t>
        </is>
      </c>
      <c r="C640" t="inlineStr">
        <is>
          <t>:10707-LCV:10707-LC:12709-LCV:12709-LC:15705-LCV:15705-LC:</t>
        </is>
      </c>
      <c r="D640" s="2" t="inlineStr">
        <is>
          <t>X0</t>
        </is>
      </c>
      <c r="E640" s="2" t="inlineStr">
        <is>
          <t>Opt_InsertProvided</t>
        </is>
      </c>
      <c r="F640" s="2" t="inlineStr">
        <is>
          <t>Cast Iron, ASTM-A48, CL 30</t>
        </is>
      </c>
      <c r="G640" s="2" t="inlineStr">
        <is>
          <t>C30</t>
        </is>
      </c>
      <c r="H640" s="2" t="inlineStr">
        <is>
          <t>Coating_Special</t>
        </is>
      </c>
      <c r="I640" t="inlineStr">
        <is>
          <t>175psig</t>
        </is>
      </c>
      <c r="J640" t="inlineStr">
        <is>
          <t>:MechSealType21:</t>
        </is>
      </c>
      <c r="K640" t="inlineStr">
        <is>
          <t>:Vertical:</t>
        </is>
      </c>
      <c r="L640" t="inlineStr">
        <is>
          <t>:D:</t>
        </is>
      </c>
      <c r="M640" t="inlineStr">
        <is>
          <t>:56J:</t>
        </is>
      </c>
      <c r="O640" s="1" t="inlineStr">
        <is>
          <t>RTF</t>
        </is>
      </c>
      <c r="P640" s="4" t="n"/>
      <c r="Q640" t="inlineStr">
        <is>
          <t>A100518</t>
        </is>
      </c>
      <c r="R640" t="inlineStr">
        <is>
          <t>LT250</t>
        </is>
      </c>
    </row>
    <row r="641">
      <c r="B641" s="4" t="inlineStr">
        <is>
          <t>Price_BOM_L_Insert_635</t>
        </is>
      </c>
      <c r="C641" t="inlineStr">
        <is>
          <t>:10707-LCV:10707-LC:12709-LCV:12709-LC:15705-LCV:15705-LC:</t>
        </is>
      </c>
      <c r="D641" s="2" t="inlineStr">
        <is>
          <t>X0</t>
        </is>
      </c>
      <c r="E641" s="2" t="inlineStr">
        <is>
          <t>Opt_InsertProvided</t>
        </is>
      </c>
      <c r="F641" s="2" t="inlineStr">
        <is>
          <t>Ductile Iron, ASTM-A536-65</t>
        </is>
      </c>
      <c r="G641" s="2" t="inlineStr">
        <is>
          <t>J</t>
        </is>
      </c>
      <c r="H641" s="2" t="inlineStr">
        <is>
          <t>Coating_Special</t>
        </is>
      </c>
      <c r="I641" t="inlineStr">
        <is>
          <t>175psig</t>
        </is>
      </c>
      <c r="J641" t="inlineStr">
        <is>
          <t>:MechSealType21:</t>
        </is>
      </c>
      <c r="K641" t="inlineStr">
        <is>
          <t>:Vertical:</t>
        </is>
      </c>
      <c r="L641" t="inlineStr">
        <is>
          <t>:D:</t>
        </is>
      </c>
      <c r="M641" t="inlineStr">
        <is>
          <t>:56J:</t>
        </is>
      </c>
      <c r="O641" s="1" t="inlineStr">
        <is>
          <t>RTF</t>
        </is>
      </c>
      <c r="P641" s="4" t="n"/>
      <c r="Q641" t="inlineStr">
        <is>
          <t>A100519</t>
        </is>
      </c>
      <c r="R641" t="inlineStr">
        <is>
          <t>LT250</t>
        </is>
      </c>
    </row>
    <row r="642">
      <c r="B642" s="4" t="inlineStr">
        <is>
          <t>Price_BOM_L_Insert_636</t>
        </is>
      </c>
      <c r="C642" t="inlineStr">
        <is>
          <t>:10707-LC:12709-LC:15705-LC:15951-LC:15955-LC:15959-LC:20709-LC:20953-LC:25707-LC:25957-LC:30707-LC:30957-LC:40707-LC:40957-LC:</t>
        </is>
      </c>
      <c r="D642" s="2" t="inlineStr">
        <is>
          <t>X3</t>
        </is>
      </c>
      <c r="E642" s="2" t="inlineStr">
        <is>
          <t>Opt_InsertProvided</t>
        </is>
      </c>
      <c r="F642" s="2" t="inlineStr">
        <is>
          <t>Cast Iron, ASTM-A48, CL 30</t>
        </is>
      </c>
      <c r="G642" s="2" t="inlineStr">
        <is>
          <t>C30</t>
        </is>
      </c>
      <c r="H642" s="2" t="inlineStr">
        <is>
          <t>Coating_Special</t>
        </is>
      </c>
      <c r="I642" t="inlineStr">
        <is>
          <t>175psig</t>
        </is>
      </c>
      <c r="J642" t="inlineStr">
        <is>
          <t>:MechSealType21S:MechSealType1Unbal:</t>
        </is>
      </c>
      <c r="K642" t="inlineStr">
        <is>
          <t>:Horizontal:</t>
        </is>
      </c>
      <c r="L642" t="inlineStr">
        <is>
          <t>:V:</t>
        </is>
      </c>
      <c r="M642" t="inlineStr">
        <is>
          <t>:143JM:145JM:182JM:184JM:</t>
        </is>
      </c>
      <c r="N642" t="inlineStr">
        <is>
          <t>Single Seal, Type 21S:Single Seal, Type 1</t>
        </is>
      </c>
      <c r="O642" s="1" t="inlineStr">
        <is>
          <t>RTF</t>
        </is>
      </c>
      <c r="P642" s="4" t="n"/>
      <c r="Q642" t="inlineStr">
        <is>
          <t>A100522</t>
        </is>
      </c>
      <c r="R642" t="inlineStr">
        <is>
          <t>LT250</t>
        </is>
      </c>
    </row>
    <row r="643">
      <c r="B643" s="4" t="inlineStr">
        <is>
          <t>Price_BOM_L_Insert_637</t>
        </is>
      </c>
      <c r="C643" t="inlineStr">
        <is>
          <t>:10707-LC:12709-LC:15705-LC:15951-LC:15955-LC:15959-LC:20709-LC:20953-LC:25707-LC:25957-LC:30707-LC:30957-LC:40707-LC:40957-LC:</t>
        </is>
      </c>
      <c r="D643" s="2" t="inlineStr">
        <is>
          <t>X3</t>
        </is>
      </c>
      <c r="E643" s="2" t="inlineStr">
        <is>
          <t>Opt_InsertProvided</t>
        </is>
      </c>
      <c r="F643" s="2" t="inlineStr">
        <is>
          <t>Cast Iron, ASTM-A48, CL 30</t>
        </is>
      </c>
      <c r="G643" s="2" t="inlineStr">
        <is>
          <t>C30</t>
        </is>
      </c>
      <c r="H643" s="2" t="inlineStr">
        <is>
          <t>Coating_Special</t>
        </is>
      </c>
      <c r="I643" t="inlineStr">
        <is>
          <t>175psig</t>
        </is>
      </c>
      <c r="J643" t="inlineStr">
        <is>
          <t>:MechSealType21S:MechSealType1Unbal:</t>
        </is>
      </c>
      <c r="K643" t="inlineStr">
        <is>
          <t>:Horizontal:</t>
        </is>
      </c>
      <c r="L643" t="inlineStr">
        <is>
          <t>:V:</t>
        </is>
      </c>
      <c r="M643" t="inlineStr">
        <is>
          <t>:213JM:215JM:254JMZ:256JMZ:</t>
        </is>
      </c>
      <c r="N643" t="inlineStr">
        <is>
          <t>Single Seal, Type 21S:Single Seal, Type 1</t>
        </is>
      </c>
      <c r="O643" s="1" t="inlineStr">
        <is>
          <t>RTF</t>
        </is>
      </c>
      <c r="P643" s="4" t="n"/>
      <c r="Q643" t="inlineStr">
        <is>
          <t>A100522</t>
        </is>
      </c>
      <c r="R643" t="inlineStr">
        <is>
          <t>LT250</t>
        </is>
      </c>
    </row>
    <row r="644">
      <c r="B644" s="4" t="inlineStr">
        <is>
          <t>Price_BOM_L_Insert_638</t>
        </is>
      </c>
      <c r="C6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4" s="2" t="inlineStr">
        <is>
          <t>X3</t>
        </is>
      </c>
      <c r="E644" s="2" t="inlineStr">
        <is>
          <t>Opt_InsertProvided</t>
        </is>
      </c>
      <c r="F644" s="2" t="inlineStr">
        <is>
          <t>Cast Iron, ASTM-A48, CL 30</t>
        </is>
      </c>
      <c r="G644" s="2" t="inlineStr">
        <is>
          <t>C30</t>
        </is>
      </c>
      <c r="H644" s="2" t="inlineStr">
        <is>
          <t>Coating_Special</t>
        </is>
      </c>
      <c r="I644" t="inlineStr">
        <is>
          <t>175psig</t>
        </is>
      </c>
      <c r="J644" t="inlineStr">
        <is>
          <t>:MechSealType21S:MechSealType1Unbal:</t>
        </is>
      </c>
      <c r="K644" t="inlineStr">
        <is>
          <t>:Vertical:</t>
        </is>
      </c>
      <c r="L644" t="inlineStr">
        <is>
          <t>:X:V:</t>
        </is>
      </c>
      <c r="M644" t="inlineStr">
        <is>
          <t>:143JM:145JM:182JM:184JM:</t>
        </is>
      </c>
      <c r="O644" s="1" t="inlineStr">
        <is>
          <t>RTF</t>
        </is>
      </c>
      <c r="P644" s="4" t="n"/>
      <c r="Q644" t="inlineStr">
        <is>
          <t>A100522</t>
        </is>
      </c>
      <c r="R644" t="inlineStr">
        <is>
          <t>LT250</t>
        </is>
      </c>
    </row>
    <row r="645">
      <c r="B645" s="4" t="inlineStr">
        <is>
          <t>Price_BOM_L_Insert_639</t>
        </is>
      </c>
      <c r="C6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5" s="2" t="inlineStr">
        <is>
          <t>X3</t>
        </is>
      </c>
      <c r="E645" s="2" t="inlineStr">
        <is>
          <t>Opt_InsertProvided</t>
        </is>
      </c>
      <c r="F645" s="2" t="inlineStr">
        <is>
          <t>Cast Iron, ASTM-A48, CL 30</t>
        </is>
      </c>
      <c r="G645" s="2" t="inlineStr">
        <is>
          <t>C30</t>
        </is>
      </c>
      <c r="H645" s="2" t="inlineStr">
        <is>
          <t>Coating_Special</t>
        </is>
      </c>
      <c r="I645" t="inlineStr">
        <is>
          <t>175psig</t>
        </is>
      </c>
      <c r="J645" t="inlineStr">
        <is>
          <t>:MechSealType21S:MechSealType1Unbal:</t>
        </is>
      </c>
      <c r="K645" t="inlineStr">
        <is>
          <t>:Vertical:</t>
        </is>
      </c>
      <c r="L645" t="inlineStr">
        <is>
          <t>:X:V:</t>
        </is>
      </c>
      <c r="M645" t="inlineStr">
        <is>
          <t>:213JM:215JM:254JMZ:256JMZ:</t>
        </is>
      </c>
      <c r="O645" s="1" t="inlineStr">
        <is>
          <t>RTF</t>
        </is>
      </c>
      <c r="P645" s="4" t="n"/>
      <c r="Q645" t="inlineStr">
        <is>
          <t>A100522</t>
        </is>
      </c>
      <c r="R645" t="inlineStr">
        <is>
          <t>LT250</t>
        </is>
      </c>
    </row>
    <row r="646">
      <c r="B646" s="4" t="inlineStr">
        <is>
          <t>Price_BOM_L_Insert_640</t>
        </is>
      </c>
      <c r="C646" t="inlineStr">
        <is>
          <t>:10707-LC:12709-LC:15705-LC:15951-LC:15955-LC:15959-LC:20709-LC:20953-LC:20121-LC:25707-LC:25957-LC:25123-LC:30707-LC:30957-LC:40707-LC:40957-LC:</t>
        </is>
      </c>
      <c r="D646" s="2" t="inlineStr">
        <is>
          <t>X3</t>
        </is>
      </c>
      <c r="E646" s="2" t="inlineStr">
        <is>
          <t>Opt_InsertProvided</t>
        </is>
      </c>
      <c r="F646" s="2" t="inlineStr">
        <is>
          <t>Cast Iron, ASTM-A48, CL 30</t>
        </is>
      </c>
      <c r="G646" s="2" t="inlineStr">
        <is>
          <t>C30</t>
        </is>
      </c>
      <c r="H646" s="2" t="inlineStr">
        <is>
          <t>Coating_Special</t>
        </is>
      </c>
      <c r="I646" t="inlineStr">
        <is>
          <t>150psig</t>
        </is>
      </c>
      <c r="J646" t="inlineStr">
        <is>
          <t>:Opt_Packing:</t>
        </is>
      </c>
      <c r="K646" t="inlineStr">
        <is>
          <t>:Horizontal:</t>
        </is>
      </c>
      <c r="L646" t="inlineStr">
        <is>
          <t>:I:Z:</t>
        </is>
      </c>
      <c r="M646" t="inlineStr">
        <is>
          <t>:143JP:145JP:182JP:184JP:</t>
        </is>
      </c>
      <c r="N646" t="inlineStr">
        <is>
          <t>Packing</t>
        </is>
      </c>
      <c r="O646" s="1" t="inlineStr">
        <is>
          <t>RTF</t>
        </is>
      </c>
      <c r="P646" s="4" t="n"/>
      <c r="Q646" t="inlineStr">
        <is>
          <t>A100521</t>
        </is>
      </c>
      <c r="R646" t="inlineStr">
        <is>
          <t>LT250</t>
        </is>
      </c>
    </row>
    <row r="647">
      <c r="B647" s="4" t="inlineStr">
        <is>
          <t>Price_BOM_L_Insert_641</t>
        </is>
      </c>
      <c r="C647" t="inlineStr">
        <is>
          <t>:10707-LC:12709-LC:15705-LC:15951-LC:15955-LC:15959-LC:20709-LC:20953-LC:20121-LC:25707-LC:25957-LC:25123-LC:30707-LC:30957-LC:40707-LC:40957-LC:</t>
        </is>
      </c>
      <c r="D647" s="2" t="inlineStr">
        <is>
          <t>X3</t>
        </is>
      </c>
      <c r="E647" s="2" t="inlineStr">
        <is>
          <t>Opt_InsertProvided</t>
        </is>
      </c>
      <c r="F647" s="2" t="inlineStr">
        <is>
          <t>Cast Iron, ASTM-A48, CL 30</t>
        </is>
      </c>
      <c r="G647" s="2" t="inlineStr">
        <is>
          <t>C30</t>
        </is>
      </c>
      <c r="H647" s="2" t="inlineStr">
        <is>
          <t>Coating_Special</t>
        </is>
      </c>
      <c r="I647" t="inlineStr">
        <is>
          <t>150psig</t>
        </is>
      </c>
      <c r="J647" t="inlineStr">
        <is>
          <t>:Opt_Packing:</t>
        </is>
      </c>
      <c r="K647" t="inlineStr">
        <is>
          <t>:Horizontal:</t>
        </is>
      </c>
      <c r="L647" t="inlineStr">
        <is>
          <t>:I:</t>
        </is>
      </c>
      <c r="M647" t="inlineStr">
        <is>
          <t>:213JPZ:215JPZ:254JPZ:256JPZ:</t>
        </is>
      </c>
      <c r="N647" t="inlineStr">
        <is>
          <t>Packing</t>
        </is>
      </c>
      <c r="O647" s="1" t="inlineStr">
        <is>
          <t>RTF</t>
        </is>
      </c>
      <c r="P647" s="4" t="n"/>
      <c r="Q647" t="inlineStr">
        <is>
          <t>A100521</t>
        </is>
      </c>
      <c r="R647" t="inlineStr">
        <is>
          <t>LT250</t>
        </is>
      </c>
    </row>
    <row r="648">
      <c r="B648" s="4" t="inlineStr">
        <is>
          <t>Price_BOM_L_Insert_642</t>
        </is>
      </c>
      <c r="C648" t="inlineStr">
        <is>
          <t>:10707-LC:12709-LC:15705-LC:15951-LC:15955-LC:15959-LC:20709-LC:20953-LC:20121-LC:25707-LC:25957-LC:25123-LC:30707-LC:30957-LC:40707-LC:40957-LC:</t>
        </is>
      </c>
      <c r="D648" s="2" t="inlineStr">
        <is>
          <t>X3</t>
        </is>
      </c>
      <c r="E648" s="2" t="inlineStr">
        <is>
          <t>Opt_InsertProvided</t>
        </is>
      </c>
      <c r="F648" s="2" t="inlineStr">
        <is>
          <t>Cast Iron, ASTM-A48, CL 30</t>
        </is>
      </c>
      <c r="G648" s="2" t="inlineStr">
        <is>
          <t>C30</t>
        </is>
      </c>
      <c r="H648" s="2" t="inlineStr">
        <is>
          <t>Coating_Special</t>
        </is>
      </c>
      <c r="I648" t="inlineStr">
        <is>
          <t>250psig</t>
        </is>
      </c>
      <c r="J648" t="inlineStr">
        <is>
          <t>:MechSealType21S:MechSealType1Unbal:</t>
        </is>
      </c>
      <c r="K648" t="inlineStr">
        <is>
          <t>:Horizontal:</t>
        </is>
      </c>
      <c r="L648" t="inlineStr">
        <is>
          <t>:I:Z:</t>
        </is>
      </c>
      <c r="M648" t="inlineStr">
        <is>
          <t>:143JP:145JP:182JP:184JP:</t>
        </is>
      </c>
      <c r="O648" s="1" t="inlineStr">
        <is>
          <t>RTF</t>
        </is>
      </c>
      <c r="P648" s="4" t="n"/>
      <c r="Q648" t="inlineStr">
        <is>
          <t>A100521</t>
        </is>
      </c>
      <c r="R648" t="inlineStr">
        <is>
          <t>LT250</t>
        </is>
      </c>
    </row>
    <row r="649">
      <c r="B649" s="4" t="inlineStr">
        <is>
          <t>Price_BOM_L_Insert_643</t>
        </is>
      </c>
      <c r="C649" t="inlineStr">
        <is>
          <t>:10707-LC:12709-LC:15705-LC:15951-LC:15955-LC:15959-LC:20709-LC:20953-LC:20121-LC:25707-LC:25957-LC:25123-LC:30707-LC:30957-LC:40707-LC:40957-LC:</t>
        </is>
      </c>
      <c r="D649" s="2" t="inlineStr">
        <is>
          <t>X3</t>
        </is>
      </c>
      <c r="E649" s="2" t="inlineStr">
        <is>
          <t>Opt_InsertProvided</t>
        </is>
      </c>
      <c r="F649" s="2" t="inlineStr">
        <is>
          <t>Cast Iron, ASTM-A48, CL 30</t>
        </is>
      </c>
      <c r="G649" s="2" t="inlineStr">
        <is>
          <t>C30</t>
        </is>
      </c>
      <c r="H649" s="2" t="inlineStr">
        <is>
          <t>Coating_Special</t>
        </is>
      </c>
      <c r="I649" t="inlineStr">
        <is>
          <t>250psig</t>
        </is>
      </c>
      <c r="J649" t="inlineStr">
        <is>
          <t>:MechSealType21S:MechSealType1Unbal:</t>
        </is>
      </c>
      <c r="K649" t="inlineStr">
        <is>
          <t>:Horizontal:</t>
        </is>
      </c>
      <c r="L649" t="inlineStr">
        <is>
          <t>:I:</t>
        </is>
      </c>
      <c r="M649" t="inlineStr">
        <is>
          <t>:213JPZ:215JPZ:254JPZ:256JPZ:</t>
        </is>
      </c>
      <c r="O649" s="1" t="inlineStr">
        <is>
          <t>RTF</t>
        </is>
      </c>
      <c r="P649" s="4" t="n"/>
      <c r="Q649" t="inlineStr">
        <is>
          <t>A100521</t>
        </is>
      </c>
      <c r="R649" t="inlineStr">
        <is>
          <t>LT250</t>
        </is>
      </c>
    </row>
    <row r="650">
      <c r="B650" s="4" t="inlineStr">
        <is>
          <t>Price_BOM_L_Insert_644</t>
        </is>
      </c>
      <c r="C650" t="inlineStr">
        <is>
          <t>:10707-LC:12709-LC:15705-LC:15951-LC:15955-LC:15959-LC:20709-LC:20953-LC:20121-LC:25707-LC:25957-LC:25123-LC:30707-LC:30957-LC:40707-LC:40957-LC:</t>
        </is>
      </c>
      <c r="D650" s="2" t="inlineStr">
        <is>
          <t>X3</t>
        </is>
      </c>
      <c r="E650" s="2" t="inlineStr">
        <is>
          <t>Opt_InsertProvided</t>
        </is>
      </c>
      <c r="F650" s="2" t="inlineStr">
        <is>
          <t>Ductile Iron, ASTM-A536-65</t>
        </is>
      </c>
      <c r="G650" s="2" t="inlineStr">
        <is>
          <t>J</t>
        </is>
      </c>
      <c r="H650" s="2" t="inlineStr">
        <is>
          <t>Coating_Special</t>
        </is>
      </c>
      <c r="I650" t="inlineStr">
        <is>
          <t>250psig</t>
        </is>
      </c>
      <c r="J650" t="inlineStr">
        <is>
          <t>:MechSealType21S:MechSealType1Unbal:</t>
        </is>
      </c>
      <c r="K650" t="inlineStr">
        <is>
          <t>:Horizontal:</t>
        </is>
      </c>
      <c r="L650" t="inlineStr">
        <is>
          <t>:I:Z:</t>
        </is>
      </c>
      <c r="M650" t="inlineStr">
        <is>
          <t>:143JP:145JP:182JP:184JP:</t>
        </is>
      </c>
      <c r="O650" s="1" t="inlineStr">
        <is>
          <t>RTF</t>
        </is>
      </c>
      <c r="P650" s="4" t="n"/>
      <c r="Q650" t="inlineStr">
        <is>
          <t>A100523</t>
        </is>
      </c>
      <c r="R650" t="inlineStr">
        <is>
          <t>LT250</t>
        </is>
      </c>
    </row>
    <row r="651">
      <c r="B651" s="4" t="inlineStr">
        <is>
          <t>Price_BOM_L_Insert_645</t>
        </is>
      </c>
      <c r="C651" t="inlineStr">
        <is>
          <t>:10707-LC:12709-LC:15705-LC:15951-LC:15955-LC:15959-LC:20709-LC:20953-LC:20121-LC:25707-LC:25957-LC:25123-LC:30707-LC:30957-LC:40707-LC:40957-LC:</t>
        </is>
      </c>
      <c r="D651" s="2" t="inlineStr">
        <is>
          <t>X3</t>
        </is>
      </c>
      <c r="E651" s="2" t="inlineStr">
        <is>
          <t>Opt_InsertProvided</t>
        </is>
      </c>
      <c r="F651" s="2" t="inlineStr">
        <is>
          <t>Ductile Iron, ASTM-A536-65</t>
        </is>
      </c>
      <c r="G651" s="2" t="inlineStr">
        <is>
          <t>J</t>
        </is>
      </c>
      <c r="H651" s="2" t="inlineStr">
        <is>
          <t>Coating_Special</t>
        </is>
      </c>
      <c r="I651" t="inlineStr">
        <is>
          <t>250psig</t>
        </is>
      </c>
      <c r="J651" t="inlineStr">
        <is>
          <t>:MechSealType21S:MechSealType1Unbal:</t>
        </is>
      </c>
      <c r="K651" t="inlineStr">
        <is>
          <t>:Horizontal:</t>
        </is>
      </c>
      <c r="L651" t="inlineStr">
        <is>
          <t>:I:</t>
        </is>
      </c>
      <c r="M651" t="inlineStr">
        <is>
          <t>:213JPZ:215JPZ:254JPZ:256JPZ:</t>
        </is>
      </c>
      <c r="O651" s="1" t="inlineStr">
        <is>
          <t>RTF</t>
        </is>
      </c>
      <c r="P651" s="4" t="n"/>
      <c r="Q651" t="inlineStr">
        <is>
          <t>A100523</t>
        </is>
      </c>
      <c r="R651" t="inlineStr">
        <is>
          <t>LT250</t>
        </is>
      </c>
    </row>
    <row r="652">
      <c r="B652" s="4" t="inlineStr">
        <is>
          <t>Price_BOM_L_Insert_646</t>
        </is>
      </c>
      <c r="C652" t="inlineStr">
        <is>
          <t>:10707-LC:12709-LC:15705-LC:15951-LC:15955-LC:15959-LC:20709-LC:20953-LC:20121-LC:25707-LC:25957-LC:25123-LC:30707-LC:30957-LC:40707-LC:40957-LC:</t>
        </is>
      </c>
      <c r="D652" s="2" t="inlineStr">
        <is>
          <t>X3</t>
        </is>
      </c>
      <c r="E652" s="2" t="inlineStr">
        <is>
          <t>Opt_InsertProvided</t>
        </is>
      </c>
      <c r="F652" s="2" t="inlineStr">
        <is>
          <t>Cast Iron, ASTM-A48, CL 30</t>
        </is>
      </c>
      <c r="G652" s="2" t="inlineStr">
        <is>
          <t>C30</t>
        </is>
      </c>
      <c r="H652" s="2" t="inlineStr">
        <is>
          <t>Coating_Special</t>
        </is>
      </c>
      <c r="I652" t="inlineStr">
        <is>
          <t>175psig</t>
        </is>
      </c>
      <c r="J652" t="inlineStr">
        <is>
          <t>:MechSealDoubleType21:MechSealDoubleType2:</t>
        </is>
      </c>
      <c r="K652" t="inlineStr">
        <is>
          <t>:Horizontal:</t>
        </is>
      </c>
      <c r="L652" t="inlineStr">
        <is>
          <t>:I:Z:</t>
        </is>
      </c>
      <c r="M652" t="inlineStr">
        <is>
          <t>:143JP:145JP:182JP:184JP:</t>
        </is>
      </c>
      <c r="O652" s="1" t="inlineStr">
        <is>
          <t>RTF</t>
        </is>
      </c>
      <c r="P652" s="4" t="n"/>
      <c r="Q652" t="inlineStr">
        <is>
          <t>A100521</t>
        </is>
      </c>
      <c r="R652" t="inlineStr">
        <is>
          <t>LT250</t>
        </is>
      </c>
    </row>
    <row r="653">
      <c r="B653" s="4" t="inlineStr">
        <is>
          <t>Price_BOM_L_Insert_647</t>
        </is>
      </c>
      <c r="C653" t="inlineStr">
        <is>
          <t>:10707-LC:12709-LC:15705-LC:15951-LC:15955-LC:15959-LC:20709-LC:20953-LC:20121-LC:25707-LC:25957-LC:25123-LC:30707-LC:30957-LC:40707-LC:40957-LC:</t>
        </is>
      </c>
      <c r="D653" s="2" t="inlineStr">
        <is>
          <t>X3</t>
        </is>
      </c>
      <c r="E653" s="2" t="inlineStr">
        <is>
          <t>Opt_InsertProvided</t>
        </is>
      </c>
      <c r="F653" s="2" t="inlineStr">
        <is>
          <t>Cast Iron, ASTM-A48, CL 30</t>
        </is>
      </c>
      <c r="G653" s="2" t="inlineStr">
        <is>
          <t>C30</t>
        </is>
      </c>
      <c r="H653" s="2" t="inlineStr">
        <is>
          <t>Coating_Special</t>
        </is>
      </c>
      <c r="I653" t="inlineStr">
        <is>
          <t>175psig</t>
        </is>
      </c>
      <c r="J653" t="inlineStr">
        <is>
          <t>:MechSealDoubleType21:MechSealDoubleType2:</t>
        </is>
      </c>
      <c r="K653" t="inlineStr">
        <is>
          <t>:Horizontal:</t>
        </is>
      </c>
      <c r="L653" t="inlineStr">
        <is>
          <t>:I:</t>
        </is>
      </c>
      <c r="M653" t="inlineStr">
        <is>
          <t>:213JPZ:215JPZ:254JPZ:256JPZ:</t>
        </is>
      </c>
      <c r="O653" s="1" t="inlineStr">
        <is>
          <t>RTF</t>
        </is>
      </c>
      <c r="P653" s="4" t="n"/>
      <c r="Q653" t="inlineStr">
        <is>
          <t>A100521</t>
        </is>
      </c>
      <c r="R653" t="inlineStr">
        <is>
          <t>LT250</t>
        </is>
      </c>
    </row>
    <row r="654">
      <c r="B654" s="4" t="inlineStr">
        <is>
          <t>Price_BOM_L_Insert_648</t>
        </is>
      </c>
      <c r="C654" t="inlineStr">
        <is>
          <t>:10707-LC:12709-LC:15705-LC:15951-LC:15955-LC:15959-LC:20709-LC:20953-LC:20121-LC:25707-LC:25957-LC:25123-LC:30707-LC:30957-LC:40707-LC:40957-LC:</t>
        </is>
      </c>
      <c r="D654" s="2" t="inlineStr">
        <is>
          <t>X3</t>
        </is>
      </c>
      <c r="E654" s="2" t="inlineStr">
        <is>
          <t>Opt_InsertProvided</t>
        </is>
      </c>
      <c r="F654" s="2" t="inlineStr">
        <is>
          <t>Cast Iron, ASTM-A48, CL 30</t>
        </is>
      </c>
      <c r="G654" s="2" t="inlineStr">
        <is>
          <t>C30</t>
        </is>
      </c>
      <c r="H654" s="2" t="inlineStr">
        <is>
          <t>Coating_Special</t>
        </is>
      </c>
      <c r="I654" t="inlineStr">
        <is>
          <t>250psig</t>
        </is>
      </c>
      <c r="J654" t="inlineStr">
        <is>
          <t>:MechSealType2B:</t>
        </is>
      </c>
      <c r="K654" t="inlineStr">
        <is>
          <t>:Horizontal:</t>
        </is>
      </c>
      <c r="L654" t="inlineStr">
        <is>
          <t>:I:Z:</t>
        </is>
      </c>
      <c r="M654" t="inlineStr">
        <is>
          <t>:143JP:145JP:182JP:184JP:</t>
        </is>
      </c>
      <c r="O654" s="1" t="inlineStr">
        <is>
          <t>RTF</t>
        </is>
      </c>
      <c r="P654" s="4" t="n"/>
      <c r="Q654" t="inlineStr">
        <is>
          <t>A100521</t>
        </is>
      </c>
      <c r="R654" t="inlineStr">
        <is>
          <t>LT250</t>
        </is>
      </c>
    </row>
    <row r="655">
      <c r="B655" s="4" t="inlineStr">
        <is>
          <t>Price_BOM_L_Insert_649</t>
        </is>
      </c>
      <c r="C655" t="inlineStr">
        <is>
          <t>:10707-LC:12709-LC:15705-LC:15951-LC:15955-LC:15959-LC:20709-LC:20953-LC:20121-LC:25707-LC:25957-LC:25123-LC:30707-LC:30957-LC:40707-LC:40957-LC:</t>
        </is>
      </c>
      <c r="D655" s="2" t="inlineStr">
        <is>
          <t>X3</t>
        </is>
      </c>
      <c r="E655" s="2" t="inlineStr">
        <is>
          <t>Opt_InsertProvided</t>
        </is>
      </c>
      <c r="F655" s="2" t="inlineStr">
        <is>
          <t>Cast Iron, ASTM-A48, CL 30</t>
        </is>
      </c>
      <c r="G655" s="2" t="inlineStr">
        <is>
          <t>C30</t>
        </is>
      </c>
      <c r="H655" s="2" t="inlineStr">
        <is>
          <t>Coating_Special</t>
        </is>
      </c>
      <c r="I655" t="inlineStr">
        <is>
          <t>250psig</t>
        </is>
      </c>
      <c r="J655" t="inlineStr">
        <is>
          <t>:MechSealType2B:</t>
        </is>
      </c>
      <c r="K655" t="inlineStr">
        <is>
          <t>:Horizontal:</t>
        </is>
      </c>
      <c r="L655" t="inlineStr">
        <is>
          <t>:I:</t>
        </is>
      </c>
      <c r="M655" t="inlineStr">
        <is>
          <t>:213JPZ:215JPZ:254JPZ:256JPZ:</t>
        </is>
      </c>
      <c r="O655" s="1" t="inlineStr">
        <is>
          <t>RTF</t>
        </is>
      </c>
      <c r="P655" s="4" t="n"/>
      <c r="Q655" t="inlineStr">
        <is>
          <t>A100521</t>
        </is>
      </c>
      <c r="R655" t="inlineStr">
        <is>
          <t>LT250</t>
        </is>
      </c>
    </row>
    <row r="656">
      <c r="B656" s="4" t="inlineStr">
        <is>
          <t>Price_BOM_L_Insert_650</t>
        </is>
      </c>
      <c r="C656" t="inlineStr">
        <is>
          <t>:10707-LC:12709-LC:15705-LC:15951-LC:15955-LC:15959-LC:20709-LC:20953-LC:20121-LC:25707-LC:25957-LC:25123-LC:30707-LC:30957-LC:40707-LC:40957-LC:</t>
        </is>
      </c>
      <c r="D656" s="2" t="inlineStr">
        <is>
          <t>X3</t>
        </is>
      </c>
      <c r="E656" s="2" t="inlineStr">
        <is>
          <t>Opt_InsertProvided</t>
        </is>
      </c>
      <c r="F656" s="2" t="inlineStr">
        <is>
          <t>Ductile Iron, ASTM-A536-65</t>
        </is>
      </c>
      <c r="G656" s="2" t="inlineStr">
        <is>
          <t>J</t>
        </is>
      </c>
      <c r="H656" s="2" t="inlineStr">
        <is>
          <t>Coating_Special</t>
        </is>
      </c>
      <c r="I656" t="inlineStr">
        <is>
          <t>250psig</t>
        </is>
      </c>
      <c r="J656" t="inlineStr">
        <is>
          <t>:MechSealType2B:</t>
        </is>
      </c>
      <c r="K656" t="inlineStr">
        <is>
          <t>:Horizontal:</t>
        </is>
      </c>
      <c r="L656" t="inlineStr">
        <is>
          <t>:I:Z:</t>
        </is>
      </c>
      <c r="M656" t="inlineStr">
        <is>
          <t>:143JP:145JP:182JP:184JP:</t>
        </is>
      </c>
      <c r="O656" s="1" t="inlineStr">
        <is>
          <t>RTF</t>
        </is>
      </c>
      <c r="P656" s="4" t="n"/>
      <c r="Q656" t="inlineStr">
        <is>
          <t>A100523</t>
        </is>
      </c>
      <c r="R656" t="inlineStr">
        <is>
          <t>LT250</t>
        </is>
      </c>
    </row>
    <row r="657">
      <c r="B657" s="4" t="inlineStr">
        <is>
          <t>Price_BOM_L_Insert_651</t>
        </is>
      </c>
      <c r="C657" t="inlineStr">
        <is>
          <t>:10707-LC:12709-LC:15705-LC:15951-LC:15955-LC:15959-LC:20709-LC:20953-LC:20121-LC:25707-LC:25957-LC:25123-LC:30707-LC:30957-LC:40707-LC:40957-LC:</t>
        </is>
      </c>
      <c r="D657" s="2" t="inlineStr">
        <is>
          <t>X3</t>
        </is>
      </c>
      <c r="E657" s="2" t="inlineStr">
        <is>
          <t>Opt_InsertProvided</t>
        </is>
      </c>
      <c r="F657" s="2" t="inlineStr">
        <is>
          <t>Ductile Iron, ASTM-A536-65</t>
        </is>
      </c>
      <c r="G657" s="2" t="inlineStr">
        <is>
          <t>J</t>
        </is>
      </c>
      <c r="H657" s="2" t="inlineStr">
        <is>
          <t>Coating_Special</t>
        </is>
      </c>
      <c r="I657" t="inlineStr">
        <is>
          <t>250psig</t>
        </is>
      </c>
      <c r="J657" t="inlineStr">
        <is>
          <t>:MechSealType2B:</t>
        </is>
      </c>
      <c r="K657" t="inlineStr">
        <is>
          <t>:Horizontal:</t>
        </is>
      </c>
      <c r="L657" t="inlineStr">
        <is>
          <t>:I:</t>
        </is>
      </c>
      <c r="M657" t="inlineStr">
        <is>
          <t>:213JPZ:215JPZ:254JPZ:256JPZ:</t>
        </is>
      </c>
      <c r="O657" s="1" t="inlineStr">
        <is>
          <t>RTF</t>
        </is>
      </c>
      <c r="P657" s="4" t="n"/>
      <c r="Q657" t="inlineStr">
        <is>
          <t>A100523</t>
        </is>
      </c>
      <c r="R657" t="inlineStr">
        <is>
          <t>LT250</t>
        </is>
      </c>
    </row>
    <row r="658">
      <c r="B658" s="4" t="inlineStr">
        <is>
          <t>Price_BOM_L_Insert_652</t>
        </is>
      </c>
      <c r="C658" t="inlineStr">
        <is>
          <t>:10707-LF:12709-LF:15705-LF:15951-LF:15955-LF:15959-LF:20709-LF:20953-LF:20121-LF:25707-LF:25957-LF:25123-LF:30707-LF:30957-LF:40707-LF:40957-LF:</t>
        </is>
      </c>
      <c r="D658" s="2" t="inlineStr">
        <is>
          <t>X3</t>
        </is>
      </c>
      <c r="E658" s="2" t="inlineStr">
        <is>
          <t>Opt_InsertProvided</t>
        </is>
      </c>
      <c r="F658" s="2" t="inlineStr">
        <is>
          <t>Cast Iron, ASTM-A48, CL 30</t>
        </is>
      </c>
      <c r="G658" s="2" t="inlineStr">
        <is>
          <t>C30</t>
        </is>
      </c>
      <c r="H658" s="2" t="inlineStr">
        <is>
          <t>Coating_Special</t>
        </is>
      </c>
      <c r="I658" t="inlineStr">
        <is>
          <t>150psig</t>
        </is>
      </c>
      <c r="J658" t="inlineStr">
        <is>
          <t>:Opt_Packing:</t>
        </is>
      </c>
      <c r="K658" t="inlineStr">
        <is>
          <t>:Horizontal:</t>
        </is>
      </c>
      <c r="L658" t="inlineStr">
        <is>
          <t>:A:B:</t>
        </is>
      </c>
      <c r="O658" s="1" t="inlineStr">
        <is>
          <t>RTF</t>
        </is>
      </c>
      <c r="P658" s="4" t="n"/>
      <c r="Q658" t="inlineStr">
        <is>
          <t>A100532</t>
        </is>
      </c>
      <c r="R658" t="inlineStr">
        <is>
          <t>LT250</t>
        </is>
      </c>
    </row>
    <row r="659">
      <c r="B659" s="4" t="inlineStr">
        <is>
          <t>Price_BOM_L_Insert_653</t>
        </is>
      </c>
      <c r="C659" t="inlineStr">
        <is>
          <t>:10707-LF:12709-LF:15705-LF:15951-LF:15955-LF:15959-LF:20709-LF:20953-LF:20121-LF:25707-LF:25957-LF:25123-LF:30707-LF:30957-LF:40707-LF:40957-LF:</t>
        </is>
      </c>
      <c r="D659" s="2" t="inlineStr">
        <is>
          <t>X3</t>
        </is>
      </c>
      <c r="E659" s="2" t="inlineStr">
        <is>
          <t>Opt_InsertProvided</t>
        </is>
      </c>
      <c r="F659" s="2" t="inlineStr">
        <is>
          <t>Cast Iron, ASTM-A48, CL 30</t>
        </is>
      </c>
      <c r="G659" s="2" t="inlineStr">
        <is>
          <t>C30</t>
        </is>
      </c>
      <c r="H659" s="2" t="inlineStr">
        <is>
          <t>Coating_Special</t>
        </is>
      </c>
      <c r="I659" t="inlineStr">
        <is>
          <t>250psig</t>
        </is>
      </c>
      <c r="J659" t="inlineStr">
        <is>
          <t>:MechSealType21S:MechSealType1Unbal:</t>
        </is>
      </c>
      <c r="K659" t="inlineStr">
        <is>
          <t>:Horizontal:</t>
        </is>
      </c>
      <c r="L659" t="inlineStr">
        <is>
          <t>:A:B:</t>
        </is>
      </c>
      <c r="O659" s="1" t="inlineStr">
        <is>
          <t>RTF</t>
        </is>
      </c>
      <c r="P659" s="4" t="n"/>
      <c r="Q659" t="inlineStr">
        <is>
          <t>A100532</t>
        </is>
      </c>
      <c r="R659" t="inlineStr">
        <is>
          <t>LT250</t>
        </is>
      </c>
    </row>
    <row r="660">
      <c r="B660" s="4" t="inlineStr">
        <is>
          <t>Price_BOM_L_Insert_654</t>
        </is>
      </c>
      <c r="C660" t="inlineStr">
        <is>
          <t>:10707-LF:12709-LF:15705-LF:15951-LF:15955-LF:15959-LF:20709-LF:20953-LF:20121-LF:25707-LF:25957-LF:25123-LF:30707-LF:30957-LF:40707-LF:40957-LF:</t>
        </is>
      </c>
      <c r="D660" s="2" t="inlineStr">
        <is>
          <t>X3</t>
        </is>
      </c>
      <c r="E660" s="2" t="inlineStr">
        <is>
          <t>Opt_InsertProvided</t>
        </is>
      </c>
      <c r="F660" s="2" t="inlineStr">
        <is>
          <t>Ductile Iron, ASTM-A536-65</t>
        </is>
      </c>
      <c r="G660" s="2" t="inlineStr">
        <is>
          <t>J</t>
        </is>
      </c>
      <c r="H660" s="2" t="inlineStr">
        <is>
          <t>Coating_Special</t>
        </is>
      </c>
      <c r="I660" t="inlineStr">
        <is>
          <t>250psig</t>
        </is>
      </c>
      <c r="J660" t="inlineStr">
        <is>
          <t>:MechSealType21S:MechSealType1Unbal:</t>
        </is>
      </c>
      <c r="K660" t="inlineStr">
        <is>
          <t>:Horizontal:</t>
        </is>
      </c>
      <c r="L660" t="inlineStr">
        <is>
          <t>:A:B:</t>
        </is>
      </c>
      <c r="O660" s="1" t="inlineStr">
        <is>
          <t>RTF</t>
        </is>
      </c>
      <c r="P660" s="4" t="n"/>
      <c r="Q660" t="inlineStr">
        <is>
          <t>A100533</t>
        </is>
      </c>
      <c r="R660" t="inlineStr">
        <is>
          <t>LT250</t>
        </is>
      </c>
    </row>
    <row r="661">
      <c r="B661" s="4" t="inlineStr">
        <is>
          <t>Price_BOM_L_Insert_655</t>
        </is>
      </c>
      <c r="C661" t="inlineStr">
        <is>
          <t>:10707-LF:12709-LF:15705-LF:15951-LF:15955-LF:15959-LF:20709-LF:20953-LF:20121-LF:25707-LF:25957-LF:25123-LF:30707-LF:30957-LF:40707-LF:40957-LF:</t>
        </is>
      </c>
      <c r="D661" s="2" t="inlineStr">
        <is>
          <t>X3</t>
        </is>
      </c>
      <c r="E661" s="2" t="inlineStr">
        <is>
          <t>Opt_InsertProvided</t>
        </is>
      </c>
      <c r="F661" s="2" t="inlineStr">
        <is>
          <t>Cast Iron, ASTM-A48, CL 30</t>
        </is>
      </c>
      <c r="G661" s="2" t="inlineStr">
        <is>
          <t>C30</t>
        </is>
      </c>
      <c r="H661" s="2" t="inlineStr">
        <is>
          <t>Coating_Special</t>
        </is>
      </c>
      <c r="I661" t="inlineStr">
        <is>
          <t>175psig</t>
        </is>
      </c>
      <c r="J661" t="inlineStr">
        <is>
          <t>:MechSealDoubleType21:MechSealDoubleType2:</t>
        </is>
      </c>
      <c r="K661" t="inlineStr">
        <is>
          <t>:Horizontal:</t>
        </is>
      </c>
      <c r="L661" t="inlineStr">
        <is>
          <t>:A:B:</t>
        </is>
      </c>
      <c r="O661" s="1" t="inlineStr">
        <is>
          <t>RTF</t>
        </is>
      </c>
      <c r="P661" s="4" t="n"/>
      <c r="Q661" t="inlineStr">
        <is>
          <t>A100532</t>
        </is>
      </c>
      <c r="R661" t="inlineStr">
        <is>
          <t>LT250</t>
        </is>
      </c>
    </row>
    <row r="662">
      <c r="B662" s="4" t="inlineStr">
        <is>
          <t>Price_BOM_L_Insert_656</t>
        </is>
      </c>
      <c r="C662" t="inlineStr">
        <is>
          <t>:10707-LF:12709-LF:15705-LF:15951-LF:15955-LF:15959-LF:20709-LF:20953-LF:20121-LF:25707-LF:25957-LF:25123-LF:30707-LF:30957-LF:40707-LF:40957-LF:</t>
        </is>
      </c>
      <c r="D662" s="2" t="inlineStr">
        <is>
          <t>X3</t>
        </is>
      </c>
      <c r="E662" s="2" t="inlineStr">
        <is>
          <t>Opt_InsertProvided</t>
        </is>
      </c>
      <c r="F662" s="2" t="inlineStr">
        <is>
          <t>Cast Iron, ASTM-A48, CL 30</t>
        </is>
      </c>
      <c r="G662" s="2" t="inlineStr">
        <is>
          <t>C30</t>
        </is>
      </c>
      <c r="H662" s="2" t="inlineStr">
        <is>
          <t>Coating_Special</t>
        </is>
      </c>
      <c r="I662" t="inlineStr">
        <is>
          <t>250psig</t>
        </is>
      </c>
      <c r="J662" t="inlineStr">
        <is>
          <t>:MechSealType2B:</t>
        </is>
      </c>
      <c r="K662" t="inlineStr">
        <is>
          <t>:Horizontal:</t>
        </is>
      </c>
      <c r="L662" t="inlineStr">
        <is>
          <t>:A:B:</t>
        </is>
      </c>
      <c r="O662" s="1" t="inlineStr">
        <is>
          <t>RTF</t>
        </is>
      </c>
      <c r="P662" s="4" t="n"/>
      <c r="Q662" t="inlineStr">
        <is>
          <t>A100532</t>
        </is>
      </c>
      <c r="R662" t="inlineStr">
        <is>
          <t>LT250</t>
        </is>
      </c>
    </row>
    <row r="663">
      <c r="B663" s="4" t="inlineStr">
        <is>
          <t>Price_BOM_L_Insert_657</t>
        </is>
      </c>
      <c r="C663" t="inlineStr">
        <is>
          <t>:10707-LF:12709-LF:15705-LF:15951-LF:15955-LF:15959-LF:20709-LF:20953-LF:20121-LF:25707-LF:25957-LF:25123-LF:30707-LF:30957-LF:40707-LF:40957-LF:</t>
        </is>
      </c>
      <c r="D663" s="2" t="inlineStr">
        <is>
          <t>X3</t>
        </is>
      </c>
      <c r="E663" s="2" t="inlineStr">
        <is>
          <t>Opt_InsertProvided</t>
        </is>
      </c>
      <c r="F663" s="2" t="inlineStr">
        <is>
          <t>Ductile Iron, ASTM-A536-65</t>
        </is>
      </c>
      <c r="G663" s="2" t="inlineStr">
        <is>
          <t>J</t>
        </is>
      </c>
      <c r="H663" s="2" t="inlineStr">
        <is>
          <t>Coating_Special</t>
        </is>
      </c>
      <c r="I663" t="inlineStr">
        <is>
          <t>250psig</t>
        </is>
      </c>
      <c r="J663" t="inlineStr">
        <is>
          <t>:MechSealType2B:</t>
        </is>
      </c>
      <c r="K663" t="inlineStr">
        <is>
          <t>:Horizontal:</t>
        </is>
      </c>
      <c r="L663" t="inlineStr">
        <is>
          <t>:A:B:</t>
        </is>
      </c>
      <c r="O663" s="1" t="inlineStr">
        <is>
          <t>RTF</t>
        </is>
      </c>
      <c r="P663" s="4" t="n"/>
      <c r="Q663" t="inlineStr">
        <is>
          <t>A100532</t>
        </is>
      </c>
      <c r="R663" t="inlineStr">
        <is>
          <t>LT250</t>
        </is>
      </c>
    </row>
    <row r="664">
      <c r="B664" s="4" t="inlineStr">
        <is>
          <t>Price_BOM_L_Insert_658</t>
        </is>
      </c>
      <c r="C664" t="inlineStr">
        <is>
          <t>:15507-LC:15509-LC:20501-LC:30501-LC:30507-LC:</t>
        </is>
      </c>
      <c r="D664" s="2" t="inlineStr">
        <is>
          <t>X3</t>
        </is>
      </c>
      <c r="E664" s="2" t="inlineStr">
        <is>
          <t>Opt_InsertProvided</t>
        </is>
      </c>
      <c r="F664" s="2" t="inlineStr">
        <is>
          <t>Cast Iron, ASTM-A48, CL 30</t>
        </is>
      </c>
      <c r="G664" s="2" t="inlineStr">
        <is>
          <t>C30</t>
        </is>
      </c>
      <c r="H664" s="2" t="inlineStr">
        <is>
          <t>Coating_Special</t>
        </is>
      </c>
      <c r="I664" t="inlineStr">
        <is>
          <t>175psig</t>
        </is>
      </c>
      <c r="J664" t="inlineStr">
        <is>
          <t>:MechSealType21S:MechSealType1Unbal:</t>
        </is>
      </c>
      <c r="K664" t="inlineStr">
        <is>
          <t>:Horizontal:</t>
        </is>
      </c>
      <c r="L664" t="inlineStr">
        <is>
          <t>:X:</t>
        </is>
      </c>
      <c r="M664" t="inlineStr">
        <is>
          <t>:143JM:145JM:182JM:184JM:</t>
        </is>
      </c>
      <c r="N664" t="inlineStr">
        <is>
          <t>Single Seal, Type 21S</t>
        </is>
      </c>
      <c r="O664" s="1" t="inlineStr">
        <is>
          <t>RTF</t>
        </is>
      </c>
      <c r="P664" s="4" t="n"/>
      <c r="Q664" t="inlineStr">
        <is>
          <t>A100522</t>
        </is>
      </c>
      <c r="R664" t="inlineStr">
        <is>
          <t>LT250</t>
        </is>
      </c>
    </row>
    <row r="665">
      <c r="B665" s="4" t="inlineStr">
        <is>
          <t>Price_BOM_L_Insert_659</t>
        </is>
      </c>
      <c r="C665" t="inlineStr">
        <is>
          <t>:15951-LC:15951-LCV:15955-LC:15955-LCV:15959-LC:15959-LCV:20709-LC:20709-LCV:20953-LC:20953-LCV:25707-LC:25707-LCV:25957-LC:25957-LCV:30707-LC:30707-LCV:40957-LC:40957-LCV:50957-LC:50957-LCV:</t>
        </is>
      </c>
      <c r="D665" t="inlineStr">
        <is>
          <t>X4</t>
        </is>
      </c>
      <c r="E665" s="2" t="inlineStr">
        <is>
          <t>Opt_InsertProvided</t>
        </is>
      </c>
      <c r="F665" s="2" t="inlineStr">
        <is>
          <t>Cast Iron, ASTM-A48, CL 30</t>
        </is>
      </c>
      <c r="G665" s="2" t="inlineStr">
        <is>
          <t>C30</t>
        </is>
      </c>
      <c r="H665" s="2" t="inlineStr">
        <is>
          <t>Coating_Special</t>
        </is>
      </c>
      <c r="I665" t="inlineStr">
        <is>
          <t>175psig</t>
        </is>
      </c>
      <c r="J665" t="inlineStr">
        <is>
          <t>:MechSealType21S:MechSealType1Unbal:</t>
        </is>
      </c>
      <c r="K665" t="inlineStr">
        <is>
          <t>:Horizontal:Vertical:</t>
        </is>
      </c>
      <c r="L665" t="inlineStr">
        <is>
          <t>:W:Y:</t>
        </is>
      </c>
      <c r="M665" t="inlineStr">
        <is>
          <t>:213JMZ:215JMZ:213JM:215JM:254JM:256JM:</t>
        </is>
      </c>
      <c r="O665" s="1" t="inlineStr">
        <is>
          <t>RTF</t>
        </is>
      </c>
      <c r="P665" s="4" t="n"/>
      <c r="Q665" t="inlineStr">
        <is>
          <t>A100525</t>
        </is>
      </c>
      <c r="R665" t="inlineStr">
        <is>
          <t>LT250</t>
        </is>
      </c>
    </row>
    <row r="666">
      <c r="B666" s="4" t="inlineStr">
        <is>
          <t>Price_BOM_L_Insert_660</t>
        </is>
      </c>
      <c r="C666" t="inlineStr">
        <is>
          <t>:15951-LC:15951-LCV:15955-LC:15955-LCV:15959-LC:15959-LCV:20709-LC:20709-LCV:20953-LC:20953-LCV:25707-LC:25707-LCV:25957-LC:25957-LCV:30707-LC:30707-LCV:40957-LC:40957-LCV:50957-LC:50957-LCV:</t>
        </is>
      </c>
      <c r="D666" t="inlineStr">
        <is>
          <t>X4</t>
        </is>
      </c>
      <c r="E666" s="2" t="inlineStr">
        <is>
          <t>Opt_InsertProvided</t>
        </is>
      </c>
      <c r="F666" s="2" t="inlineStr">
        <is>
          <t>Cast Iron, ASTM-A48, CL 30</t>
        </is>
      </c>
      <c r="G666" s="2" t="inlineStr">
        <is>
          <t>C30</t>
        </is>
      </c>
      <c r="H666" s="2" t="inlineStr">
        <is>
          <t>Coating_Special</t>
        </is>
      </c>
      <c r="I666" t="inlineStr">
        <is>
          <t>175psig</t>
        </is>
      </c>
      <c r="J666" t="inlineStr">
        <is>
          <t>:MechSealType21S:MechSealType1Unbal:</t>
        </is>
      </c>
      <c r="K666" t="inlineStr">
        <is>
          <t>:Horizontal:Vertical:</t>
        </is>
      </c>
      <c r="L666" t="inlineStr">
        <is>
          <t>:W:Y:</t>
        </is>
      </c>
      <c r="M666" t="inlineStr">
        <is>
          <t>:284JM:286JM:324JM:326JM:364JMZ:365JMZ:404JMZ:405JMZ:</t>
        </is>
      </c>
      <c r="O666" s="1" t="inlineStr">
        <is>
          <t>RTF</t>
        </is>
      </c>
      <c r="P666" s="4" t="n"/>
      <c r="Q666" t="inlineStr">
        <is>
          <t>A100525</t>
        </is>
      </c>
      <c r="R666" t="inlineStr">
        <is>
          <t>LT250</t>
        </is>
      </c>
    </row>
    <row r="667">
      <c r="B667" s="4" t="inlineStr">
        <is>
          <t>Price_BOM_L_Insert_661</t>
        </is>
      </c>
      <c r="C667" t="inlineStr">
        <is>
          <t>:40707-LC:40707-LCV:</t>
        </is>
      </c>
      <c r="D667" s="2" t="inlineStr">
        <is>
          <t>X4</t>
        </is>
      </c>
      <c r="E667" s="2" t="inlineStr">
        <is>
          <t>Opt_InsertProvided</t>
        </is>
      </c>
      <c r="F667" s="2" t="inlineStr">
        <is>
          <t>Cast Iron, ASTM-A48, CL 30</t>
        </is>
      </c>
      <c r="G667" s="2" t="inlineStr">
        <is>
          <t>C30</t>
        </is>
      </c>
      <c r="H667" s="2" t="inlineStr">
        <is>
          <t>Coating_Special</t>
        </is>
      </c>
      <c r="I667" t="inlineStr">
        <is>
          <t>175psig</t>
        </is>
      </c>
      <c r="J667" t="inlineStr">
        <is>
          <t>:MechSealType21S:MechSealType1Unbal:</t>
        </is>
      </c>
      <c r="K667" t="inlineStr">
        <is>
          <t>:Horizontal:Vertical:</t>
        </is>
      </c>
      <c r="L667" t="inlineStr">
        <is>
          <t>:W:Y:</t>
        </is>
      </c>
      <c r="M667" t="inlineStr">
        <is>
          <t>:213JMZ:215JMZ:213JM:215JM:254JM:256JM:</t>
        </is>
      </c>
      <c r="O667" s="1" t="inlineStr">
        <is>
          <t>RTF</t>
        </is>
      </c>
      <c r="P667" s="4" t="n"/>
      <c r="Q667" t="inlineStr">
        <is>
          <t>A100525</t>
        </is>
      </c>
      <c r="R667" t="inlineStr">
        <is>
          <t>LT250</t>
        </is>
      </c>
    </row>
    <row r="668">
      <c r="B668" s="4" t="inlineStr">
        <is>
          <t>Price_BOM_L_Insert_662</t>
        </is>
      </c>
      <c r="C668" t="inlineStr">
        <is>
          <t>:40707-LC:40707-LCV:</t>
        </is>
      </c>
      <c r="D668" s="2" t="inlineStr">
        <is>
          <t>X4</t>
        </is>
      </c>
      <c r="E668" s="2" t="inlineStr">
        <is>
          <t>Opt_InsertProvided</t>
        </is>
      </c>
      <c r="F668" s="2" t="inlineStr">
        <is>
          <t>Cast Iron, ASTM-A48, CL 30</t>
        </is>
      </c>
      <c r="G668" s="2" t="inlineStr">
        <is>
          <t>C30</t>
        </is>
      </c>
      <c r="H668" s="2" t="inlineStr">
        <is>
          <t>Coating_Special</t>
        </is>
      </c>
      <c r="I668" t="inlineStr">
        <is>
          <t>175psig</t>
        </is>
      </c>
      <c r="J668" t="inlineStr">
        <is>
          <t>:MechSealType21S:MechSealType1Unbal:</t>
        </is>
      </c>
      <c r="K668" t="inlineStr">
        <is>
          <t>:Horizontal:Vertical:</t>
        </is>
      </c>
      <c r="L668" t="inlineStr">
        <is>
          <t>:W:Y:</t>
        </is>
      </c>
      <c r="M668" t="inlineStr">
        <is>
          <t>:284JM:286JM:324JM:326JM:364JMZ:365JMZ:404JMZ:405JMZ:</t>
        </is>
      </c>
      <c r="O668" s="1" t="inlineStr">
        <is>
          <t>RTF</t>
        </is>
      </c>
      <c r="P668" s="4" t="n"/>
      <c r="Q668" t="inlineStr">
        <is>
          <t>A100525</t>
        </is>
      </c>
      <c r="R668" t="inlineStr">
        <is>
          <t>LT250</t>
        </is>
      </c>
    </row>
    <row r="669">
      <c r="B669" s="4" t="inlineStr">
        <is>
          <t>Price_BOM_L_Insert_663</t>
        </is>
      </c>
      <c r="C669" t="inlineStr">
        <is>
          <t>:15951-LC:15951-LCV:15955-LC:15955-LCV:15959-LC:15959-LCV:20709-LC:20709-LCV:20953-LC:20953-LCV:25707-LC:25707-LCV:25957-LC:25957-LCV:30707-LC:30707-LCV:40957-LC:40957-LCV:50957-LC:50957-LCV:</t>
        </is>
      </c>
      <c r="D669" t="inlineStr">
        <is>
          <t>X4</t>
        </is>
      </c>
      <c r="E669" s="2" t="inlineStr">
        <is>
          <t>Opt_InsertProvided</t>
        </is>
      </c>
      <c r="F669" s="2" t="inlineStr">
        <is>
          <t>Cast Iron, ASTM-A48, CL 30</t>
        </is>
      </c>
      <c r="G669" s="2" t="inlineStr">
        <is>
          <t>C30</t>
        </is>
      </c>
      <c r="H669" s="2" t="inlineStr">
        <is>
          <t>Coating_Special</t>
        </is>
      </c>
      <c r="I669" t="inlineStr">
        <is>
          <t>175psig</t>
        </is>
      </c>
      <c r="J669" t="inlineStr">
        <is>
          <t>:MechSealType21S:MechSealType1Unbal:</t>
        </is>
      </c>
      <c r="K669" t="inlineStr">
        <is>
          <t>:Horizontal:Vertical:</t>
        </is>
      </c>
      <c r="L669" t="inlineStr">
        <is>
          <t>:G:K:</t>
        </is>
      </c>
      <c r="M669" t="inlineStr">
        <is>
          <t>:213JP:215JP:254JP:256JP:</t>
        </is>
      </c>
      <c r="O669" s="1" t="inlineStr">
        <is>
          <t>RTF</t>
        </is>
      </c>
      <c r="P669" s="4" t="n"/>
      <c r="Q669" t="inlineStr">
        <is>
          <t>A100524</t>
        </is>
      </c>
      <c r="R669" t="inlineStr">
        <is>
          <t>LT250</t>
        </is>
      </c>
    </row>
    <row r="670">
      <c r="B670" s="4" t="inlineStr">
        <is>
          <t>Price_BOM_L_Insert_664</t>
        </is>
      </c>
      <c r="C670" t="inlineStr">
        <is>
          <t>:15951-LC:15951-LCV:15955-LC:15955-LCV:15959-LC:15959-LCV:20709-LC:20709-LCV:20953-LC:20953-LCV:25707-LC:25707-LCV:25957-LC:25957-LCV:30707-LC:30707-LCV:40957-LC:40957-LCV:50957-LC:50957-LCV:</t>
        </is>
      </c>
      <c r="D670" t="inlineStr">
        <is>
          <t>X4</t>
        </is>
      </c>
      <c r="E670" s="2" t="inlineStr">
        <is>
          <t>Opt_InsertProvided</t>
        </is>
      </c>
      <c r="F670" s="2" t="inlineStr">
        <is>
          <t>Cast Iron, ASTM-A48, CL 30</t>
        </is>
      </c>
      <c r="G670" s="2" t="inlineStr">
        <is>
          <t>C30</t>
        </is>
      </c>
      <c r="H670" s="2" t="inlineStr">
        <is>
          <t>Coating_Special</t>
        </is>
      </c>
      <c r="I670" t="inlineStr">
        <is>
          <t>175psig</t>
        </is>
      </c>
      <c r="J670" t="inlineStr">
        <is>
          <t>:MechSealType21S:MechSealType1Unbal:</t>
        </is>
      </c>
      <c r="K670" t="inlineStr">
        <is>
          <t>:Horizontal:Vertical:</t>
        </is>
      </c>
      <c r="L670" t="inlineStr">
        <is>
          <t>:G:K:</t>
        </is>
      </c>
      <c r="M670" t="inlineStr">
        <is>
          <t>:284JP:286JP:324JP:326JP:364JP:365JP:364JPZ:365JPZ:404JPZ:405JPZ:</t>
        </is>
      </c>
      <c r="O670" s="1" t="inlineStr">
        <is>
          <t>RTF</t>
        </is>
      </c>
      <c r="P670" s="4" t="n"/>
      <c r="Q670" t="inlineStr">
        <is>
          <t>A100524</t>
        </is>
      </c>
      <c r="R670" t="inlineStr">
        <is>
          <t>LT250</t>
        </is>
      </c>
    </row>
    <row r="671">
      <c r="B671" s="4" t="inlineStr">
        <is>
          <t>Price_BOM_L_Insert_665</t>
        </is>
      </c>
      <c r="C671" t="inlineStr">
        <is>
          <t>:15951-LC:15951-LCV:15955-LC:15955-LCV:15959-LC:15959-LCV:20709-LC:20709-LCV:20953-LC:20953-LCV:25707-LC:25707-LCV:25957-LC:25957-LCV:30707-LC:30707-LCV:40957-LC:40957-LCV:50957-LC:50957-LCV:</t>
        </is>
      </c>
      <c r="D671" t="inlineStr">
        <is>
          <t>X4</t>
        </is>
      </c>
      <c r="E671" s="2" t="inlineStr">
        <is>
          <t>Opt_InsertProvided</t>
        </is>
      </c>
      <c r="F671" s="2" t="inlineStr">
        <is>
          <t>Ductile Iron, ASTM-A536-65</t>
        </is>
      </c>
      <c r="G671" s="2" t="inlineStr">
        <is>
          <t>J</t>
        </is>
      </c>
      <c r="H671" s="2" t="inlineStr">
        <is>
          <t>Coating_Special</t>
        </is>
      </c>
      <c r="I671" t="inlineStr">
        <is>
          <t>250psig</t>
        </is>
      </c>
      <c r="J671" t="inlineStr">
        <is>
          <t>:MechSealType21S:MechSealType1Unbal:</t>
        </is>
      </c>
      <c r="K671" t="inlineStr">
        <is>
          <t>:Horizontal:Vertical:</t>
        </is>
      </c>
      <c r="L671" t="inlineStr">
        <is>
          <t>:G:K:</t>
        </is>
      </c>
      <c r="M671" t="inlineStr">
        <is>
          <t>:213JP:215JP:254JP:256JP:</t>
        </is>
      </c>
      <c r="O671" s="1" t="inlineStr">
        <is>
          <t>RTF</t>
        </is>
      </c>
      <c r="P671" s="4" t="n"/>
      <c r="Q671" t="inlineStr">
        <is>
          <t>A100526</t>
        </is>
      </c>
      <c r="R671" t="inlineStr">
        <is>
          <t>LT250</t>
        </is>
      </c>
    </row>
    <row r="672">
      <c r="B672" s="4" t="inlineStr">
        <is>
          <t>Price_BOM_L_Insert_666</t>
        </is>
      </c>
      <c r="C672" t="inlineStr">
        <is>
          <t>:15951-LC:15951-LCV:15955-LC:15955-LCV:15959-LC:15959-LCV:20709-LC:20709-LCV:20953-LC:20953-LCV:25707-LC:25707-LCV:25957-LC:25957-LCV:30707-LC:30707-LCV:40957-LC:40957-LCV:50957-LC:50957-LCV:</t>
        </is>
      </c>
      <c r="D672" t="inlineStr">
        <is>
          <t>X4</t>
        </is>
      </c>
      <c r="E672" s="2" t="inlineStr">
        <is>
          <t>Opt_InsertProvided</t>
        </is>
      </c>
      <c r="F672" s="2" t="inlineStr">
        <is>
          <t>Ductile Iron, ASTM-A536-65</t>
        </is>
      </c>
      <c r="G672" s="2" t="inlineStr">
        <is>
          <t>J</t>
        </is>
      </c>
      <c r="H672" s="2" t="inlineStr">
        <is>
          <t>Coating_Special</t>
        </is>
      </c>
      <c r="I672" t="inlineStr">
        <is>
          <t>250psig</t>
        </is>
      </c>
      <c r="J672" t="inlineStr">
        <is>
          <t>:MechSealType21S:MechSealType1Unbal:</t>
        </is>
      </c>
      <c r="K672" t="inlineStr">
        <is>
          <t>:Horizontal:Vertical:</t>
        </is>
      </c>
      <c r="L672" t="inlineStr">
        <is>
          <t>:G:K:</t>
        </is>
      </c>
      <c r="M672" t="inlineStr">
        <is>
          <t>:284JP:286JP:324JP:326JP:364JP:365JP:364JPZ:365JPZ:404JPZ:405JPZ:</t>
        </is>
      </c>
      <c r="O672" s="1" t="inlineStr">
        <is>
          <t>RTF</t>
        </is>
      </c>
      <c r="P672" s="4" t="n"/>
      <c r="Q672" t="inlineStr">
        <is>
          <t>A100526</t>
        </is>
      </c>
      <c r="R672" t="inlineStr">
        <is>
          <t>LT250</t>
        </is>
      </c>
    </row>
    <row r="673">
      <c r="B673" s="4" t="inlineStr">
        <is>
          <t>Price_BOM_L_Insert_667</t>
        </is>
      </c>
      <c r="C673" t="inlineStr">
        <is>
          <t>:15951-LC:15955-LC:15959-LC:20709-LC:20953-LC:25707-LC:25957-LC:30707-LC:40957-LC:50957-LC:</t>
        </is>
      </c>
      <c r="D673" t="inlineStr">
        <is>
          <t>X4</t>
        </is>
      </c>
      <c r="E673" s="2" t="inlineStr">
        <is>
          <t>Opt_InsertProvided</t>
        </is>
      </c>
      <c r="F673" s="2" t="inlineStr">
        <is>
          <t>Cast Iron, ASTM-A48, CL 30</t>
        </is>
      </c>
      <c r="G673" s="2" t="inlineStr">
        <is>
          <t>C30</t>
        </is>
      </c>
      <c r="H673" s="2" t="inlineStr">
        <is>
          <t>Coating_Special</t>
        </is>
      </c>
      <c r="I673" t="inlineStr">
        <is>
          <t>175psig</t>
        </is>
      </c>
      <c r="J673" t="inlineStr">
        <is>
          <t>:Opt_Packing:</t>
        </is>
      </c>
      <c r="K673" t="inlineStr">
        <is>
          <t>:Horizontal:</t>
        </is>
      </c>
      <c r="L673" t="inlineStr">
        <is>
          <t>:K:</t>
        </is>
      </c>
      <c r="M673" t="inlineStr">
        <is>
          <t>:213JP:215JP:254JP:256JP:</t>
        </is>
      </c>
      <c r="O673" s="1" t="inlineStr">
        <is>
          <t>RTF</t>
        </is>
      </c>
      <c r="P673" s="4" t="n"/>
      <c r="Q673" t="inlineStr">
        <is>
          <t>A100524</t>
        </is>
      </c>
      <c r="R673" t="inlineStr">
        <is>
          <t>LT250</t>
        </is>
      </c>
    </row>
    <row r="674">
      <c r="B674" s="4" t="inlineStr">
        <is>
          <t>Price_BOM_L_Insert_668</t>
        </is>
      </c>
      <c r="C674" t="inlineStr">
        <is>
          <t>:15951-LC:15955-LC:15959-LC:20709-LC:20953-LC:25707-LC:25957-LC:30707-LC:40957-LC:50957-LC:</t>
        </is>
      </c>
      <c r="D674" t="inlineStr">
        <is>
          <t>X4</t>
        </is>
      </c>
      <c r="E674" s="2" t="inlineStr">
        <is>
          <t>Opt_InsertProvided</t>
        </is>
      </c>
      <c r="F674" s="2" t="inlineStr">
        <is>
          <t>Cast Iron, ASTM-A48, CL 30</t>
        </is>
      </c>
      <c r="G674" s="2" t="inlineStr">
        <is>
          <t>C30</t>
        </is>
      </c>
      <c r="H674" s="2" t="inlineStr">
        <is>
          <t>Coating_Special</t>
        </is>
      </c>
      <c r="I674" t="inlineStr">
        <is>
          <t>175psig</t>
        </is>
      </c>
      <c r="J674" t="inlineStr">
        <is>
          <t>:Opt_Packing:</t>
        </is>
      </c>
      <c r="K674" t="inlineStr">
        <is>
          <t>:Horizontal:</t>
        </is>
      </c>
      <c r="L674" t="inlineStr">
        <is>
          <t>:K:</t>
        </is>
      </c>
      <c r="M674" t="inlineStr">
        <is>
          <t>:284JP:286JP:324JP:326JP:364JP:365JP:364JPZ:365JPZ:404JPZ:405JPZ:</t>
        </is>
      </c>
      <c r="O674" s="1" t="inlineStr">
        <is>
          <t>RTF</t>
        </is>
      </c>
      <c r="P674" s="4" t="n"/>
      <c r="Q674" t="inlineStr">
        <is>
          <t>A100524</t>
        </is>
      </c>
      <c r="R674" t="inlineStr">
        <is>
          <t>LT250</t>
        </is>
      </c>
    </row>
    <row r="675">
      <c r="B675" s="4" t="inlineStr">
        <is>
          <t>Price_BOM_L_Insert_669</t>
        </is>
      </c>
      <c r="C675" t="inlineStr">
        <is>
          <t>:15951-LC:15951-LCV:15955-LC:15955-LCV:15959-LC:15959-LCV:20709-LC:20709-LCV:20953-LC:20953-LCV:25707-LC:25707-LCV:25957-LC:25957-LCV:30707-LC:30707-LCV:40957-LC:40957-LCV:50957-LC:50957-LCV:</t>
        </is>
      </c>
      <c r="D675" t="inlineStr">
        <is>
          <t>X4</t>
        </is>
      </c>
      <c r="E675" s="2" t="inlineStr">
        <is>
          <t>Opt_InsertProvided</t>
        </is>
      </c>
      <c r="F675" s="2" t="inlineStr">
        <is>
          <t>Cast Iron, ASTM-A48, CL 30</t>
        </is>
      </c>
      <c r="G675" s="2" t="inlineStr">
        <is>
          <t>C30</t>
        </is>
      </c>
      <c r="H675" s="2" t="inlineStr">
        <is>
          <t>Coating_Special</t>
        </is>
      </c>
      <c r="I675" t="inlineStr">
        <is>
          <t>175psig</t>
        </is>
      </c>
      <c r="J675" t="inlineStr">
        <is>
          <t>:MechSealDoubleType1:</t>
        </is>
      </c>
      <c r="K675" t="inlineStr">
        <is>
          <t>:Horizontal:Vertical:</t>
        </is>
      </c>
      <c r="L675" t="inlineStr">
        <is>
          <t>:G:K:</t>
        </is>
      </c>
      <c r="M675" t="inlineStr">
        <is>
          <t>:213JP:215JP:254JP:256JP:</t>
        </is>
      </c>
      <c r="O675" s="1" t="inlineStr">
        <is>
          <t>RTF</t>
        </is>
      </c>
      <c r="P675" s="4" t="n"/>
      <c r="Q675" t="inlineStr">
        <is>
          <t>A100524</t>
        </is>
      </c>
      <c r="R675" t="inlineStr">
        <is>
          <t>LT250</t>
        </is>
      </c>
    </row>
    <row r="676">
      <c r="B676" s="4" t="inlineStr">
        <is>
          <t>Price_BOM_L_Insert_670</t>
        </is>
      </c>
      <c r="C676" t="inlineStr">
        <is>
          <t>:15951-LC:15951-LCV:15955-LC:15955-LCV:15959-LC:15959-LCV:20709-LC:20709-LCV:20953-LC:20953-LCV:25707-LC:25707-LCV:25957-LC:25957-LCV:30707-LC:30707-LCV:40957-LC:40957-LCV:50957-LC:50957-LCV:</t>
        </is>
      </c>
      <c r="D676" t="inlineStr">
        <is>
          <t>X4</t>
        </is>
      </c>
      <c r="E676" s="2" t="inlineStr">
        <is>
          <t>Opt_InsertProvided</t>
        </is>
      </c>
      <c r="F676" s="2" t="inlineStr">
        <is>
          <t>Cast Iron, ASTM-A48, CL 30</t>
        </is>
      </c>
      <c r="G676" s="2" t="inlineStr">
        <is>
          <t>C30</t>
        </is>
      </c>
      <c r="H676" s="2" t="inlineStr">
        <is>
          <t>Coating_Special</t>
        </is>
      </c>
      <c r="I676" t="inlineStr">
        <is>
          <t>175psig</t>
        </is>
      </c>
      <c r="J676" t="inlineStr">
        <is>
          <t>:MechSealDoubleType1:</t>
        </is>
      </c>
      <c r="K676" t="inlineStr">
        <is>
          <t>:Horizontal:Vertical:</t>
        </is>
      </c>
      <c r="L676" t="inlineStr">
        <is>
          <t>:G:K:</t>
        </is>
      </c>
      <c r="M676" t="inlineStr">
        <is>
          <t>:284JP:286JP:324JP:326JP:364JP:365JP:364JPZ:365JPZ:404JPZ:405JPZ:</t>
        </is>
      </c>
      <c r="O676" s="1" t="inlineStr">
        <is>
          <t>RTF</t>
        </is>
      </c>
      <c r="P676" s="4" t="n"/>
      <c r="Q676" t="inlineStr">
        <is>
          <t>A100524</t>
        </is>
      </c>
      <c r="R676" t="inlineStr">
        <is>
          <t>LT250</t>
        </is>
      </c>
    </row>
    <row r="677">
      <c r="B677" s="4" t="inlineStr">
        <is>
          <t>Price_BOM_L_Insert_671</t>
        </is>
      </c>
      <c r="C677" t="inlineStr">
        <is>
          <t>:15951-LC:15951-LCV:15955-LC:15955-LCV:15959-LC:15959-LCV:20709-LC:20709-LCV:20953-LC:20953-LCV:25707-LC:25707-LCV:25957-LC:25957-LCV:30707-LC:30707-LCV:40957-LC:40957-LCV:50957-LC:50957-LCV:</t>
        </is>
      </c>
      <c r="D677" t="inlineStr">
        <is>
          <t>X4</t>
        </is>
      </c>
      <c r="E677" s="2" t="inlineStr">
        <is>
          <t>Opt_InsertProvided</t>
        </is>
      </c>
      <c r="F677" s="2" t="inlineStr">
        <is>
          <t>Cast Iron, ASTM-A48, CL 30</t>
        </is>
      </c>
      <c r="G677" s="2" t="inlineStr">
        <is>
          <t>C30</t>
        </is>
      </c>
      <c r="H677" s="2" t="inlineStr">
        <is>
          <t>Coating_Special</t>
        </is>
      </c>
      <c r="I677" t="inlineStr">
        <is>
          <t>175psig</t>
        </is>
      </c>
      <c r="J677" t="inlineStr">
        <is>
          <t>:MechSealType1Bal:</t>
        </is>
      </c>
      <c r="K677" t="inlineStr">
        <is>
          <t>:Horizontal:Vertical:</t>
        </is>
      </c>
      <c r="L677" t="inlineStr">
        <is>
          <t>:G:K:</t>
        </is>
      </c>
      <c r="M677" t="inlineStr">
        <is>
          <t>:213JP:215JP:254JP:256JP:</t>
        </is>
      </c>
      <c r="O677" s="1" t="inlineStr">
        <is>
          <t>RTF</t>
        </is>
      </c>
      <c r="P677" s="4" t="n"/>
      <c r="Q677" t="inlineStr">
        <is>
          <t>A100524</t>
        </is>
      </c>
      <c r="R677" t="inlineStr">
        <is>
          <t>LT250</t>
        </is>
      </c>
    </row>
    <row r="678">
      <c r="B678" s="4" t="inlineStr">
        <is>
          <t>Price_BOM_L_Insert_672</t>
        </is>
      </c>
      <c r="C678" t="inlineStr">
        <is>
          <t>:15951-LC:15951-LCV:15955-LC:15955-LCV:15959-LC:15959-LCV:20709-LC:20709-LCV:20953-LC:20953-LCV:25707-LC:25707-LCV:25957-LC:25957-LCV:30707-LC:30707-LCV:40957-LC:40957-LCV:50957-LC:50957-LCV:</t>
        </is>
      </c>
      <c r="D678" t="inlineStr">
        <is>
          <t>X4</t>
        </is>
      </c>
      <c r="E678" s="2" t="inlineStr">
        <is>
          <t>Opt_InsertProvided</t>
        </is>
      </c>
      <c r="F678" s="2" t="inlineStr">
        <is>
          <t>Cast Iron, ASTM-A48, CL 30</t>
        </is>
      </c>
      <c r="G678" s="2" t="inlineStr">
        <is>
          <t>C30</t>
        </is>
      </c>
      <c r="H678" s="2" t="inlineStr">
        <is>
          <t>Coating_Special</t>
        </is>
      </c>
      <c r="I678" t="inlineStr">
        <is>
          <t>175psig</t>
        </is>
      </c>
      <c r="J678" t="inlineStr">
        <is>
          <t>:MechSealType1Bal:</t>
        </is>
      </c>
      <c r="K678" t="inlineStr">
        <is>
          <t>:Horizontal:Vertical:</t>
        </is>
      </c>
      <c r="L678" t="inlineStr">
        <is>
          <t>:G:K:</t>
        </is>
      </c>
      <c r="M678" t="inlineStr">
        <is>
          <t>:284JP:286JP:324JP:326JP:364JP:365JP:364JPZ:365JPZ:404JPZ:405JPZ:</t>
        </is>
      </c>
      <c r="O678" s="1" t="inlineStr">
        <is>
          <t>RTF</t>
        </is>
      </c>
      <c r="P678" s="4" t="n"/>
      <c r="Q678" t="inlineStr">
        <is>
          <t>A100524</t>
        </is>
      </c>
      <c r="R678" t="inlineStr">
        <is>
          <t>LT250</t>
        </is>
      </c>
    </row>
    <row r="679">
      <c r="B679" s="4" t="inlineStr">
        <is>
          <t>Price_BOM_L_Insert_673</t>
        </is>
      </c>
      <c r="C679" t="inlineStr">
        <is>
          <t>:15951-LC:15951-LCV:15955-LC:15955-LCV:15959-LC:15959-LCV:20709-LC:20709-LCV:20953-LC:20953-LCV:25707-LC:25707-LCV:25957-LC:25957-LCV:30707-LC:30707-LCV:40957-LC:40957-LCV:50957-LC:50957-LCV:</t>
        </is>
      </c>
      <c r="D679" t="inlineStr">
        <is>
          <t>X4</t>
        </is>
      </c>
      <c r="E679" s="2" t="inlineStr">
        <is>
          <t>Opt_InsertProvided</t>
        </is>
      </c>
      <c r="F679" s="2" t="inlineStr">
        <is>
          <t>Ductile Iron, ASTM-A536-65</t>
        </is>
      </c>
      <c r="G679" s="2" t="inlineStr">
        <is>
          <t>J</t>
        </is>
      </c>
      <c r="H679" s="2" t="inlineStr">
        <is>
          <t>Coating_Special</t>
        </is>
      </c>
      <c r="I679" t="inlineStr">
        <is>
          <t>250psig</t>
        </is>
      </c>
      <c r="J679" t="inlineStr">
        <is>
          <t>:MechSealType1Bal:</t>
        </is>
      </c>
      <c r="K679" t="inlineStr">
        <is>
          <t>:Horizontal:Vertical:</t>
        </is>
      </c>
      <c r="L679" t="inlineStr">
        <is>
          <t>:G:K:</t>
        </is>
      </c>
      <c r="M679" t="inlineStr">
        <is>
          <t>:213JP:215JP:254JP:256JP:</t>
        </is>
      </c>
      <c r="O679" s="1" t="inlineStr">
        <is>
          <t>RTF</t>
        </is>
      </c>
      <c r="P679" s="4" t="n"/>
      <c r="Q679" t="inlineStr">
        <is>
          <t>A100526</t>
        </is>
      </c>
      <c r="R679" t="inlineStr">
        <is>
          <t>LT250</t>
        </is>
      </c>
    </row>
    <row r="680">
      <c r="B680" s="4" t="inlineStr">
        <is>
          <t>Price_BOM_L_Insert_674</t>
        </is>
      </c>
      <c r="C680" t="inlineStr">
        <is>
          <t>:15951-LC:15951-LCV:15955-LC:15955-LCV:15959-LC:15959-LCV:20709-LC:20709-LCV:20953-LC:20953-LCV:25707-LC:25707-LCV:25957-LC:25957-LCV:30707-LC:30707-LCV:40957-LC:40957-LCV:50957-LC:50957-LCV:</t>
        </is>
      </c>
      <c r="D680" t="inlineStr">
        <is>
          <t>X4</t>
        </is>
      </c>
      <c r="E680" s="2" t="inlineStr">
        <is>
          <t>Opt_InsertProvided</t>
        </is>
      </c>
      <c r="F680" s="2" t="inlineStr">
        <is>
          <t>Ductile Iron, ASTM-A536-65</t>
        </is>
      </c>
      <c r="G680" s="2" t="inlineStr">
        <is>
          <t>J</t>
        </is>
      </c>
      <c r="H680" s="2" t="inlineStr">
        <is>
          <t>Coating_Special</t>
        </is>
      </c>
      <c r="I680" t="inlineStr">
        <is>
          <t>250psig</t>
        </is>
      </c>
      <c r="J680" t="inlineStr">
        <is>
          <t>:MechSealType1Bal:</t>
        </is>
      </c>
      <c r="K680" t="inlineStr">
        <is>
          <t>:Horizontal:Vertical:</t>
        </is>
      </c>
      <c r="L680" t="inlineStr">
        <is>
          <t>:G:K:</t>
        </is>
      </c>
      <c r="M680" t="inlineStr">
        <is>
          <t>:284JP:286JP:324JP:326JP:364JP:365JP:364JPZ:365JPZ:404JPZ:405JPZ:</t>
        </is>
      </c>
      <c r="O680" s="1" t="inlineStr">
        <is>
          <t>RTF</t>
        </is>
      </c>
      <c r="P680" s="4" t="n"/>
      <c r="Q680" t="inlineStr">
        <is>
          <t>A100526</t>
        </is>
      </c>
      <c r="R680" t="inlineStr">
        <is>
          <t>LT250</t>
        </is>
      </c>
    </row>
    <row r="681">
      <c r="B681" s="4" t="inlineStr">
        <is>
          <t>Price_BOM_L_Insert_675</t>
        </is>
      </c>
      <c r="C681" t="inlineStr">
        <is>
          <t>:40707-LC:40707-LCV:</t>
        </is>
      </c>
      <c r="D681" t="inlineStr">
        <is>
          <t>X4</t>
        </is>
      </c>
      <c r="E681" s="2" t="inlineStr">
        <is>
          <t>Opt_InsertProvided</t>
        </is>
      </c>
      <c r="F681" s="2" t="inlineStr">
        <is>
          <t>Cast Iron, ASTM-A48, CL 30</t>
        </is>
      </c>
      <c r="G681" s="2" t="inlineStr">
        <is>
          <t>C30</t>
        </is>
      </c>
      <c r="H681" s="2" t="inlineStr">
        <is>
          <t>Coating_Special</t>
        </is>
      </c>
      <c r="I681" t="inlineStr">
        <is>
          <t>175psig</t>
        </is>
      </c>
      <c r="J681" t="inlineStr">
        <is>
          <t>:MechSealType21S:MechSealType1Unbal:</t>
        </is>
      </c>
      <c r="K681" t="inlineStr">
        <is>
          <t>:Horizontal:Vertical:</t>
        </is>
      </c>
      <c r="L681" t="inlineStr">
        <is>
          <t>:G:K:</t>
        </is>
      </c>
      <c r="M681" t="inlineStr">
        <is>
          <t>:213JP:215JP:254JP:256JP:</t>
        </is>
      </c>
      <c r="O681" s="1" t="inlineStr">
        <is>
          <t>RTF</t>
        </is>
      </c>
      <c r="P681" s="4" t="n"/>
      <c r="Q681" t="inlineStr">
        <is>
          <t>A100524</t>
        </is>
      </c>
      <c r="R681" t="inlineStr">
        <is>
          <t>LT250</t>
        </is>
      </c>
    </row>
    <row r="682">
      <c r="B682" s="4" t="inlineStr">
        <is>
          <t>Price_BOM_L_Insert_676</t>
        </is>
      </c>
      <c r="C682" t="inlineStr">
        <is>
          <t>:40707-LC:40707-LCV:</t>
        </is>
      </c>
      <c r="D682" t="inlineStr">
        <is>
          <t>X4</t>
        </is>
      </c>
      <c r="E682" s="2" t="inlineStr">
        <is>
          <t>Opt_InsertProvided</t>
        </is>
      </c>
      <c r="F682" s="2" t="inlineStr">
        <is>
          <t>Cast Iron, ASTM-A48, CL 30</t>
        </is>
      </c>
      <c r="G682" s="2" t="inlineStr">
        <is>
          <t>C30</t>
        </is>
      </c>
      <c r="H682" s="2" t="inlineStr">
        <is>
          <t>Coating_Special</t>
        </is>
      </c>
      <c r="I682" t="inlineStr">
        <is>
          <t>175psig</t>
        </is>
      </c>
      <c r="J682" t="inlineStr">
        <is>
          <t>:MechSealType21S:MechSealType1Unbal:</t>
        </is>
      </c>
      <c r="K682" t="inlineStr">
        <is>
          <t>:Horizontal:Vertical:</t>
        </is>
      </c>
      <c r="L682" t="inlineStr">
        <is>
          <t>:G:K:</t>
        </is>
      </c>
      <c r="M682" t="inlineStr">
        <is>
          <t>:284JP:286JP:324JP:326JP:364JP:365JP:364JPZ:365JPZ:404JPZ:405JPZ:</t>
        </is>
      </c>
      <c r="O682" s="1" t="inlineStr">
        <is>
          <t>RTF</t>
        </is>
      </c>
      <c r="P682" s="4" t="n"/>
      <c r="Q682" t="inlineStr">
        <is>
          <t>A100524</t>
        </is>
      </c>
      <c r="R682" t="inlineStr">
        <is>
          <t>LT250</t>
        </is>
      </c>
    </row>
    <row r="683">
      <c r="B683" s="4" t="inlineStr">
        <is>
          <t>Price_BOM_L_Insert_677</t>
        </is>
      </c>
      <c r="C683" t="inlineStr">
        <is>
          <t>:40707-LC:40707-LCV:</t>
        </is>
      </c>
      <c r="D683" t="inlineStr">
        <is>
          <t>X4</t>
        </is>
      </c>
      <c r="E683" s="2" t="inlineStr">
        <is>
          <t>Opt_InsertProvided</t>
        </is>
      </c>
      <c r="F683" s="2" t="inlineStr">
        <is>
          <t>Ductile Iron, ASTM-A536-65</t>
        </is>
      </c>
      <c r="G683" s="2" t="inlineStr">
        <is>
          <t>J</t>
        </is>
      </c>
      <c r="H683" s="2" t="inlineStr">
        <is>
          <t>Coating_Special</t>
        </is>
      </c>
      <c r="I683" t="inlineStr">
        <is>
          <t>250psig</t>
        </is>
      </c>
      <c r="J683" t="inlineStr">
        <is>
          <t>:MechSealType21S:MechSealType1Unbal:</t>
        </is>
      </c>
      <c r="K683" t="inlineStr">
        <is>
          <t>:Horizontal:Vertical:</t>
        </is>
      </c>
      <c r="L683" t="inlineStr">
        <is>
          <t>:G:K:</t>
        </is>
      </c>
      <c r="M683" t="inlineStr">
        <is>
          <t>:213JP:215JP:254JP:256JP:</t>
        </is>
      </c>
      <c r="O683" s="1" t="inlineStr">
        <is>
          <t>RTF</t>
        </is>
      </c>
      <c r="P683" s="4" t="n"/>
      <c r="Q683" t="inlineStr">
        <is>
          <t>A100526</t>
        </is>
      </c>
      <c r="R683" t="inlineStr">
        <is>
          <t>LT250</t>
        </is>
      </c>
    </row>
    <row r="684">
      <c r="B684" s="4" t="inlineStr">
        <is>
          <t>Price_BOM_L_Insert_678</t>
        </is>
      </c>
      <c r="C684" t="inlineStr">
        <is>
          <t>:40707-LC:40707-LCV:</t>
        </is>
      </c>
      <c r="D684" t="inlineStr">
        <is>
          <t>X4</t>
        </is>
      </c>
      <c r="E684" s="2" t="inlineStr">
        <is>
          <t>Opt_InsertProvided</t>
        </is>
      </c>
      <c r="F684" s="2" t="inlineStr">
        <is>
          <t>Ductile Iron, ASTM-A536-65</t>
        </is>
      </c>
      <c r="G684" s="2" t="inlineStr">
        <is>
          <t>J</t>
        </is>
      </c>
      <c r="H684" s="2" t="inlineStr">
        <is>
          <t>Coating_Special</t>
        </is>
      </c>
      <c r="I684" t="inlineStr">
        <is>
          <t>250psig</t>
        </is>
      </c>
      <c r="J684" t="inlineStr">
        <is>
          <t>:MechSealType21S:MechSealType1Unbal:</t>
        </is>
      </c>
      <c r="K684" t="inlineStr">
        <is>
          <t>:Horizontal:Vertical:</t>
        </is>
      </c>
      <c r="L684" t="inlineStr">
        <is>
          <t>:G:K:</t>
        </is>
      </c>
      <c r="M684" t="inlineStr">
        <is>
          <t>:284JP:286JP:324JP:326JP:364JP:365JP:364JPZ:365JPZ:404JPZ:405JPZ:</t>
        </is>
      </c>
      <c r="O684" s="1" t="inlineStr">
        <is>
          <t>RTF</t>
        </is>
      </c>
      <c r="P684" s="4" t="n"/>
      <c r="Q684" t="inlineStr">
        <is>
          <t>A100526</t>
        </is>
      </c>
      <c r="R684" t="inlineStr">
        <is>
          <t>LT250</t>
        </is>
      </c>
    </row>
    <row r="685">
      <c r="B685" s="4" t="inlineStr">
        <is>
          <t>Price_BOM_L_Insert_679</t>
        </is>
      </c>
      <c r="C685" t="inlineStr">
        <is>
          <t>:40707-LC:40707-LCV:</t>
        </is>
      </c>
      <c r="D685" t="inlineStr">
        <is>
          <t>X4</t>
        </is>
      </c>
      <c r="E685" s="2" t="inlineStr">
        <is>
          <t>Opt_InsertProvided</t>
        </is>
      </c>
      <c r="F685" s="2" t="inlineStr">
        <is>
          <t>Cast Iron, ASTM-A48, CL 30</t>
        </is>
      </c>
      <c r="G685" s="2" t="inlineStr">
        <is>
          <t>C30</t>
        </is>
      </c>
      <c r="H685" s="2" t="inlineStr">
        <is>
          <t>Coating_Special</t>
        </is>
      </c>
      <c r="I685" t="inlineStr">
        <is>
          <t>175psig</t>
        </is>
      </c>
      <c r="J685" t="inlineStr">
        <is>
          <t>:Opt_Packing:</t>
        </is>
      </c>
      <c r="K685" t="inlineStr">
        <is>
          <t>:Horizontal:Vertical:</t>
        </is>
      </c>
      <c r="L685" t="inlineStr">
        <is>
          <t>:G:K:</t>
        </is>
      </c>
      <c r="M685" t="inlineStr">
        <is>
          <t>:213JP:215JP:254JP:256JP:</t>
        </is>
      </c>
      <c r="O685" s="1" t="inlineStr">
        <is>
          <t>RTF</t>
        </is>
      </c>
      <c r="P685" s="4" t="n"/>
      <c r="Q685" t="inlineStr">
        <is>
          <t>A100524</t>
        </is>
      </c>
      <c r="R685" t="inlineStr">
        <is>
          <t>LT250</t>
        </is>
      </c>
    </row>
    <row r="686">
      <c r="B686" s="4" t="inlineStr">
        <is>
          <t>Price_BOM_L_Insert_680</t>
        </is>
      </c>
      <c r="C686" t="inlineStr">
        <is>
          <t>:40707-LC:40707-LCV:</t>
        </is>
      </c>
      <c r="D686" t="inlineStr">
        <is>
          <t>X4</t>
        </is>
      </c>
      <c r="E686" s="2" t="inlineStr">
        <is>
          <t>Opt_InsertProvided</t>
        </is>
      </c>
      <c r="F686" s="2" t="inlineStr">
        <is>
          <t>Cast Iron, ASTM-A48, CL 30</t>
        </is>
      </c>
      <c r="G686" s="2" t="inlineStr">
        <is>
          <t>C30</t>
        </is>
      </c>
      <c r="H686" s="2" t="inlineStr">
        <is>
          <t>Coating_Special</t>
        </is>
      </c>
      <c r="I686" t="inlineStr">
        <is>
          <t>175psig</t>
        </is>
      </c>
      <c r="J686" t="inlineStr">
        <is>
          <t>:Opt_Packing:</t>
        </is>
      </c>
      <c r="K686" t="inlineStr">
        <is>
          <t>:Horizontal:Vertical:</t>
        </is>
      </c>
      <c r="L686" t="inlineStr">
        <is>
          <t>:G:K:</t>
        </is>
      </c>
      <c r="M686" t="inlineStr">
        <is>
          <t>:284JP:286JP:324JP:326JP:364JP:365JP:364JPZ:365JPZ:404JPZ:405JPZ:</t>
        </is>
      </c>
      <c r="O686" s="1" t="inlineStr">
        <is>
          <t>RTF</t>
        </is>
      </c>
      <c r="P686" s="4" t="n"/>
      <c r="Q686" t="inlineStr">
        <is>
          <t>A100524</t>
        </is>
      </c>
      <c r="R686" t="inlineStr">
        <is>
          <t>LT250</t>
        </is>
      </c>
    </row>
    <row r="687">
      <c r="B687" s="4" t="inlineStr">
        <is>
          <t>Price_BOM_L_Insert_681</t>
        </is>
      </c>
      <c r="C687" t="inlineStr">
        <is>
          <t>:40707-LC:40707-LCV:</t>
        </is>
      </c>
      <c r="D687" t="inlineStr">
        <is>
          <t>X4</t>
        </is>
      </c>
      <c r="E687" s="2" t="inlineStr">
        <is>
          <t>Opt_InsertProvided</t>
        </is>
      </c>
      <c r="F687" s="2" t="inlineStr">
        <is>
          <t>Cast Iron, ASTM-A48, CL 30</t>
        </is>
      </c>
      <c r="G687" s="2" t="inlineStr">
        <is>
          <t>C30</t>
        </is>
      </c>
      <c r="H687" s="2" t="inlineStr">
        <is>
          <t>Coating_Special</t>
        </is>
      </c>
      <c r="I687" t="inlineStr">
        <is>
          <t>175psig</t>
        </is>
      </c>
      <c r="J687" t="inlineStr">
        <is>
          <t>:MechSealDoubleType1:</t>
        </is>
      </c>
      <c r="K687" t="inlineStr">
        <is>
          <t>:Horizontal:Vertical:</t>
        </is>
      </c>
      <c r="L687" t="inlineStr">
        <is>
          <t>:G:K:</t>
        </is>
      </c>
      <c r="M687" t="inlineStr">
        <is>
          <t>:213JP:215JP:254JP:256JP:</t>
        </is>
      </c>
      <c r="O687" s="1" t="inlineStr">
        <is>
          <t>RTF</t>
        </is>
      </c>
      <c r="P687" s="4" t="n"/>
      <c r="Q687" t="inlineStr">
        <is>
          <t>A100524</t>
        </is>
      </c>
      <c r="R687" t="inlineStr">
        <is>
          <t>LT250</t>
        </is>
      </c>
    </row>
    <row r="688">
      <c r="B688" s="4" t="inlineStr">
        <is>
          <t>Price_BOM_L_Insert_682</t>
        </is>
      </c>
      <c r="C688" t="inlineStr">
        <is>
          <t>:40707-LC:40707-LCV:</t>
        </is>
      </c>
      <c r="D688" t="inlineStr">
        <is>
          <t>X4</t>
        </is>
      </c>
      <c r="E688" s="2" t="inlineStr">
        <is>
          <t>Opt_InsertProvided</t>
        </is>
      </c>
      <c r="F688" s="2" t="inlineStr">
        <is>
          <t>Cast Iron, ASTM-A48, CL 30</t>
        </is>
      </c>
      <c r="G688" s="2" t="inlineStr">
        <is>
          <t>C30</t>
        </is>
      </c>
      <c r="H688" s="2" t="inlineStr">
        <is>
          <t>Coating_Special</t>
        </is>
      </c>
      <c r="I688" t="inlineStr">
        <is>
          <t>175psig</t>
        </is>
      </c>
      <c r="J688" t="inlineStr">
        <is>
          <t>:MechSealDoubleType1:</t>
        </is>
      </c>
      <c r="K688" t="inlineStr">
        <is>
          <t>:Horizontal:Vertical:</t>
        </is>
      </c>
      <c r="L688" t="inlineStr">
        <is>
          <t>:G:K:</t>
        </is>
      </c>
      <c r="M688" t="inlineStr">
        <is>
          <t>:284JP:286JP:324JP:326JP:364JP:365JP:364JPZ:365JPZ:404JPZ:405JPZ:</t>
        </is>
      </c>
      <c r="O688" s="1" t="inlineStr">
        <is>
          <t>RTF</t>
        </is>
      </c>
      <c r="P688" s="4" t="n"/>
      <c r="Q688" t="inlineStr">
        <is>
          <t>A100524</t>
        </is>
      </c>
      <c r="R688" t="inlineStr">
        <is>
          <t>LT250</t>
        </is>
      </c>
    </row>
    <row r="689">
      <c r="B689" s="4" t="inlineStr">
        <is>
          <t>Price_BOM_L_Insert_683</t>
        </is>
      </c>
      <c r="C689" t="inlineStr">
        <is>
          <t>:40707-LC:40707-LCV:</t>
        </is>
      </c>
      <c r="D689" t="inlineStr">
        <is>
          <t>X4</t>
        </is>
      </c>
      <c r="E689" s="2" t="inlineStr">
        <is>
          <t>Opt_InsertProvided</t>
        </is>
      </c>
      <c r="F689" s="2" t="inlineStr">
        <is>
          <t>Cast Iron, ASTM-A48, CL 30</t>
        </is>
      </c>
      <c r="G689" s="2" t="inlineStr">
        <is>
          <t>C30</t>
        </is>
      </c>
      <c r="H689" s="2" t="inlineStr">
        <is>
          <t>Coating_Special</t>
        </is>
      </c>
      <c r="I689" t="inlineStr">
        <is>
          <t>175psig</t>
        </is>
      </c>
      <c r="J689" t="inlineStr">
        <is>
          <t>:MechSealType1Bal:</t>
        </is>
      </c>
      <c r="K689" t="inlineStr">
        <is>
          <t>:Horizontal:Vertical:</t>
        </is>
      </c>
      <c r="L689" t="inlineStr">
        <is>
          <t>:G:K:</t>
        </is>
      </c>
      <c r="M689" t="inlineStr">
        <is>
          <t>:213JP:215JP:254JP:256JP:</t>
        </is>
      </c>
      <c r="O689" s="1" t="inlineStr">
        <is>
          <t>RTF</t>
        </is>
      </c>
      <c r="P689" s="4" t="n"/>
      <c r="Q689" t="inlineStr">
        <is>
          <t>A100524</t>
        </is>
      </c>
      <c r="R689" t="inlineStr">
        <is>
          <t>LT250</t>
        </is>
      </c>
    </row>
    <row r="690">
      <c r="B690" s="4" t="inlineStr">
        <is>
          <t>Price_BOM_L_Insert_684</t>
        </is>
      </c>
      <c r="C690" t="inlineStr">
        <is>
          <t>:40707-LC:40707-LCV:</t>
        </is>
      </c>
      <c r="D690" t="inlineStr">
        <is>
          <t>X4</t>
        </is>
      </c>
      <c r="E690" s="2" t="inlineStr">
        <is>
          <t>Opt_InsertProvided</t>
        </is>
      </c>
      <c r="F690" s="2" t="inlineStr">
        <is>
          <t>Cast Iron, ASTM-A48, CL 30</t>
        </is>
      </c>
      <c r="G690" s="2" t="inlineStr">
        <is>
          <t>C30</t>
        </is>
      </c>
      <c r="H690" s="2" t="inlineStr">
        <is>
          <t>Coating_Special</t>
        </is>
      </c>
      <c r="I690" t="inlineStr">
        <is>
          <t>175psig</t>
        </is>
      </c>
      <c r="J690" t="inlineStr">
        <is>
          <t>:MechSealType1Bal:</t>
        </is>
      </c>
      <c r="K690" t="inlineStr">
        <is>
          <t>:Horizontal:Vertical:</t>
        </is>
      </c>
      <c r="L690" t="inlineStr">
        <is>
          <t>:G:K:</t>
        </is>
      </c>
      <c r="M690" t="inlineStr">
        <is>
          <t>:284JP:286JP:324JP:326JP:364JP:365JP:364JPZ:365JPZ:404JPZ:405JPZ:</t>
        </is>
      </c>
      <c r="O690" s="1" t="inlineStr">
        <is>
          <t>RTF</t>
        </is>
      </c>
      <c r="P690" s="4" t="n"/>
      <c r="Q690" t="inlineStr">
        <is>
          <t>A100524</t>
        </is>
      </c>
      <c r="R690" t="inlineStr">
        <is>
          <t>LT250</t>
        </is>
      </c>
    </row>
    <row r="691">
      <c r="B691" s="4" t="inlineStr">
        <is>
          <t>Price_BOM_L_Insert_685</t>
        </is>
      </c>
      <c r="C691" t="inlineStr">
        <is>
          <t>:40707-LC:40707-LCV:</t>
        </is>
      </c>
      <c r="D691" t="inlineStr">
        <is>
          <t>X4</t>
        </is>
      </c>
      <c r="E691" s="2" t="inlineStr">
        <is>
          <t>Opt_InsertProvided</t>
        </is>
      </c>
      <c r="F691" s="2" t="inlineStr">
        <is>
          <t>Ductile Iron, ASTM-A536-65</t>
        </is>
      </c>
      <c r="G691" s="2" t="inlineStr">
        <is>
          <t>J</t>
        </is>
      </c>
      <c r="H691" s="2" t="inlineStr">
        <is>
          <t>Coating_Special</t>
        </is>
      </c>
      <c r="I691" t="inlineStr">
        <is>
          <t>250psig</t>
        </is>
      </c>
      <c r="J691" t="inlineStr">
        <is>
          <t>:MechSealType1Bal:</t>
        </is>
      </c>
      <c r="K691" t="inlineStr">
        <is>
          <t>:Horizontal:Vertical:</t>
        </is>
      </c>
      <c r="L691" t="inlineStr">
        <is>
          <t>:G:K:</t>
        </is>
      </c>
      <c r="M691" t="inlineStr">
        <is>
          <t>:213JP:215JP:254JP:256JP:</t>
        </is>
      </c>
      <c r="O691" s="1" t="inlineStr">
        <is>
          <t>RTF</t>
        </is>
      </c>
      <c r="P691" s="4" t="n"/>
      <c r="Q691" t="inlineStr">
        <is>
          <t>A100526</t>
        </is>
      </c>
      <c r="R691" t="inlineStr">
        <is>
          <t>LT250</t>
        </is>
      </c>
    </row>
    <row r="692">
      <c r="B692" s="4" t="inlineStr">
        <is>
          <t>Price_BOM_L_Insert_686</t>
        </is>
      </c>
      <c r="C692" t="inlineStr">
        <is>
          <t>:40707-LC:40707-LCV:</t>
        </is>
      </c>
      <c r="D692" t="inlineStr">
        <is>
          <t>X4</t>
        </is>
      </c>
      <c r="E692" s="2" t="inlineStr">
        <is>
          <t>Opt_InsertProvided</t>
        </is>
      </c>
      <c r="F692" s="2" t="inlineStr">
        <is>
          <t>Ductile Iron, ASTM-A536-65</t>
        </is>
      </c>
      <c r="G692" s="2" t="inlineStr">
        <is>
          <t>J</t>
        </is>
      </c>
      <c r="H692" s="2" t="inlineStr">
        <is>
          <t>Coating_Special</t>
        </is>
      </c>
      <c r="I692" t="inlineStr">
        <is>
          <t>250psig</t>
        </is>
      </c>
      <c r="J692" t="inlineStr">
        <is>
          <t>:MechSealType1Bal:</t>
        </is>
      </c>
      <c r="K692" t="inlineStr">
        <is>
          <t>:Horizontal:Vertical:</t>
        </is>
      </c>
      <c r="L692" t="inlineStr">
        <is>
          <t>:G:K:</t>
        </is>
      </c>
      <c r="M692" t="inlineStr">
        <is>
          <t>:284JP:286JP:324JP:326JP:364JP:365JP:364JPZ:365JPZ:404JPZ:405JPZ:</t>
        </is>
      </c>
      <c r="O692" s="1" t="inlineStr">
        <is>
          <t>RTF</t>
        </is>
      </c>
      <c r="P692" s="4" t="n"/>
      <c r="Q692" t="inlineStr">
        <is>
          <t>A100526</t>
        </is>
      </c>
      <c r="R692" t="inlineStr">
        <is>
          <t>LT250</t>
        </is>
      </c>
    </row>
    <row r="693">
      <c r="B693" s="4" t="inlineStr">
        <is>
          <t>Price_BOM_L_Insert_687</t>
        </is>
      </c>
      <c r="C693" t="inlineStr">
        <is>
          <t>:15951-LF:15955-LF:15959-LF:20709-LF:20953-LF:25707-LF:25957-LF:30707-LF:40957-LF:50957-LF:</t>
        </is>
      </c>
      <c r="D693" t="inlineStr">
        <is>
          <t>X4</t>
        </is>
      </c>
      <c r="E693" s="2" t="inlineStr">
        <is>
          <t>Opt_InsertProvided</t>
        </is>
      </c>
      <c r="F693" s="2" t="inlineStr">
        <is>
          <t>Cast Iron, ASTM-A48, CL 30</t>
        </is>
      </c>
      <c r="G693" s="2" t="inlineStr">
        <is>
          <t>C30</t>
        </is>
      </c>
      <c r="H693" s="2" t="inlineStr">
        <is>
          <t>Coating_Special</t>
        </is>
      </c>
      <c r="I693" t="inlineStr">
        <is>
          <t>175psig</t>
        </is>
      </c>
      <c r="J693" t="inlineStr">
        <is>
          <t>:MechSealType21S:MechSealType1Unbal:</t>
        </is>
      </c>
      <c r="K693" t="inlineStr">
        <is>
          <t>:Horizontal:</t>
        </is>
      </c>
      <c r="L693" t="inlineStr">
        <is>
          <t>:A:B:</t>
        </is>
      </c>
      <c r="O693" s="1" t="inlineStr">
        <is>
          <t>RTF</t>
        </is>
      </c>
      <c r="P693" s="4" t="n"/>
      <c r="Q693" t="inlineStr">
        <is>
          <t>A100534</t>
        </is>
      </c>
      <c r="R693" t="inlineStr">
        <is>
          <t>LT250</t>
        </is>
      </c>
    </row>
    <row r="694">
      <c r="B694" s="4" t="inlineStr">
        <is>
          <t>Price_BOM_L_Insert_688</t>
        </is>
      </c>
      <c r="C694" t="inlineStr">
        <is>
          <t>:15951-LF:15955-LF:15959-LF:20709-LF:20953-LF:25707-LF:25957-LF:30707-LF:40957-LF:50957-LF:</t>
        </is>
      </c>
      <c r="D694" t="inlineStr">
        <is>
          <t>X4</t>
        </is>
      </c>
      <c r="E694" s="2" t="inlineStr">
        <is>
          <t>Opt_InsertProvided</t>
        </is>
      </c>
      <c r="F694" s="2" t="inlineStr">
        <is>
          <t>Ductile Iron, ASTM-A536-65</t>
        </is>
      </c>
      <c r="G694" s="2" t="inlineStr">
        <is>
          <t>J</t>
        </is>
      </c>
      <c r="H694" s="2" t="inlineStr">
        <is>
          <t>Coating_Special</t>
        </is>
      </c>
      <c r="I694" t="inlineStr">
        <is>
          <t>250psig</t>
        </is>
      </c>
      <c r="J694" t="inlineStr">
        <is>
          <t>:MechSealType21S:MechSealType1Unbal:</t>
        </is>
      </c>
      <c r="K694" t="inlineStr">
        <is>
          <t>:Horizontal:</t>
        </is>
      </c>
      <c r="L694" t="inlineStr">
        <is>
          <t>:A:B:</t>
        </is>
      </c>
      <c r="O694" s="1" t="inlineStr">
        <is>
          <t>RTF</t>
        </is>
      </c>
      <c r="P694" s="4" t="n"/>
      <c r="Q694" t="inlineStr">
        <is>
          <t>A100535</t>
        </is>
      </c>
      <c r="R694" t="inlineStr">
        <is>
          <t>LT250</t>
        </is>
      </c>
    </row>
    <row r="695">
      <c r="B695" s="4" t="inlineStr">
        <is>
          <t>Price_BOM_L_Insert_689</t>
        </is>
      </c>
      <c r="C695" t="inlineStr">
        <is>
          <t>:15951-LF:15955-LF:15959-LF:20709-LF:20953-LF:25707-LF:25957-LF:30707-LF:40957-LF:50957-LF:</t>
        </is>
      </c>
      <c r="D695" t="inlineStr">
        <is>
          <t>X4</t>
        </is>
      </c>
      <c r="E695" s="2" t="inlineStr">
        <is>
          <t>Opt_InsertProvided</t>
        </is>
      </c>
      <c r="F695" s="2" t="inlineStr">
        <is>
          <t>Cast Iron, ASTM-A48, CL 30</t>
        </is>
      </c>
      <c r="G695" s="2" t="inlineStr">
        <is>
          <t>C30</t>
        </is>
      </c>
      <c r="H695" s="2" t="inlineStr">
        <is>
          <t>Coating_Special</t>
        </is>
      </c>
      <c r="I695" t="inlineStr">
        <is>
          <t>175psig</t>
        </is>
      </c>
      <c r="J695" t="inlineStr">
        <is>
          <t>:Opt_Packing:</t>
        </is>
      </c>
      <c r="K695" t="inlineStr">
        <is>
          <t>:Horizontal:</t>
        </is>
      </c>
      <c r="L695" t="inlineStr">
        <is>
          <t>:A:B:</t>
        </is>
      </c>
      <c r="O695" s="1" t="inlineStr">
        <is>
          <t>RTF</t>
        </is>
      </c>
      <c r="P695" s="4" t="n"/>
      <c r="Q695" t="inlineStr">
        <is>
          <t>A100534</t>
        </is>
      </c>
      <c r="R695" t="inlineStr">
        <is>
          <t>LT250</t>
        </is>
      </c>
    </row>
    <row r="696">
      <c r="B696" s="4" t="inlineStr">
        <is>
          <t>Price_BOM_L_Insert_690</t>
        </is>
      </c>
      <c r="C696" t="inlineStr">
        <is>
          <t>:15951-LF:15955-LF:15959-LF:20709-LF:20953-LF:25707-LF:25957-LF:30707-LF:40957-LF:50957-LF:</t>
        </is>
      </c>
      <c r="D696" t="inlineStr">
        <is>
          <t>X4</t>
        </is>
      </c>
      <c r="E696" s="2" t="inlineStr">
        <is>
          <t>Opt_InsertProvided</t>
        </is>
      </c>
      <c r="F696" s="2" t="inlineStr">
        <is>
          <t>Cast Iron, ASTM-A48, CL 30</t>
        </is>
      </c>
      <c r="G696" s="2" t="inlineStr">
        <is>
          <t>C30</t>
        </is>
      </c>
      <c r="H696" s="2" t="inlineStr">
        <is>
          <t>Coating_Special</t>
        </is>
      </c>
      <c r="I696" t="inlineStr">
        <is>
          <t>175psig</t>
        </is>
      </c>
      <c r="J696" t="inlineStr">
        <is>
          <t>:MechSealDoubleType1:</t>
        </is>
      </c>
      <c r="K696" t="inlineStr">
        <is>
          <t>:Horizontal:</t>
        </is>
      </c>
      <c r="L696" t="inlineStr">
        <is>
          <t>:A:B:</t>
        </is>
      </c>
      <c r="O696" s="1" t="inlineStr">
        <is>
          <t>RTF</t>
        </is>
      </c>
      <c r="P696" s="4" t="n"/>
      <c r="Q696" t="inlineStr">
        <is>
          <t>A100534</t>
        </is>
      </c>
      <c r="R696" t="inlineStr">
        <is>
          <t>LT250</t>
        </is>
      </c>
    </row>
    <row r="697">
      <c r="B697" s="4" t="inlineStr">
        <is>
          <t>Price_BOM_L_Insert_691</t>
        </is>
      </c>
      <c r="C697" t="inlineStr">
        <is>
          <t>:15951-LF:15955-LF:15959-LF:20709-LF:20953-LF:25707-LF:25957-LF:30707-LF:40957-LF:50957-LF:</t>
        </is>
      </c>
      <c r="D697" t="inlineStr">
        <is>
          <t>X4</t>
        </is>
      </c>
      <c r="E697" s="2" t="inlineStr">
        <is>
          <t>Opt_InsertProvided</t>
        </is>
      </c>
      <c r="F697" s="2" t="inlineStr">
        <is>
          <t>Cast Iron, ASTM-A48, CL 30</t>
        </is>
      </c>
      <c r="G697" s="2" t="inlineStr">
        <is>
          <t>C30</t>
        </is>
      </c>
      <c r="H697" s="2" t="inlineStr">
        <is>
          <t>Coating_Special</t>
        </is>
      </c>
      <c r="I697" t="inlineStr">
        <is>
          <t>175psig</t>
        </is>
      </c>
      <c r="J697" t="inlineStr">
        <is>
          <t>:MechSealType1Bal:</t>
        </is>
      </c>
      <c r="K697" t="inlineStr">
        <is>
          <t>:Horizontal:</t>
        </is>
      </c>
      <c r="L697" t="inlineStr">
        <is>
          <t>:A:B:</t>
        </is>
      </c>
      <c r="O697" s="1" t="inlineStr">
        <is>
          <t>RTF</t>
        </is>
      </c>
      <c r="P697" s="4" t="n"/>
      <c r="Q697" t="inlineStr">
        <is>
          <t>A100534</t>
        </is>
      </c>
      <c r="R697" t="inlineStr">
        <is>
          <t>LT250</t>
        </is>
      </c>
    </row>
    <row r="698">
      <c r="B698" s="4" t="inlineStr">
        <is>
          <t>Price_BOM_L_Insert_692</t>
        </is>
      </c>
      <c r="C698" t="inlineStr">
        <is>
          <t>:15951-LF:15955-LF:15959-LF:20709-LF:20953-LF:25707-LF:25957-LF:30707-LF:40957-LF:50957-LF:</t>
        </is>
      </c>
      <c r="D698" t="inlineStr">
        <is>
          <t>X4</t>
        </is>
      </c>
      <c r="E698" s="2" t="inlineStr">
        <is>
          <t>Opt_InsertProvided</t>
        </is>
      </c>
      <c r="F698" s="2" t="inlineStr">
        <is>
          <t>Ductile Iron, ASTM-A536-65</t>
        </is>
      </c>
      <c r="G698" s="2" t="inlineStr">
        <is>
          <t>J</t>
        </is>
      </c>
      <c r="H698" s="2" t="inlineStr">
        <is>
          <t>Coating_Special</t>
        </is>
      </c>
      <c r="I698" t="inlineStr">
        <is>
          <t>250psig</t>
        </is>
      </c>
      <c r="J698" t="inlineStr">
        <is>
          <t>:MechSealType1Bal:</t>
        </is>
      </c>
      <c r="K698" t="inlineStr">
        <is>
          <t>:Horizontal:</t>
        </is>
      </c>
      <c r="L698" t="inlineStr">
        <is>
          <t>:A:B:</t>
        </is>
      </c>
      <c r="O698" s="1" t="inlineStr">
        <is>
          <t>RTF</t>
        </is>
      </c>
      <c r="P698" s="4" t="n"/>
      <c r="Q698" t="inlineStr">
        <is>
          <t>A100535</t>
        </is>
      </c>
      <c r="R698" t="inlineStr">
        <is>
          <t>LT250</t>
        </is>
      </c>
    </row>
    <row r="699">
      <c r="B699" s="4" t="inlineStr">
        <is>
          <t>Price_BOM_L_Insert_693</t>
        </is>
      </c>
      <c r="C699" t="inlineStr">
        <is>
          <t>:40707-LF:</t>
        </is>
      </c>
      <c r="D699" t="inlineStr">
        <is>
          <t>X4</t>
        </is>
      </c>
      <c r="E699" s="2" t="inlineStr">
        <is>
          <t>Opt_InsertProvided</t>
        </is>
      </c>
      <c r="F699" s="2" t="inlineStr">
        <is>
          <t>Cast Iron, ASTM-A48, CL 30</t>
        </is>
      </c>
      <c r="G699" s="2" t="inlineStr">
        <is>
          <t>C30</t>
        </is>
      </c>
      <c r="H699" s="2" t="inlineStr">
        <is>
          <t>Coating_Special</t>
        </is>
      </c>
      <c r="I699" t="inlineStr">
        <is>
          <t>175psig</t>
        </is>
      </c>
      <c r="J699" t="inlineStr">
        <is>
          <t>:MechSealType21S:MechSealType1Unbal:</t>
        </is>
      </c>
      <c r="K699" t="inlineStr">
        <is>
          <t>:Horizontal:</t>
        </is>
      </c>
      <c r="L699" t="inlineStr">
        <is>
          <t>:A:B:</t>
        </is>
      </c>
      <c r="O699" s="1" t="inlineStr">
        <is>
          <t>RTF</t>
        </is>
      </c>
      <c r="P699" s="4" t="n"/>
      <c r="Q699" t="inlineStr">
        <is>
          <t>A100534</t>
        </is>
      </c>
      <c r="R699" t="inlineStr">
        <is>
          <t>LT250</t>
        </is>
      </c>
    </row>
    <row r="700">
      <c r="B700" s="4" t="inlineStr">
        <is>
          <t>Price_BOM_L_Insert_694</t>
        </is>
      </c>
      <c r="C700" t="inlineStr">
        <is>
          <t>:40707-LF:</t>
        </is>
      </c>
      <c r="D700" t="inlineStr">
        <is>
          <t>X4</t>
        </is>
      </c>
      <c r="E700" s="2" t="inlineStr">
        <is>
          <t>Opt_InsertProvided</t>
        </is>
      </c>
      <c r="F700" s="2" t="inlineStr">
        <is>
          <t>Ductile Iron, ASTM-A536-65</t>
        </is>
      </c>
      <c r="G700" s="2" t="inlineStr">
        <is>
          <t>J</t>
        </is>
      </c>
      <c r="H700" s="2" t="inlineStr">
        <is>
          <t>Coating_Special</t>
        </is>
      </c>
      <c r="I700" t="inlineStr">
        <is>
          <t>250psig</t>
        </is>
      </c>
      <c r="J700" t="inlineStr">
        <is>
          <t>:MechSealType21S:MechSealType1Unbal:</t>
        </is>
      </c>
      <c r="K700" t="inlineStr">
        <is>
          <t>:Horizontal:</t>
        </is>
      </c>
      <c r="L700" t="inlineStr">
        <is>
          <t>:A:B:</t>
        </is>
      </c>
      <c r="O700" s="1" t="inlineStr">
        <is>
          <t>RTF</t>
        </is>
      </c>
      <c r="P700" s="4" t="n"/>
      <c r="Q700" t="inlineStr">
        <is>
          <t>A100535</t>
        </is>
      </c>
      <c r="R700" t="inlineStr">
        <is>
          <t>LT250</t>
        </is>
      </c>
    </row>
    <row r="701">
      <c r="B701" s="4" t="inlineStr">
        <is>
          <t>Price_BOM_L_Insert_695</t>
        </is>
      </c>
      <c r="C701" t="inlineStr">
        <is>
          <t>:40707-LF:</t>
        </is>
      </c>
      <c r="D701" t="inlineStr">
        <is>
          <t>X4</t>
        </is>
      </c>
      <c r="E701" s="2" t="inlineStr">
        <is>
          <t>Opt_InsertProvided</t>
        </is>
      </c>
      <c r="F701" s="2" t="inlineStr">
        <is>
          <t>Cast Iron, ASTM-A48, CL 30</t>
        </is>
      </c>
      <c r="G701" s="2" t="inlineStr">
        <is>
          <t>C30</t>
        </is>
      </c>
      <c r="H701" s="2" t="inlineStr">
        <is>
          <t>Coating_Special</t>
        </is>
      </c>
      <c r="I701" t="inlineStr">
        <is>
          <t>175psig</t>
        </is>
      </c>
      <c r="J701" t="inlineStr">
        <is>
          <t>:Opt_Packing:</t>
        </is>
      </c>
      <c r="K701" t="inlineStr">
        <is>
          <t>:Horizontal:</t>
        </is>
      </c>
      <c r="L701" t="inlineStr">
        <is>
          <t>:A:B:</t>
        </is>
      </c>
      <c r="O701" s="1" t="inlineStr">
        <is>
          <t>RTF</t>
        </is>
      </c>
      <c r="P701" s="4" t="n"/>
      <c r="Q701" t="inlineStr">
        <is>
          <t>A100534</t>
        </is>
      </c>
      <c r="R701" t="inlineStr">
        <is>
          <t>LT250</t>
        </is>
      </c>
    </row>
    <row r="702">
      <c r="B702" s="4" t="inlineStr">
        <is>
          <t>Price_BOM_L_Insert_696</t>
        </is>
      </c>
      <c r="C702" t="inlineStr">
        <is>
          <t>:40707-LF:</t>
        </is>
      </c>
      <c r="D702" t="inlineStr">
        <is>
          <t>X4</t>
        </is>
      </c>
      <c r="E702" s="2" t="inlineStr">
        <is>
          <t>Opt_InsertProvided</t>
        </is>
      </c>
      <c r="F702" s="2" t="inlineStr">
        <is>
          <t>Cast Iron, ASTM-A48, CL 30</t>
        </is>
      </c>
      <c r="G702" s="2" t="inlineStr">
        <is>
          <t>C30</t>
        </is>
      </c>
      <c r="H702" s="2" t="inlineStr">
        <is>
          <t>Coating_Special</t>
        </is>
      </c>
      <c r="I702" t="inlineStr">
        <is>
          <t>175psig</t>
        </is>
      </c>
      <c r="J702" t="inlineStr">
        <is>
          <t>:MechSealDoubleType1:</t>
        </is>
      </c>
      <c r="K702" t="inlineStr">
        <is>
          <t>:Horizontal:</t>
        </is>
      </c>
      <c r="L702" t="inlineStr">
        <is>
          <t>:A:B:</t>
        </is>
      </c>
      <c r="O702" s="1" t="inlineStr">
        <is>
          <t>RTF</t>
        </is>
      </c>
      <c r="P702" s="4" t="n"/>
      <c r="Q702" t="inlineStr">
        <is>
          <t>A100534</t>
        </is>
      </c>
      <c r="R702" t="inlineStr">
        <is>
          <t>LT250</t>
        </is>
      </c>
    </row>
    <row r="703">
      <c r="B703" s="4" t="inlineStr">
        <is>
          <t>Price_BOM_L_Insert_697</t>
        </is>
      </c>
      <c r="C703" t="inlineStr">
        <is>
          <t>:40707-LF:</t>
        </is>
      </c>
      <c r="D703" t="inlineStr">
        <is>
          <t>X4</t>
        </is>
      </c>
      <c r="E703" s="2" t="inlineStr">
        <is>
          <t>Opt_InsertProvided</t>
        </is>
      </c>
      <c r="F703" s="2" t="inlineStr">
        <is>
          <t>Cast Iron, ASTM-A48, CL 30</t>
        </is>
      </c>
      <c r="G703" s="2" t="inlineStr">
        <is>
          <t>C30</t>
        </is>
      </c>
      <c r="H703" s="2" t="inlineStr">
        <is>
          <t>Coating_Special</t>
        </is>
      </c>
      <c r="I703" t="inlineStr">
        <is>
          <t>175psig</t>
        </is>
      </c>
      <c r="J703" t="inlineStr">
        <is>
          <t>:MechSealType1Bal:</t>
        </is>
      </c>
      <c r="K703" t="inlineStr">
        <is>
          <t>:Horizontal:</t>
        </is>
      </c>
      <c r="L703" t="inlineStr">
        <is>
          <t>:A:B:</t>
        </is>
      </c>
      <c r="O703" s="1" t="inlineStr">
        <is>
          <t>RTF</t>
        </is>
      </c>
      <c r="P703" s="4" t="n"/>
      <c r="Q703" t="inlineStr">
        <is>
          <t>A100534</t>
        </is>
      </c>
      <c r="R703" t="inlineStr">
        <is>
          <t>LT250</t>
        </is>
      </c>
    </row>
    <row r="704">
      <c r="B704" s="4" t="inlineStr">
        <is>
          <t>Price_BOM_L_Insert_698</t>
        </is>
      </c>
      <c r="C704" t="inlineStr">
        <is>
          <t>:40707-LF:</t>
        </is>
      </c>
      <c r="D704" t="inlineStr">
        <is>
          <t>X4</t>
        </is>
      </c>
      <c r="E704" s="2" t="inlineStr">
        <is>
          <t>Opt_InsertProvided</t>
        </is>
      </c>
      <c r="F704" s="2" t="inlineStr">
        <is>
          <t>Ductile Iron, ASTM-A536-65</t>
        </is>
      </c>
      <c r="G704" s="2" t="inlineStr">
        <is>
          <t>J</t>
        </is>
      </c>
      <c r="H704" s="2" t="inlineStr">
        <is>
          <t>Coating_Special</t>
        </is>
      </c>
      <c r="I704" t="inlineStr">
        <is>
          <t>250psig</t>
        </is>
      </c>
      <c r="J704" t="inlineStr">
        <is>
          <t>:MechSealType1Bal:</t>
        </is>
      </c>
      <c r="K704" t="inlineStr">
        <is>
          <t>:Horizontal:</t>
        </is>
      </c>
      <c r="L704" t="inlineStr">
        <is>
          <t>:A:B:</t>
        </is>
      </c>
      <c r="O704" s="1" t="inlineStr">
        <is>
          <t>RTF</t>
        </is>
      </c>
      <c r="P704" s="4" t="n"/>
      <c r="Q704" t="inlineStr">
        <is>
          <t>A100535</t>
        </is>
      </c>
      <c r="R704" t="inlineStr">
        <is>
          <t>LT250</t>
        </is>
      </c>
    </row>
    <row r="705">
      <c r="B705" s="4" t="inlineStr">
        <is>
          <t>Price_BOM_L_Insert_699</t>
        </is>
      </c>
      <c r="C7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5" s="2" t="inlineStr">
        <is>
          <t>XA</t>
        </is>
      </c>
      <c r="E705" s="2" t="inlineStr">
        <is>
          <t>Opt_InsertProvided</t>
        </is>
      </c>
      <c r="F705" s="2" t="inlineStr">
        <is>
          <t>Cast Iron, ASTM-A48, CL 30</t>
        </is>
      </c>
      <c r="G705" s="2" t="inlineStr">
        <is>
          <t>C30</t>
        </is>
      </c>
      <c r="H705" s="2" t="inlineStr">
        <is>
          <t>Coating_Special</t>
        </is>
      </c>
      <c r="I705" t="inlineStr">
        <is>
          <t>175psig</t>
        </is>
      </c>
      <c r="J705" t="inlineStr">
        <is>
          <t>:MechSealType21S:MechSealType1Unbal:</t>
        </is>
      </c>
      <c r="K705" t="inlineStr">
        <is>
          <t>:Horizontal:Vertical:</t>
        </is>
      </c>
      <c r="L705" t="inlineStr">
        <is>
          <t>:W:Y:</t>
        </is>
      </c>
      <c r="M705" t="inlineStr">
        <is>
          <t>:213JMZ:215JMZ:213JM:215JM:254JM:256JM:</t>
        </is>
      </c>
      <c r="N705" t="inlineStr">
        <is>
          <t>Single Seal, Type 1</t>
        </is>
      </c>
      <c r="O705" s="1" t="inlineStr">
        <is>
          <t>RTF</t>
        </is>
      </c>
      <c r="P705" s="4" t="n"/>
      <c r="Q705" t="inlineStr">
        <is>
          <t>A100530</t>
        </is>
      </c>
      <c r="R705" t="inlineStr">
        <is>
          <t>LT250</t>
        </is>
      </c>
    </row>
    <row r="706">
      <c r="B706" s="4" t="inlineStr">
        <is>
          <t>Price_BOM_L_Insert_700</t>
        </is>
      </c>
      <c r="C7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6" s="2" t="inlineStr">
        <is>
          <t>XA</t>
        </is>
      </c>
      <c r="E706" s="2" t="inlineStr">
        <is>
          <t>Opt_InsertProvided</t>
        </is>
      </c>
      <c r="F706" s="2" t="inlineStr">
        <is>
          <t>Cast Iron, ASTM-A48, CL 30</t>
        </is>
      </c>
      <c r="G706" s="2" t="inlineStr">
        <is>
          <t>C30</t>
        </is>
      </c>
      <c r="H706" s="2" t="inlineStr">
        <is>
          <t>Coating_Special</t>
        </is>
      </c>
      <c r="I706" t="inlineStr">
        <is>
          <t>175psig</t>
        </is>
      </c>
      <c r="J706" t="inlineStr">
        <is>
          <t>:MechSealType21S:MechSealType1Unbal:</t>
        </is>
      </c>
      <c r="K706" t="inlineStr">
        <is>
          <t>:Horizontal:Vertical:</t>
        </is>
      </c>
      <c r="L706" t="inlineStr">
        <is>
          <t>:W:Y:</t>
        </is>
      </c>
      <c r="M706" t="inlineStr">
        <is>
          <t>:284JM:286JM:324JM:326JM:364JMZ:365JMZ:404JMZ:405JMZ:</t>
        </is>
      </c>
      <c r="N706" t="inlineStr">
        <is>
          <t>Single Seal, Type 1</t>
        </is>
      </c>
      <c r="O706" s="1" t="inlineStr">
        <is>
          <t>RTF</t>
        </is>
      </c>
      <c r="P706" s="4" t="n"/>
      <c r="Q706" t="inlineStr">
        <is>
          <t>A100530</t>
        </is>
      </c>
      <c r="R706" t="inlineStr">
        <is>
          <t>LT250</t>
        </is>
      </c>
    </row>
    <row r="707">
      <c r="B707" s="4" t="inlineStr">
        <is>
          <t>Price_BOM_L_Insert_701</t>
        </is>
      </c>
      <c r="C7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7" s="2" t="inlineStr">
        <is>
          <t>XA</t>
        </is>
      </c>
      <c r="E707" s="2" t="inlineStr">
        <is>
          <t>Opt_InsertProvided</t>
        </is>
      </c>
      <c r="F707" s="2" t="inlineStr">
        <is>
          <t>Cast Iron, ASTM-A48, CL 30</t>
        </is>
      </c>
      <c r="G707" s="2" t="inlineStr">
        <is>
          <t>C30</t>
        </is>
      </c>
      <c r="H707" s="2" t="inlineStr">
        <is>
          <t>Coating_Special</t>
        </is>
      </c>
      <c r="I707" t="inlineStr">
        <is>
          <t>175psig</t>
        </is>
      </c>
      <c r="J707" t="inlineStr">
        <is>
          <t>:MechSealType21S:MechSealType1Unbal:</t>
        </is>
      </c>
      <c r="K707" t="inlineStr">
        <is>
          <t>:Horizontal:Vertical:</t>
        </is>
      </c>
      <c r="L707" t="inlineStr">
        <is>
          <t>:G:K:</t>
        </is>
      </c>
      <c r="M707" t="inlineStr">
        <is>
          <t>:213JP:215JP:254JP:256JP:</t>
        </is>
      </c>
      <c r="N707" t="inlineStr">
        <is>
          <t>Single Seal, Type 1</t>
        </is>
      </c>
      <c r="O707" s="1" t="inlineStr">
        <is>
          <t>RTF</t>
        </is>
      </c>
      <c r="P707" s="4" t="n"/>
      <c r="Q707" t="inlineStr">
        <is>
          <t>A100529</t>
        </is>
      </c>
      <c r="R707" t="inlineStr">
        <is>
          <t>LT250</t>
        </is>
      </c>
    </row>
    <row r="708">
      <c r="B708" s="4" t="inlineStr">
        <is>
          <t>Price_BOM_L_Insert_702</t>
        </is>
      </c>
      <c r="C7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8" s="2" t="inlineStr">
        <is>
          <t>XA</t>
        </is>
      </c>
      <c r="E708" s="2" t="inlineStr">
        <is>
          <t>Opt_InsertProvided</t>
        </is>
      </c>
      <c r="F708" s="2" t="inlineStr">
        <is>
          <t>Cast Iron, ASTM-A48, CL 30</t>
        </is>
      </c>
      <c r="G708" s="2" t="inlineStr">
        <is>
          <t>C30</t>
        </is>
      </c>
      <c r="H708" s="2" t="inlineStr">
        <is>
          <t>Coating_Special</t>
        </is>
      </c>
      <c r="I708" t="inlineStr">
        <is>
          <t>175psig</t>
        </is>
      </c>
      <c r="J708" t="inlineStr">
        <is>
          <t>:MechSealType21S:MechSealType1Unbal:</t>
        </is>
      </c>
      <c r="K708" t="inlineStr">
        <is>
          <t>:Horizontal:Vertical:</t>
        </is>
      </c>
      <c r="L708" t="inlineStr">
        <is>
          <t>:G:K:</t>
        </is>
      </c>
      <c r="M708" t="inlineStr">
        <is>
          <t>:284JP:286JP:324JP:326JP:364JP:365JP:364JPZ:365JPZ:404JPZ:405JPZ:</t>
        </is>
      </c>
      <c r="N708" t="inlineStr">
        <is>
          <t>Double Seal, Type 1</t>
        </is>
      </c>
      <c r="O708" s="1" t="inlineStr">
        <is>
          <t>RTF</t>
        </is>
      </c>
      <c r="P708" s="4" t="n"/>
      <c r="Q708" t="inlineStr">
        <is>
          <t>A100529</t>
        </is>
      </c>
      <c r="R708" t="inlineStr">
        <is>
          <t>LT250</t>
        </is>
      </c>
    </row>
    <row r="709">
      <c r="B709" s="4" t="inlineStr">
        <is>
          <t>Price_BOM_L_Insert_703</t>
        </is>
      </c>
      <c r="C7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9" s="2" t="inlineStr">
        <is>
          <t>XA</t>
        </is>
      </c>
      <c r="E709" s="2" t="inlineStr">
        <is>
          <t>Opt_InsertProvided</t>
        </is>
      </c>
      <c r="F709" s="2" t="inlineStr">
        <is>
          <t>Ductile Iron, ASTM-A536-65</t>
        </is>
      </c>
      <c r="G709" s="2" t="inlineStr">
        <is>
          <t>J</t>
        </is>
      </c>
      <c r="H709" s="2" t="inlineStr">
        <is>
          <t>Coating_Special</t>
        </is>
      </c>
      <c r="I709" t="inlineStr">
        <is>
          <t>250psig</t>
        </is>
      </c>
      <c r="J709" t="inlineStr">
        <is>
          <t>:MechSealType21S:MechSealType1Unbal:</t>
        </is>
      </c>
      <c r="K709" t="inlineStr">
        <is>
          <t>:Horizontal:Vertical:</t>
        </is>
      </c>
      <c r="L709" t="inlineStr">
        <is>
          <t>:G:K:</t>
        </is>
      </c>
      <c r="M709" t="inlineStr">
        <is>
          <t>:213JP:215JP:254JP:256JP:</t>
        </is>
      </c>
      <c r="N709" t="inlineStr">
        <is>
          <t>Double Seal, Type 1</t>
        </is>
      </c>
      <c r="O709" s="1" t="inlineStr">
        <is>
          <t>RTF</t>
        </is>
      </c>
      <c r="P709" s="4" t="n"/>
      <c r="Q709" t="inlineStr">
        <is>
          <t>A100531</t>
        </is>
      </c>
      <c r="R709" t="inlineStr">
        <is>
          <t>LT250</t>
        </is>
      </c>
    </row>
    <row r="710">
      <c r="B710" s="4" t="inlineStr">
        <is>
          <t>Price_BOM_L_Insert_704</t>
        </is>
      </c>
      <c r="C7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0" s="2" t="inlineStr">
        <is>
          <t>XA</t>
        </is>
      </c>
      <c r="E710" s="2" t="inlineStr">
        <is>
          <t>Opt_InsertProvided</t>
        </is>
      </c>
      <c r="F710" s="2" t="inlineStr">
        <is>
          <t>Ductile Iron, ASTM-A536-65</t>
        </is>
      </c>
      <c r="G710" s="2" t="inlineStr">
        <is>
          <t>J</t>
        </is>
      </c>
      <c r="H710" s="2" t="inlineStr">
        <is>
          <t>Coating_Special</t>
        </is>
      </c>
      <c r="I710" t="inlineStr">
        <is>
          <t>250psig</t>
        </is>
      </c>
      <c r="J710" t="inlineStr">
        <is>
          <t>:MechSealType21S:MechSealType1Unbal:</t>
        </is>
      </c>
      <c r="K710" t="inlineStr">
        <is>
          <t>:Horizontal:Vertical:</t>
        </is>
      </c>
      <c r="L710" t="inlineStr">
        <is>
          <t>:G:K:</t>
        </is>
      </c>
      <c r="M710" t="inlineStr">
        <is>
          <t>:284JP:286JP:324JP:326JP:364JP:365JP:364JPZ:365JPZ:404JPZ:405JPZ:</t>
        </is>
      </c>
      <c r="O710" s="1" t="inlineStr">
        <is>
          <t>RTF</t>
        </is>
      </c>
      <c r="P710" s="4" t="n"/>
      <c r="Q710" t="inlineStr">
        <is>
          <t>A100531</t>
        </is>
      </c>
      <c r="R710" t="inlineStr">
        <is>
          <t>LT250</t>
        </is>
      </c>
    </row>
    <row r="711">
      <c r="B711" s="4" t="inlineStr">
        <is>
          <t>Price_BOM_L_Insert_705</t>
        </is>
      </c>
      <c r="C711" t="inlineStr">
        <is>
          <t>:20121-LC:25123-LC:30957-LC:30121-LC:30127-LC:30157-LC:40959-LC:4012A-LC:40129-LC:40157-LC:50123-LC:60951-LC:60123-LC:</t>
        </is>
      </c>
      <c r="D711" s="2" t="inlineStr">
        <is>
          <t>XA</t>
        </is>
      </c>
      <c r="E711" s="2" t="inlineStr">
        <is>
          <t>Opt_InsertProvided</t>
        </is>
      </c>
      <c r="F711" s="2" t="inlineStr">
        <is>
          <t>Cast Iron, ASTM-A48, CL 30</t>
        </is>
      </c>
      <c r="G711" s="2" t="inlineStr">
        <is>
          <t>C30</t>
        </is>
      </c>
      <c r="H711" s="2" t="inlineStr">
        <is>
          <t>Coating_Special</t>
        </is>
      </c>
      <c r="I711" t="inlineStr">
        <is>
          <t>175psig</t>
        </is>
      </c>
      <c r="J711" t="inlineStr">
        <is>
          <t>:Opt_Packing:</t>
        </is>
      </c>
      <c r="K711" t="inlineStr">
        <is>
          <t>:Horizontal:</t>
        </is>
      </c>
      <c r="L711" t="inlineStr">
        <is>
          <t>:K:</t>
        </is>
      </c>
      <c r="M711" t="inlineStr">
        <is>
          <t>:213JP:215JP:254JP:256JP:</t>
        </is>
      </c>
      <c r="O711" s="1" t="inlineStr">
        <is>
          <t>RTF</t>
        </is>
      </c>
      <c r="P711" s="4" t="n"/>
      <c r="Q711" t="inlineStr">
        <is>
          <t>A100529</t>
        </is>
      </c>
      <c r="R711" t="inlineStr">
        <is>
          <t>LT250</t>
        </is>
      </c>
    </row>
    <row r="712">
      <c r="B712" s="4" t="inlineStr">
        <is>
          <t>Price_BOM_L_Insert_706</t>
        </is>
      </c>
      <c r="C712" t="inlineStr">
        <is>
          <t>:20121-LC:25123-LC:30957-LC:30121-LC:30127-LC:30157-LC:40959-LC:4012A-LC:40129-LC:40157-LC:50123-LC:60951-LC:60123-LC:</t>
        </is>
      </c>
      <c r="D712" s="2" t="inlineStr">
        <is>
          <t>XA</t>
        </is>
      </c>
      <c r="E712" s="2" t="inlineStr">
        <is>
          <t>Opt_InsertProvided</t>
        </is>
      </c>
      <c r="F712" s="2" t="inlineStr">
        <is>
          <t>Cast Iron, ASTM-A48, CL 30</t>
        </is>
      </c>
      <c r="G712" s="2" t="inlineStr">
        <is>
          <t>C30</t>
        </is>
      </c>
      <c r="H712" s="2" t="inlineStr">
        <is>
          <t>Coating_Special</t>
        </is>
      </c>
      <c r="I712" t="inlineStr">
        <is>
          <t>175psig</t>
        </is>
      </c>
      <c r="J712" t="inlineStr">
        <is>
          <t>:Opt_Packing:</t>
        </is>
      </c>
      <c r="K712" t="inlineStr">
        <is>
          <t>:Horizontal:</t>
        </is>
      </c>
      <c r="L712" t="inlineStr">
        <is>
          <t>:K:</t>
        </is>
      </c>
      <c r="M712" t="inlineStr">
        <is>
          <t>:284JP:286JP:324JP:326JP:364JP:365JP:364JPZ:365JPZ:404JPZ:405JPZ:</t>
        </is>
      </c>
      <c r="O712" s="1" t="inlineStr">
        <is>
          <t>RTF</t>
        </is>
      </c>
      <c r="P712" s="4" t="n"/>
      <c r="Q712" t="inlineStr">
        <is>
          <t>A100529</t>
        </is>
      </c>
      <c r="R712" t="inlineStr">
        <is>
          <t>LT250</t>
        </is>
      </c>
    </row>
    <row r="713">
      <c r="B713" s="4" t="inlineStr">
        <is>
          <t>Price_BOM_L_Insert_707</t>
        </is>
      </c>
      <c r="C7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3" s="2" t="inlineStr">
        <is>
          <t>XA</t>
        </is>
      </c>
      <c r="E713" s="2" t="inlineStr">
        <is>
          <t>Opt_InsertProvided</t>
        </is>
      </c>
      <c r="F713" s="2" t="inlineStr">
        <is>
          <t>Cast Iron, ASTM-A48, CL 30</t>
        </is>
      </c>
      <c r="G713" s="2" t="inlineStr">
        <is>
          <t>C30</t>
        </is>
      </c>
      <c r="H713" s="2" t="inlineStr">
        <is>
          <t>Coating_Special</t>
        </is>
      </c>
      <c r="I713" t="inlineStr">
        <is>
          <t>175psig</t>
        </is>
      </c>
      <c r="J713" t="inlineStr">
        <is>
          <t>:MechSealType2B:</t>
        </is>
      </c>
      <c r="K713" t="inlineStr">
        <is>
          <t>:Horizontal:Vertical:</t>
        </is>
      </c>
      <c r="L713" t="inlineStr">
        <is>
          <t>:G:K:</t>
        </is>
      </c>
      <c r="M713" t="inlineStr">
        <is>
          <t>:213JP:215JP:254JP:256JP:</t>
        </is>
      </c>
      <c r="O713" s="1" t="inlineStr">
        <is>
          <t>RTF</t>
        </is>
      </c>
      <c r="P713" s="4" t="n"/>
      <c r="Q713" t="inlineStr">
        <is>
          <t>A100529</t>
        </is>
      </c>
      <c r="R713" t="inlineStr">
        <is>
          <t>LT250</t>
        </is>
      </c>
    </row>
    <row r="714">
      <c r="B714" s="4" t="inlineStr">
        <is>
          <t>Price_BOM_L_Insert_708</t>
        </is>
      </c>
      <c r="C7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4" s="2" t="inlineStr">
        <is>
          <t>XA</t>
        </is>
      </c>
      <c r="E714" s="2" t="inlineStr">
        <is>
          <t>Opt_InsertProvided</t>
        </is>
      </c>
      <c r="F714" s="2" t="inlineStr">
        <is>
          <t>Cast Iron, ASTM-A48, CL 30</t>
        </is>
      </c>
      <c r="G714" s="2" t="inlineStr">
        <is>
          <t>C30</t>
        </is>
      </c>
      <c r="H714" s="2" t="inlineStr">
        <is>
          <t>Coating_Special</t>
        </is>
      </c>
      <c r="I714" t="inlineStr">
        <is>
          <t>175psig</t>
        </is>
      </c>
      <c r="J714" t="inlineStr">
        <is>
          <t>:MechSealType2B:</t>
        </is>
      </c>
      <c r="K714" t="inlineStr">
        <is>
          <t>:Horizontal:Vertical:</t>
        </is>
      </c>
      <c r="L714" t="inlineStr">
        <is>
          <t>:G:K:</t>
        </is>
      </c>
      <c r="M714" t="inlineStr">
        <is>
          <t>:284JP:286JP:324JP:326JP:364JP:365JP:364JPZ:365JPZ:404JPZ:405JPZ:</t>
        </is>
      </c>
      <c r="O714" s="1" t="inlineStr">
        <is>
          <t>RTF</t>
        </is>
      </c>
      <c r="P714" s="4" t="n"/>
      <c r="Q714" t="inlineStr">
        <is>
          <t>A100529</t>
        </is>
      </c>
      <c r="R714" t="inlineStr">
        <is>
          <t>LT250</t>
        </is>
      </c>
    </row>
    <row r="715">
      <c r="B715" s="4" t="inlineStr">
        <is>
          <t>Price_BOM_L_Insert_709</t>
        </is>
      </c>
      <c r="C7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5" s="2" t="inlineStr">
        <is>
          <t>XA</t>
        </is>
      </c>
      <c r="E715" s="2" t="inlineStr">
        <is>
          <t>Opt_InsertProvided</t>
        </is>
      </c>
      <c r="F715" s="2" t="inlineStr">
        <is>
          <t>Ductile Iron, ASTM-A536-65</t>
        </is>
      </c>
      <c r="G715" s="2" t="inlineStr">
        <is>
          <t>J</t>
        </is>
      </c>
      <c r="H715" s="2" t="inlineStr">
        <is>
          <t>Coating_Special</t>
        </is>
      </c>
      <c r="I715" t="inlineStr">
        <is>
          <t>250psig</t>
        </is>
      </c>
      <c r="J715" t="inlineStr">
        <is>
          <t>:MechSealType2B:</t>
        </is>
      </c>
      <c r="K715" t="inlineStr">
        <is>
          <t>:Horizontal:Vertical:</t>
        </is>
      </c>
      <c r="L715" t="inlineStr">
        <is>
          <t>:G:K:</t>
        </is>
      </c>
      <c r="M715" t="inlineStr">
        <is>
          <t>:213JP:215JP:254JP:256JP:</t>
        </is>
      </c>
      <c r="O715" s="1" t="inlineStr">
        <is>
          <t>RTF</t>
        </is>
      </c>
      <c r="P715" s="4" t="n"/>
      <c r="Q715" t="inlineStr">
        <is>
          <t>A100531</t>
        </is>
      </c>
      <c r="R715" t="inlineStr">
        <is>
          <t>LT250</t>
        </is>
      </c>
    </row>
    <row r="716">
      <c r="B716" s="4" t="inlineStr">
        <is>
          <t>Price_BOM_L_Insert_710</t>
        </is>
      </c>
      <c r="C7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6" s="2" t="inlineStr">
        <is>
          <t>XA</t>
        </is>
      </c>
      <c r="E716" s="2" t="inlineStr">
        <is>
          <t>Opt_InsertProvided</t>
        </is>
      </c>
      <c r="F716" s="2" t="inlineStr">
        <is>
          <t>Ductile Iron, ASTM-A536-65</t>
        </is>
      </c>
      <c r="G716" s="2" t="inlineStr">
        <is>
          <t>J</t>
        </is>
      </c>
      <c r="H716" s="2" t="inlineStr">
        <is>
          <t>Coating_Special</t>
        </is>
      </c>
      <c r="I716" t="inlineStr">
        <is>
          <t>250psig</t>
        </is>
      </c>
      <c r="J716" t="inlineStr">
        <is>
          <t>:MechSealType2B:</t>
        </is>
      </c>
      <c r="K716" t="inlineStr">
        <is>
          <t>:Horizontal:Vertical:</t>
        </is>
      </c>
      <c r="L716" t="inlineStr">
        <is>
          <t>:G:K:</t>
        </is>
      </c>
      <c r="M716" t="inlineStr">
        <is>
          <t>:284JP:286JP:324JP:326JP:364JP:365JP:364JPZ:365JPZ:404JPZ:405JPZ:</t>
        </is>
      </c>
      <c r="O716" s="1" t="inlineStr">
        <is>
          <t>RTF</t>
        </is>
      </c>
      <c r="P716" s="4" t="n"/>
      <c r="Q716" t="inlineStr">
        <is>
          <t>A100531</t>
        </is>
      </c>
      <c r="R716" t="inlineStr">
        <is>
          <t>LT250</t>
        </is>
      </c>
    </row>
    <row r="717">
      <c r="B717" s="4" t="inlineStr">
        <is>
          <t>Price_BOM_L_Insert_711</t>
        </is>
      </c>
      <c r="C717" t="inlineStr">
        <is>
          <t>:20121-LF:25123-LF:30957-LF:30121-LF:30127-LF:30157-LF:40959-LF:4012A-LF:40129-LF:40157-LF:50123-LF:60951-LF:60123-LF:</t>
        </is>
      </c>
      <c r="D717" s="2" t="inlineStr">
        <is>
          <t>XA</t>
        </is>
      </c>
      <c r="E717" s="2" t="inlineStr">
        <is>
          <t>Opt_InsertProvided</t>
        </is>
      </c>
      <c r="F717" s="2" t="inlineStr">
        <is>
          <t>Cast Iron, ASTM-A48, CL 30</t>
        </is>
      </c>
      <c r="G717" s="2" t="inlineStr">
        <is>
          <t>C30</t>
        </is>
      </c>
      <c r="H717" s="2" t="inlineStr">
        <is>
          <t>Coating_Special</t>
        </is>
      </c>
      <c r="I717" t="inlineStr">
        <is>
          <t>175psig</t>
        </is>
      </c>
      <c r="J717" t="inlineStr">
        <is>
          <t>:MechSealType21S:MechSealType1Unbal:</t>
        </is>
      </c>
      <c r="K717" t="inlineStr">
        <is>
          <t>:Horizontal:</t>
        </is>
      </c>
      <c r="L717" t="inlineStr">
        <is>
          <t>:A:B:</t>
        </is>
      </c>
      <c r="O717" s="1" t="inlineStr">
        <is>
          <t>RTF</t>
        </is>
      </c>
      <c r="P717" s="4" t="n"/>
      <c r="Q717" t="inlineStr">
        <is>
          <t>A100542</t>
        </is>
      </c>
      <c r="R717" t="inlineStr">
        <is>
          <t>LT250</t>
        </is>
      </c>
    </row>
    <row r="718">
      <c r="B718" s="4" t="inlineStr">
        <is>
          <t>Price_BOM_L_Insert_712</t>
        </is>
      </c>
      <c r="C718" t="inlineStr">
        <is>
          <t>:20121-LF:25123-LF:30957-LF:30121-LF:30127-LF:30157-LF:40959-LF:4012A-LF:40129-LF:40157-LF:50123-LF:60951-LF:60123-LF:</t>
        </is>
      </c>
      <c r="D718" s="2" t="inlineStr">
        <is>
          <t>XA</t>
        </is>
      </c>
      <c r="E718" s="2" t="inlineStr">
        <is>
          <t>Opt_InsertProvided</t>
        </is>
      </c>
      <c r="F718" s="2" t="inlineStr">
        <is>
          <t>Ductile Iron, ASTM-A536-65</t>
        </is>
      </c>
      <c r="G718" s="2" t="inlineStr">
        <is>
          <t>J</t>
        </is>
      </c>
      <c r="H718" s="2" t="inlineStr">
        <is>
          <t>Coating_Special</t>
        </is>
      </c>
      <c r="I718" t="inlineStr">
        <is>
          <t>250psig</t>
        </is>
      </c>
      <c r="J718" t="inlineStr">
        <is>
          <t>:MechSealType21S:MechSealType1Unbal:</t>
        </is>
      </c>
      <c r="K718" t="inlineStr">
        <is>
          <t>:Horizontal:</t>
        </is>
      </c>
      <c r="L718" t="inlineStr">
        <is>
          <t>:A:B:</t>
        </is>
      </c>
      <c r="O718" s="1" t="inlineStr">
        <is>
          <t>RTF</t>
        </is>
      </c>
      <c r="P718" s="4" t="n"/>
      <c r="Q718" t="inlineStr">
        <is>
          <t>A100543</t>
        </is>
      </c>
      <c r="R718" t="inlineStr">
        <is>
          <t>LT250</t>
        </is>
      </c>
    </row>
    <row r="719">
      <c r="B719" s="4" t="inlineStr">
        <is>
          <t>Price_BOM_L_Insert_713</t>
        </is>
      </c>
      <c r="C719" t="inlineStr">
        <is>
          <t>:20121-LF:25123-LF:30957-LF:30121-LF:30127-LF:30157-LF:40959-LF:4012A-LF:40129-LF:40157-LF:50123-LF:60951-LF:60123-LF:</t>
        </is>
      </c>
      <c r="D719" s="2" t="inlineStr">
        <is>
          <t>XA</t>
        </is>
      </c>
      <c r="E719" s="2" t="inlineStr">
        <is>
          <t>Opt_InsertProvided</t>
        </is>
      </c>
      <c r="F719" s="2" t="inlineStr">
        <is>
          <t>Cast Iron, ASTM-A48, CL 30</t>
        </is>
      </c>
      <c r="G719" s="2" t="inlineStr">
        <is>
          <t>C30</t>
        </is>
      </c>
      <c r="H719" s="2" t="inlineStr">
        <is>
          <t>Coating_Special</t>
        </is>
      </c>
      <c r="I719" t="inlineStr">
        <is>
          <t>175psig</t>
        </is>
      </c>
      <c r="J719" t="inlineStr">
        <is>
          <t>:Opt_Packing:</t>
        </is>
      </c>
      <c r="K719" t="inlineStr">
        <is>
          <t>:Horizontal:</t>
        </is>
      </c>
      <c r="L719" t="inlineStr">
        <is>
          <t>:A:B:</t>
        </is>
      </c>
      <c r="O719" s="1" t="inlineStr">
        <is>
          <t>RTF</t>
        </is>
      </c>
      <c r="P719" s="4" t="n"/>
      <c r="Q719" t="inlineStr">
        <is>
          <t>A100542</t>
        </is>
      </c>
      <c r="R719" t="inlineStr">
        <is>
          <t>LT250</t>
        </is>
      </c>
    </row>
    <row r="720">
      <c r="B720" s="4" t="inlineStr">
        <is>
          <t>Price_BOM_L_Insert_714</t>
        </is>
      </c>
      <c r="C720" t="inlineStr">
        <is>
          <t>:20121-LF:25123-LF:30957-LF:30121-LF:30127-LF:30157-LF:40959-LF:4012A-LF:40129-LF:40157-LF:50123-LF:60951-LF:60123-LF:</t>
        </is>
      </c>
      <c r="D720" s="2" t="inlineStr">
        <is>
          <t>XA</t>
        </is>
      </c>
      <c r="E720" s="2" t="inlineStr">
        <is>
          <t>Opt_InsertProvided</t>
        </is>
      </c>
      <c r="F720" s="2" t="inlineStr">
        <is>
          <t>Cast Iron, ASTM-A48, CL 30</t>
        </is>
      </c>
      <c r="G720" s="2" t="inlineStr">
        <is>
          <t>C30</t>
        </is>
      </c>
      <c r="H720" s="2" t="inlineStr">
        <is>
          <t>Coating_Special</t>
        </is>
      </c>
      <c r="I720" t="inlineStr">
        <is>
          <t>175psig</t>
        </is>
      </c>
      <c r="J720" t="inlineStr">
        <is>
          <t>:MechSealType2B:</t>
        </is>
      </c>
      <c r="K720" t="inlineStr">
        <is>
          <t>:Horizontal:</t>
        </is>
      </c>
      <c r="L720" t="inlineStr">
        <is>
          <t>:A:B:</t>
        </is>
      </c>
      <c r="N720" t="inlineStr">
        <is>
          <t>Single Seal, Type 1B</t>
        </is>
      </c>
      <c r="O720" s="1" t="inlineStr">
        <is>
          <t>RTF</t>
        </is>
      </c>
      <c r="P720" s="4" t="n"/>
      <c r="Q720" t="inlineStr">
        <is>
          <t>A100542</t>
        </is>
      </c>
      <c r="R720" t="inlineStr">
        <is>
          <t>LT250</t>
        </is>
      </c>
    </row>
    <row r="721">
      <c r="B721" s="4" t="inlineStr">
        <is>
          <t>Price_BOM_L_Insert_715</t>
        </is>
      </c>
      <c r="C721" t="inlineStr">
        <is>
          <t>:20121-LF:25123-LF:30957-LF:30121-LF:30127-LF:30157-LF:40959-LF:4012A-LF:40129-LF:40157-LF:50123-LF:60951-LF:60123-LF:</t>
        </is>
      </c>
      <c r="D721" s="2" t="inlineStr">
        <is>
          <t>XA</t>
        </is>
      </c>
      <c r="E721" s="2" t="inlineStr">
        <is>
          <t>Opt_InsertProvided</t>
        </is>
      </c>
      <c r="F721" s="2" t="inlineStr">
        <is>
          <t>Ductile Iron, ASTM-A536-65</t>
        </is>
      </c>
      <c r="G721" s="2" t="inlineStr">
        <is>
          <t>J</t>
        </is>
      </c>
      <c r="H721" s="2" t="inlineStr">
        <is>
          <t>Coating_Special</t>
        </is>
      </c>
      <c r="I721" t="inlineStr">
        <is>
          <t>250psig</t>
        </is>
      </c>
      <c r="J721" t="inlineStr">
        <is>
          <t>:MechSealType2B:</t>
        </is>
      </c>
      <c r="K721" t="inlineStr">
        <is>
          <t>:Horizontal:</t>
        </is>
      </c>
      <c r="L721" t="inlineStr">
        <is>
          <t>:A:B:</t>
        </is>
      </c>
      <c r="N721" t="inlineStr">
        <is>
          <t>Single Seal, Type 1B</t>
        </is>
      </c>
      <c r="O721" s="1" t="inlineStr">
        <is>
          <t>RTF</t>
        </is>
      </c>
      <c r="P721" s="4" t="n"/>
      <c r="Q721" t="inlineStr">
        <is>
          <t>A100543</t>
        </is>
      </c>
      <c r="R721" t="inlineStr">
        <is>
          <t>LT250</t>
        </is>
      </c>
    </row>
    <row r="722">
      <c r="B722" s="4" t="inlineStr">
        <is>
          <t>Price_BOM_L_Insert_716</t>
        </is>
      </c>
      <c r="C722" t="inlineStr">
        <is>
          <t>:40157-LC:40157-LCV:50123-LC:50123-LCV:50157-LC:50157-LCV:60123-LC:60123-LCV:60157-LC:60157-LCV:80123-LC:80123-LCV:80155-LC:80155-LCV:</t>
        </is>
      </c>
      <c r="D722" s="2" t="inlineStr">
        <is>
          <t>X5</t>
        </is>
      </c>
      <c r="E722" s="2" t="inlineStr">
        <is>
          <t>Opt_InsertProvided</t>
        </is>
      </c>
      <c r="F722" s="2" t="inlineStr">
        <is>
          <t>Cast Iron, ASTM-A48, CL 30</t>
        </is>
      </c>
      <c r="G722" s="2" t="inlineStr">
        <is>
          <t>C30</t>
        </is>
      </c>
      <c r="H722" s="2" t="inlineStr">
        <is>
          <t>Coating_Special</t>
        </is>
      </c>
      <c r="I722" t="inlineStr">
        <is>
          <t>175psig</t>
        </is>
      </c>
      <c r="J722" t="inlineStr">
        <is>
          <t>:MechSealType21S:MechSealType1Unbal:</t>
        </is>
      </c>
      <c r="K722" t="inlineStr">
        <is>
          <t>:Horizontal:Vertical:</t>
        </is>
      </c>
      <c r="L722" t="inlineStr">
        <is>
          <t>:L:N:</t>
        </is>
      </c>
      <c r="M722" t="inlineStr">
        <is>
          <t>:213TCZ:215TCZ:254TCS:256TCZ:</t>
        </is>
      </c>
      <c r="N722" t="inlineStr">
        <is>
          <t>Packing</t>
        </is>
      </c>
      <c r="O722" s="1" t="inlineStr">
        <is>
          <t>RTF</t>
        </is>
      </c>
      <c r="P722" s="4" t="n"/>
      <c r="Q722" t="inlineStr">
        <is>
          <t>A100527</t>
        </is>
      </c>
      <c r="R722" t="inlineStr">
        <is>
          <t>LT250</t>
        </is>
      </c>
    </row>
    <row r="723">
      <c r="B723" s="4" t="inlineStr">
        <is>
          <t>Price_BOM_L_Insert_717</t>
        </is>
      </c>
      <c r="C723" t="inlineStr">
        <is>
          <t>:40157-LC:40157-LCV:50123-LC:50123-LCV:50157-LC:50157-LCV:60123-LC:60123-LCV:60157-LC:60157-LCV:80123-LC:80123-LCV:80155-LC:80155-LCV:</t>
        </is>
      </c>
      <c r="D723" s="2" t="inlineStr">
        <is>
          <t>X5</t>
        </is>
      </c>
      <c r="E723" s="2" t="inlineStr">
        <is>
          <t>Opt_InsertProvided</t>
        </is>
      </c>
      <c r="F723" s="2" t="inlineStr">
        <is>
          <t>Cast Iron, ASTM-A48, CL 30</t>
        </is>
      </c>
      <c r="G723" s="2" t="inlineStr">
        <is>
          <t>C30</t>
        </is>
      </c>
      <c r="H723" s="2" t="inlineStr">
        <is>
          <t>Coating_Special</t>
        </is>
      </c>
      <c r="I723" t="inlineStr">
        <is>
          <t>175psig</t>
        </is>
      </c>
      <c r="J723" t="inlineStr">
        <is>
          <t>:MechSealType21S:MechSealType1Unbal:</t>
        </is>
      </c>
      <c r="K723" t="inlineStr">
        <is>
          <t>:Horizontal:Vertical:</t>
        </is>
      </c>
      <c r="L723" t="inlineStr">
        <is>
          <t>:L:N:</t>
        </is>
      </c>
      <c r="M723" t="inlineStr">
        <is>
          <t>:284TCZ:286TCZ:</t>
        </is>
      </c>
      <c r="N723" t="inlineStr">
        <is>
          <t>Single Seal, Type 21S:Single Seal, Type 1</t>
        </is>
      </c>
      <c r="O723" s="1" t="inlineStr">
        <is>
          <t>RTF</t>
        </is>
      </c>
      <c r="P723" s="4" t="n"/>
      <c r="Q723" t="inlineStr">
        <is>
          <t>A100527</t>
        </is>
      </c>
      <c r="R723" t="inlineStr">
        <is>
          <t>LT250</t>
        </is>
      </c>
    </row>
    <row r="724">
      <c r="B724" s="4" t="inlineStr">
        <is>
          <t>Price_BOM_L_Insert_718</t>
        </is>
      </c>
      <c r="C724" t="inlineStr">
        <is>
          <t>:40157-LC:40157-LCV:50123-LC:50123-LCV:50157-LC:50157-LCV:60123-LC:60123-LCV:60157-LC:60157-LCV:80123-LC:80123-LCV:80155-LC:80155-LCV:</t>
        </is>
      </c>
      <c r="D724" s="2" t="inlineStr">
        <is>
          <t>X5</t>
        </is>
      </c>
      <c r="E724" s="2" t="inlineStr">
        <is>
          <t>Opt_InsertProvided</t>
        </is>
      </c>
      <c r="F724" s="2" t="inlineStr">
        <is>
          <t>Cast Iron, ASTM-A48, CL 30</t>
        </is>
      </c>
      <c r="G724" s="2" t="inlineStr">
        <is>
          <t>C30</t>
        </is>
      </c>
      <c r="H724" s="2" t="inlineStr">
        <is>
          <t>Coating_Special</t>
        </is>
      </c>
      <c r="I724" t="inlineStr">
        <is>
          <t>175psig</t>
        </is>
      </c>
      <c r="J724" t="inlineStr">
        <is>
          <t>:MechSealType21S:MechSealType1Unbal:</t>
        </is>
      </c>
      <c r="K724" t="inlineStr">
        <is>
          <t>:Horizontal:Vertical:</t>
        </is>
      </c>
      <c r="L724" t="inlineStr">
        <is>
          <t>:L:N:</t>
        </is>
      </c>
      <c r="M724" t="inlineStr">
        <is>
          <t>:324TCZ:326TCZ:364TCZ:365TCZ:404TCZ:405TCZ:</t>
        </is>
      </c>
      <c r="O724" s="1" t="inlineStr">
        <is>
          <t>RTF</t>
        </is>
      </c>
      <c r="P724" s="4" t="n"/>
      <c r="Q724" t="inlineStr">
        <is>
          <t>A100527</t>
        </is>
      </c>
      <c r="R724" t="inlineStr">
        <is>
          <t>LT250</t>
        </is>
      </c>
    </row>
    <row r="725">
      <c r="B725" s="4" t="inlineStr">
        <is>
          <t>Price_BOM_L_Insert_719</t>
        </is>
      </c>
      <c r="C725" t="inlineStr">
        <is>
          <t>:40157-LC:40157-LCV:50123-LC:50123-LCV:50157-LC:50157-LCV:60123-LC:60123-LCV:60157-LC:60157-LCV:80123-LC:80123-LCV:80155-LC:80155-LCV:</t>
        </is>
      </c>
      <c r="D725" s="2" t="inlineStr">
        <is>
          <t>X5</t>
        </is>
      </c>
      <c r="E725" s="2" t="inlineStr">
        <is>
          <t>Opt_InsertProvided</t>
        </is>
      </c>
      <c r="F725" s="2" t="inlineStr">
        <is>
          <t>Ductile Iron, ASTM-A536-65</t>
        </is>
      </c>
      <c r="G725" s="2" t="inlineStr">
        <is>
          <t>J</t>
        </is>
      </c>
      <c r="H725" s="2" t="inlineStr">
        <is>
          <t>Coating_Special</t>
        </is>
      </c>
      <c r="I725" t="inlineStr">
        <is>
          <t>250psig</t>
        </is>
      </c>
      <c r="J725" t="inlineStr">
        <is>
          <t>:MechSealType21S:MechSealType1Unbal:</t>
        </is>
      </c>
      <c r="K725" t="inlineStr">
        <is>
          <t>:Horizontal:Vertical:</t>
        </is>
      </c>
      <c r="L725" t="inlineStr">
        <is>
          <t>:L:N:</t>
        </is>
      </c>
      <c r="M725" t="inlineStr">
        <is>
          <t>:213TCZ:215TCZ:254TCS:256TCZ:</t>
        </is>
      </c>
      <c r="N725" t="inlineStr">
        <is>
          <t>Single Seal, Type 21S:Single Seal, Type 1</t>
        </is>
      </c>
      <c r="O725" s="1" t="inlineStr">
        <is>
          <t>RTF</t>
        </is>
      </c>
      <c r="P725" s="4" t="n"/>
      <c r="Q725" t="inlineStr">
        <is>
          <t>A100528</t>
        </is>
      </c>
      <c r="R725" t="inlineStr">
        <is>
          <t>LT250</t>
        </is>
      </c>
    </row>
    <row r="726">
      <c r="B726" s="4" t="inlineStr">
        <is>
          <t>Price_BOM_L_Insert_720</t>
        </is>
      </c>
      <c r="C726" t="inlineStr">
        <is>
          <t>:40157-LC:40157-LCV:50123-LC:50123-LCV:50157-LC:50157-LCV:60123-LC:60123-LCV:60157-LC:60157-LCV:80123-LC:80123-LCV:80155-LC:80155-LCV:</t>
        </is>
      </c>
      <c r="D726" s="2" t="inlineStr">
        <is>
          <t>X5</t>
        </is>
      </c>
      <c r="E726" s="2" t="inlineStr">
        <is>
          <t>Opt_InsertProvided</t>
        </is>
      </c>
      <c r="F726" s="2" t="inlineStr">
        <is>
          <t>Ductile Iron, ASTM-A536-65</t>
        </is>
      </c>
      <c r="G726" s="2" t="inlineStr">
        <is>
          <t>J</t>
        </is>
      </c>
      <c r="H726" s="2" t="inlineStr">
        <is>
          <t>Coating_Special</t>
        </is>
      </c>
      <c r="I726" t="inlineStr">
        <is>
          <t>250psig</t>
        </is>
      </c>
      <c r="J726" t="inlineStr">
        <is>
          <t>:MechSealType21S:MechSealType1Unbal:</t>
        </is>
      </c>
      <c r="K726" t="inlineStr">
        <is>
          <t>:Horizontal:Vertical:</t>
        </is>
      </c>
      <c r="L726" t="inlineStr">
        <is>
          <t>:L:N:</t>
        </is>
      </c>
      <c r="M726" t="inlineStr">
        <is>
          <t>:284TCZ:286TCZ:</t>
        </is>
      </c>
      <c r="N726" t="inlineStr">
        <is>
          <t>Single Seal, Type 1</t>
        </is>
      </c>
      <c r="O726" s="1" t="inlineStr">
        <is>
          <t>RTF</t>
        </is>
      </c>
      <c r="P726" s="4" t="n"/>
      <c r="Q726" t="inlineStr">
        <is>
          <t>A100528</t>
        </is>
      </c>
      <c r="R726" t="inlineStr">
        <is>
          <t>LT250</t>
        </is>
      </c>
    </row>
    <row r="727">
      <c r="B727" s="4" t="inlineStr">
        <is>
          <t>Price_BOM_L_Insert_721</t>
        </is>
      </c>
      <c r="C727" t="inlineStr">
        <is>
          <t>:40157-LC:40157-LCV:50123-LC:50123-LCV:50157-LC:50157-LCV:60123-LC:60123-LCV:60157-LC:60157-LCV:80123-LC:80123-LCV:80155-LC:80155-LCV:</t>
        </is>
      </c>
      <c r="D727" s="2" t="inlineStr">
        <is>
          <t>X5</t>
        </is>
      </c>
      <c r="E727" s="2" t="inlineStr">
        <is>
          <t>Opt_InsertProvided</t>
        </is>
      </c>
      <c r="F727" s="2" t="inlineStr">
        <is>
          <t>Ductile Iron, ASTM-A536-65</t>
        </is>
      </c>
      <c r="G727" s="2" t="inlineStr">
        <is>
          <t>J</t>
        </is>
      </c>
      <c r="H727" s="2" t="inlineStr">
        <is>
          <t>Coating_Special</t>
        </is>
      </c>
      <c r="I727" t="inlineStr">
        <is>
          <t>250psig</t>
        </is>
      </c>
      <c r="J727" t="inlineStr">
        <is>
          <t>:MechSealType21S:MechSealType1Unbal:</t>
        </is>
      </c>
      <c r="K727" t="inlineStr">
        <is>
          <t>:Horizontal:Vertical:</t>
        </is>
      </c>
      <c r="L727" t="inlineStr">
        <is>
          <t>:L:N:</t>
        </is>
      </c>
      <c r="M727" t="inlineStr">
        <is>
          <t>:324TCZ:326TCZ:364TCZ:365TCZ:404TCZ:405TCZ:</t>
        </is>
      </c>
      <c r="O727" s="1" t="inlineStr">
        <is>
          <t>RTF</t>
        </is>
      </c>
      <c r="P727" s="4" t="n"/>
      <c r="Q727" t="inlineStr">
        <is>
          <t>A100528</t>
        </is>
      </c>
      <c r="R727" t="inlineStr">
        <is>
          <t>LT250</t>
        </is>
      </c>
    </row>
    <row r="728">
      <c r="B728" s="4" t="inlineStr">
        <is>
          <t>Price_BOM_L_Insert_722</t>
        </is>
      </c>
      <c r="C728" t="inlineStr">
        <is>
          <t>:40157-LC:40157-LCV:50123-LC:50123-LCV:50157-LC:50157-LCV:60123-LC:60123-LCV:60157-LC:60157-LCV:80123-LC:80123-LCV:80155-LC:80155-LCV:</t>
        </is>
      </c>
      <c r="D728" s="2" t="inlineStr">
        <is>
          <t>X5</t>
        </is>
      </c>
      <c r="E728" s="2" t="inlineStr">
        <is>
          <t>Opt_InsertProvided</t>
        </is>
      </c>
      <c r="F728" s="2" t="inlineStr">
        <is>
          <t>Cast Iron, ASTM-A48, CL 30</t>
        </is>
      </c>
      <c r="G728" s="2" t="inlineStr">
        <is>
          <t>C30</t>
        </is>
      </c>
      <c r="H728" s="2" t="inlineStr">
        <is>
          <t>Coating_Special</t>
        </is>
      </c>
      <c r="I728" t="inlineStr">
        <is>
          <t>175psig</t>
        </is>
      </c>
      <c r="J728" t="inlineStr">
        <is>
          <t>:Opt_Packing:</t>
        </is>
      </c>
      <c r="K728" t="inlineStr">
        <is>
          <t>:Horizontal:</t>
        </is>
      </c>
      <c r="L728" t="inlineStr">
        <is>
          <t>:N:</t>
        </is>
      </c>
      <c r="M728" t="inlineStr">
        <is>
          <t>:213TCZ:215TCZ:254TCS:256TCZ:</t>
        </is>
      </c>
      <c r="N728" t="inlineStr">
        <is>
          <t>Single Seal, Type 1</t>
        </is>
      </c>
      <c r="O728" s="1" t="inlineStr">
        <is>
          <t>RTF</t>
        </is>
      </c>
      <c r="P728" s="4" t="n"/>
      <c r="Q728" t="inlineStr">
        <is>
          <t>A100527</t>
        </is>
      </c>
      <c r="R728" t="inlineStr">
        <is>
          <t>LT250</t>
        </is>
      </c>
    </row>
    <row r="729">
      <c r="B729" s="4" t="inlineStr">
        <is>
          <t>Price_BOM_L_Insert_723</t>
        </is>
      </c>
      <c r="C729" t="inlineStr">
        <is>
          <t>:40157-LC:40157-LCV:50123-LC:50123-LCV:50157-LC:50157-LCV:60123-LC:60123-LCV:60157-LC:60157-LCV:80123-LC:80123-LCV:80155-LC:80155-LCV:</t>
        </is>
      </c>
      <c r="D729" s="2" t="inlineStr">
        <is>
          <t>X5</t>
        </is>
      </c>
      <c r="E729" s="2" t="inlineStr">
        <is>
          <t>Opt_InsertProvided</t>
        </is>
      </c>
      <c r="F729" s="2" t="inlineStr">
        <is>
          <t>Cast Iron, ASTM-A48, CL 30</t>
        </is>
      </c>
      <c r="G729" s="2" t="inlineStr">
        <is>
          <t>C30</t>
        </is>
      </c>
      <c r="H729" s="2" t="inlineStr">
        <is>
          <t>Coating_Special</t>
        </is>
      </c>
      <c r="I729" t="inlineStr">
        <is>
          <t>175psig</t>
        </is>
      </c>
      <c r="J729" t="inlineStr">
        <is>
          <t>:Opt_Packing:</t>
        </is>
      </c>
      <c r="K729" t="inlineStr">
        <is>
          <t>:Horizontal:</t>
        </is>
      </c>
      <c r="L729" t="inlineStr">
        <is>
          <t>:N:</t>
        </is>
      </c>
      <c r="M729" t="inlineStr">
        <is>
          <t>:284TCZ:286TCZ:</t>
        </is>
      </c>
      <c r="N729" t="inlineStr">
        <is>
          <t>Single Seal, Type 1</t>
        </is>
      </c>
      <c r="O729" s="1" t="inlineStr">
        <is>
          <t>RTF</t>
        </is>
      </c>
      <c r="P729" s="4" t="n"/>
      <c r="Q729" t="inlineStr">
        <is>
          <t>A100527</t>
        </is>
      </c>
      <c r="R729" t="inlineStr">
        <is>
          <t>LT250</t>
        </is>
      </c>
    </row>
    <row r="730">
      <c r="B730" s="4" t="inlineStr">
        <is>
          <t>Price_BOM_L_Insert_724</t>
        </is>
      </c>
      <c r="C730" t="inlineStr">
        <is>
          <t>:40157-LC:40157-LCV:50123-LC:50123-LCV:50157-LC:50157-LCV:60123-LC:60123-LCV:60157-LC:60157-LCV:80123-LC:80123-LCV:80155-LC:80155-LCV:</t>
        </is>
      </c>
      <c r="D730" s="2" t="inlineStr">
        <is>
          <t>X5</t>
        </is>
      </c>
      <c r="E730" s="2" t="inlineStr">
        <is>
          <t>Opt_InsertProvided</t>
        </is>
      </c>
      <c r="F730" s="2" t="inlineStr">
        <is>
          <t>Cast Iron, ASTM-A48, CL 30</t>
        </is>
      </c>
      <c r="G730" s="2" t="inlineStr">
        <is>
          <t>C30</t>
        </is>
      </c>
      <c r="H730" s="2" t="inlineStr">
        <is>
          <t>Coating_Special</t>
        </is>
      </c>
      <c r="I730" t="inlineStr">
        <is>
          <t>175psig</t>
        </is>
      </c>
      <c r="J730" t="inlineStr">
        <is>
          <t>:Opt_Packing:</t>
        </is>
      </c>
      <c r="K730" t="inlineStr">
        <is>
          <t>:Horizontal:</t>
        </is>
      </c>
      <c r="L730" t="inlineStr">
        <is>
          <t>:N:</t>
        </is>
      </c>
      <c r="M730" t="inlineStr">
        <is>
          <t>:324TCZ:326TCZ:364TCZ:365TCZ:404TCZ:405TCZ:</t>
        </is>
      </c>
      <c r="O730" s="1" t="inlineStr">
        <is>
          <t>RTF</t>
        </is>
      </c>
      <c r="P730" s="4" t="n"/>
      <c r="Q730" t="inlineStr">
        <is>
          <t>A100527</t>
        </is>
      </c>
      <c r="R730" t="inlineStr">
        <is>
          <t>LT250</t>
        </is>
      </c>
    </row>
    <row r="731">
      <c r="B731" s="4" t="inlineStr">
        <is>
          <t>Price_BOM_L_Insert_725</t>
        </is>
      </c>
      <c r="C731" t="inlineStr">
        <is>
          <t>:40157-LC:40157-LCV:50123-LC:50123-LCV:50157-LC:50157-LCV:60123-LC:60123-LCV:60157-LC:60157-LCV:80123-LC:80123-LCV:80155-LC:80155-LCV:</t>
        </is>
      </c>
      <c r="D731" s="2" t="inlineStr">
        <is>
          <t>X5</t>
        </is>
      </c>
      <c r="E731" s="2" t="inlineStr">
        <is>
          <t>Opt_InsertProvided</t>
        </is>
      </c>
      <c r="F731" s="2" t="inlineStr">
        <is>
          <t>Cast Iron, ASTM-A48, CL 30</t>
        </is>
      </c>
      <c r="G731" s="2" t="inlineStr">
        <is>
          <t>C30</t>
        </is>
      </c>
      <c r="H731" s="2" t="inlineStr">
        <is>
          <t>Coating_Special</t>
        </is>
      </c>
      <c r="I731" t="inlineStr">
        <is>
          <t>175psig</t>
        </is>
      </c>
      <c r="J731" t="inlineStr">
        <is>
          <t>:MechSealType1Bal:</t>
        </is>
      </c>
      <c r="K731" t="inlineStr">
        <is>
          <t>:Horizontal:Vertical:</t>
        </is>
      </c>
      <c r="L731" t="inlineStr">
        <is>
          <t>:L:N:</t>
        </is>
      </c>
      <c r="M731" t="inlineStr">
        <is>
          <t>:213TCZ:215TCZ:254TCS:256TCZ:</t>
        </is>
      </c>
      <c r="N731" t="inlineStr">
        <is>
          <t>Single Seal, Type 1</t>
        </is>
      </c>
      <c r="O731" s="1" t="inlineStr">
        <is>
          <t>RTF</t>
        </is>
      </c>
      <c r="P731" s="4" t="n"/>
      <c r="Q731" t="inlineStr">
        <is>
          <t>A100527</t>
        </is>
      </c>
      <c r="R731" t="inlineStr">
        <is>
          <t>LT250</t>
        </is>
      </c>
    </row>
    <row r="732">
      <c r="B732" s="4" t="inlineStr">
        <is>
          <t>Price_BOM_L_Insert_726</t>
        </is>
      </c>
      <c r="C732" t="inlineStr">
        <is>
          <t>:40157-LC:40157-LCV:50123-LC:50123-LCV:50157-LC:50157-LCV:60123-LC:60123-LCV:60157-LC:60157-LCV:80123-LC:80123-LCV:80155-LC:80155-LCV:</t>
        </is>
      </c>
      <c r="D732" s="2" t="inlineStr">
        <is>
          <t>X5</t>
        </is>
      </c>
      <c r="E732" s="2" t="inlineStr">
        <is>
          <t>Opt_InsertProvided</t>
        </is>
      </c>
      <c r="F732" s="2" t="inlineStr">
        <is>
          <t>Cast Iron, ASTM-A48, CL 30</t>
        </is>
      </c>
      <c r="G732" s="2" t="inlineStr">
        <is>
          <t>C30</t>
        </is>
      </c>
      <c r="H732" s="2" t="inlineStr">
        <is>
          <t>Coating_Special</t>
        </is>
      </c>
      <c r="I732" t="inlineStr">
        <is>
          <t>175psig</t>
        </is>
      </c>
      <c r="J732" t="inlineStr">
        <is>
          <t>:MechSealType1Bal:</t>
        </is>
      </c>
      <c r="K732" t="inlineStr">
        <is>
          <t>:Horizontal:Vertical:</t>
        </is>
      </c>
      <c r="L732" t="inlineStr">
        <is>
          <t>:L:N:</t>
        </is>
      </c>
      <c r="M732" t="inlineStr">
        <is>
          <t>:284TCZ:286TCZ:</t>
        </is>
      </c>
      <c r="N732" t="inlineStr">
        <is>
          <t>Double Seal, Type 1</t>
        </is>
      </c>
      <c r="O732" s="1" t="inlineStr">
        <is>
          <t>RTF</t>
        </is>
      </c>
      <c r="P732" s="4" t="n"/>
      <c r="Q732" t="inlineStr">
        <is>
          <t>A100527</t>
        </is>
      </c>
      <c r="R732" t="inlineStr">
        <is>
          <t>LT250</t>
        </is>
      </c>
    </row>
    <row r="733">
      <c r="B733" s="4" t="inlineStr">
        <is>
          <t>Price_BOM_L_Insert_727</t>
        </is>
      </c>
      <c r="C733" t="inlineStr">
        <is>
          <t>:40157-LC:40157-LCV:50123-LC:50123-LCV:50157-LC:50157-LCV:60123-LC:60123-LCV:60157-LC:60157-LCV:80123-LC:80123-LCV:80155-LC:80155-LCV:</t>
        </is>
      </c>
      <c r="D733" s="2" t="inlineStr">
        <is>
          <t>X5</t>
        </is>
      </c>
      <c r="E733" s="2" t="inlineStr">
        <is>
          <t>Opt_InsertProvided</t>
        </is>
      </c>
      <c r="F733" s="2" t="inlineStr">
        <is>
          <t>Cast Iron, ASTM-A48, CL 30</t>
        </is>
      </c>
      <c r="G733" s="2" t="inlineStr">
        <is>
          <t>C30</t>
        </is>
      </c>
      <c r="H733" s="2" t="inlineStr">
        <is>
          <t>Coating_Special</t>
        </is>
      </c>
      <c r="I733" t="inlineStr">
        <is>
          <t>175psig</t>
        </is>
      </c>
      <c r="J733" t="inlineStr">
        <is>
          <t>:MechSealType1Bal:</t>
        </is>
      </c>
      <c r="K733" t="inlineStr">
        <is>
          <t>:Horizontal:Vertical:</t>
        </is>
      </c>
      <c r="L733" t="inlineStr">
        <is>
          <t>:L:N:</t>
        </is>
      </c>
      <c r="M733" t="inlineStr">
        <is>
          <t>:324TCZ:326TCZ:364TCZ:365TCZ:404TCZ:405TCZ:</t>
        </is>
      </c>
      <c r="O733" s="1" t="inlineStr">
        <is>
          <t>RTF</t>
        </is>
      </c>
      <c r="P733" s="4" t="n"/>
      <c r="Q733" t="inlineStr">
        <is>
          <t>A100527</t>
        </is>
      </c>
      <c r="R733" t="inlineStr">
        <is>
          <t>LT250</t>
        </is>
      </c>
    </row>
    <row r="734">
      <c r="B734" s="4" t="inlineStr">
        <is>
          <t>Price_BOM_L_Insert_728</t>
        </is>
      </c>
      <c r="C734" t="inlineStr">
        <is>
          <t>:40157-LC:40157-LCV:50123-LC:50123-LCV:50157-LC:50157-LCV:60123-LC:60123-LCV:60157-LC:60157-LCV:80123-LC:80123-LCV:80155-LC:80155-LCV:</t>
        </is>
      </c>
      <c r="D734" s="2" t="inlineStr">
        <is>
          <t>X5</t>
        </is>
      </c>
      <c r="E734" s="2" t="inlineStr">
        <is>
          <t>Opt_InsertProvided</t>
        </is>
      </c>
      <c r="F734" s="2" t="inlineStr">
        <is>
          <t>Ductile Iron, ASTM-A536-65</t>
        </is>
      </c>
      <c r="G734" s="2" t="inlineStr">
        <is>
          <t>J</t>
        </is>
      </c>
      <c r="H734" s="2" t="inlineStr">
        <is>
          <t>Coating_Special</t>
        </is>
      </c>
      <c r="I734" t="inlineStr">
        <is>
          <t>250psig</t>
        </is>
      </c>
      <c r="J734" t="inlineStr">
        <is>
          <t>:MechSealType1Bal:</t>
        </is>
      </c>
      <c r="K734" t="inlineStr">
        <is>
          <t>:Horizontal:Vertical:</t>
        </is>
      </c>
      <c r="L734" t="inlineStr">
        <is>
          <t>:L:N:</t>
        </is>
      </c>
      <c r="M734" t="inlineStr">
        <is>
          <t>:213TCZ:215TCZ:254TCS:256TCZ:</t>
        </is>
      </c>
      <c r="N734" t="inlineStr">
        <is>
          <t>Double Seal, Type 1</t>
        </is>
      </c>
      <c r="O734" s="1" t="inlineStr">
        <is>
          <t>RTF</t>
        </is>
      </c>
      <c r="P734" s="4" t="n"/>
      <c r="Q734" t="inlineStr">
        <is>
          <t>A100528</t>
        </is>
      </c>
      <c r="R734" t="inlineStr">
        <is>
          <t>LT250</t>
        </is>
      </c>
    </row>
    <row r="735">
      <c r="B735" s="4" t="inlineStr">
        <is>
          <t>Price_BOM_L_Insert_729</t>
        </is>
      </c>
      <c r="C735" t="inlineStr">
        <is>
          <t>:40157-LC:40157-LCV:50123-LC:50123-LCV:50157-LC:50157-LCV:60123-LC:60123-LCV:60157-LC:60157-LCV:80123-LC:80123-LCV:80155-LC:80155-LCV:</t>
        </is>
      </c>
      <c r="D735" s="2" t="inlineStr">
        <is>
          <t>X5</t>
        </is>
      </c>
      <c r="E735" s="2" t="inlineStr">
        <is>
          <t>Opt_InsertProvided</t>
        </is>
      </c>
      <c r="F735" s="2" t="inlineStr">
        <is>
          <t>Ductile Iron, ASTM-A536-65</t>
        </is>
      </c>
      <c r="G735" s="2" t="inlineStr">
        <is>
          <t>J</t>
        </is>
      </c>
      <c r="H735" s="2" t="inlineStr">
        <is>
          <t>Coating_Special</t>
        </is>
      </c>
      <c r="I735" t="inlineStr">
        <is>
          <t>250psig</t>
        </is>
      </c>
      <c r="J735" t="inlineStr">
        <is>
          <t>:MechSealType1Bal:</t>
        </is>
      </c>
      <c r="K735" t="inlineStr">
        <is>
          <t>:Horizontal:Vertical:</t>
        </is>
      </c>
      <c r="L735" t="inlineStr">
        <is>
          <t>:L:N:</t>
        </is>
      </c>
      <c r="M735" t="inlineStr">
        <is>
          <t>:284TCZ:286TCZ:</t>
        </is>
      </c>
      <c r="N735" t="inlineStr">
        <is>
          <t>Single Seal, Type 1B</t>
        </is>
      </c>
      <c r="O735" s="1" t="inlineStr">
        <is>
          <t>RTF</t>
        </is>
      </c>
      <c r="P735" s="4" t="n"/>
      <c r="Q735" t="inlineStr">
        <is>
          <t>A100528</t>
        </is>
      </c>
      <c r="R735" t="inlineStr">
        <is>
          <t>LT250</t>
        </is>
      </c>
    </row>
    <row r="736">
      <c r="B736" s="4" t="inlineStr">
        <is>
          <t>Price_BOM_L_Insert_730</t>
        </is>
      </c>
      <c r="C736" t="inlineStr">
        <is>
          <t>:40157-LC:40157-LCV:50123-LC:50123-LCV:50157-LC:50157-LCV:60123-LC:60123-LCV:60157-LC:60157-LCV:80123-LC:80123-LCV:80155-LC:80155-LCV:</t>
        </is>
      </c>
      <c r="D736" s="2" t="inlineStr">
        <is>
          <t>X5</t>
        </is>
      </c>
      <c r="E736" s="2" t="inlineStr">
        <is>
          <t>Opt_InsertProvided</t>
        </is>
      </c>
      <c r="F736" s="2" t="inlineStr">
        <is>
          <t>Ductile Iron, ASTM-A536-65</t>
        </is>
      </c>
      <c r="G736" s="2" t="inlineStr">
        <is>
          <t>J</t>
        </is>
      </c>
      <c r="H736" s="2" t="inlineStr">
        <is>
          <t>Coating_Special</t>
        </is>
      </c>
      <c r="I736" t="inlineStr">
        <is>
          <t>250psig</t>
        </is>
      </c>
      <c r="J736" t="inlineStr">
        <is>
          <t>:MechSealType1Bal:</t>
        </is>
      </c>
      <c r="K736" t="inlineStr">
        <is>
          <t>:Horizontal:Vertical:</t>
        </is>
      </c>
      <c r="L736" t="inlineStr">
        <is>
          <t>:L:N:</t>
        </is>
      </c>
      <c r="M736" t="inlineStr">
        <is>
          <t>:324TCZ:326TCZ:364TCZ:365TCZ:404TCZ:405TCZ:</t>
        </is>
      </c>
      <c r="O736" s="1" t="inlineStr">
        <is>
          <t>RTF</t>
        </is>
      </c>
      <c r="P736" s="4" t="n"/>
      <c r="Q736" t="inlineStr">
        <is>
          <t>A100528</t>
        </is>
      </c>
      <c r="R736" t="inlineStr">
        <is>
          <t>LT250</t>
        </is>
      </c>
    </row>
    <row r="737">
      <c r="B737" s="4" t="inlineStr">
        <is>
          <t>Price_BOM_L_Insert_731</t>
        </is>
      </c>
      <c r="C737" t="inlineStr">
        <is>
          <t>:40157-LC:40157-LCV:50123-LC:50123-LCV:50157-LC:50157-LCV:60123-LC:60123-LCV:60157-LC:60157-LCV:80123-LC:80123-LCV:80155-LC:80155-LCV:</t>
        </is>
      </c>
      <c r="D737" s="2" t="inlineStr">
        <is>
          <t>X5</t>
        </is>
      </c>
      <c r="E737" s="2" t="inlineStr">
        <is>
          <t>Opt_InsertProvided</t>
        </is>
      </c>
      <c r="F737" s="2" t="inlineStr">
        <is>
          <t>Cast Iron, ASTM-A48, CL 30</t>
        </is>
      </c>
      <c r="G737" s="2" t="inlineStr">
        <is>
          <t>C30</t>
        </is>
      </c>
      <c r="H737" s="2" t="inlineStr">
        <is>
          <t>Coating_Special</t>
        </is>
      </c>
      <c r="I737" t="inlineStr">
        <is>
          <t>175psig</t>
        </is>
      </c>
      <c r="J737" t="inlineStr">
        <is>
          <t>:MechSealDoubleType2:</t>
        </is>
      </c>
      <c r="K737" t="inlineStr">
        <is>
          <t>:Horizontal:Vertical:</t>
        </is>
      </c>
      <c r="L737" t="inlineStr">
        <is>
          <t>:L:N:</t>
        </is>
      </c>
      <c r="M737" t="inlineStr">
        <is>
          <t>:213TCZ:215TCZ:254TCS:256TCZ:</t>
        </is>
      </c>
      <c r="N737" t="inlineStr">
        <is>
          <t>Single Seal, Type 1B</t>
        </is>
      </c>
      <c r="O737" s="1" t="inlineStr">
        <is>
          <t>RTF</t>
        </is>
      </c>
      <c r="P737" s="4" t="n"/>
      <c r="Q737" t="inlineStr">
        <is>
          <t>A100527</t>
        </is>
      </c>
      <c r="R737" t="inlineStr">
        <is>
          <t>LT250</t>
        </is>
      </c>
    </row>
    <row r="738">
      <c r="B738" s="4" t="inlineStr">
        <is>
          <t>Price_BOM_L_Insert_732</t>
        </is>
      </c>
      <c r="C738" t="inlineStr">
        <is>
          <t>:40157-LC:40157-LCV:50123-LC:50123-LCV:50157-LC:50157-LCV:60123-LC:60123-LCV:60157-LC:60157-LCV:80123-LC:80123-LCV:80155-LC:80155-LCV:</t>
        </is>
      </c>
      <c r="D738" s="2" t="inlineStr">
        <is>
          <t>X5</t>
        </is>
      </c>
      <c r="E738" s="2" t="inlineStr">
        <is>
          <t>Opt_InsertProvided</t>
        </is>
      </c>
      <c r="F738" s="2" t="inlineStr">
        <is>
          <t>Cast Iron, ASTM-A48, CL 30</t>
        </is>
      </c>
      <c r="G738" s="2" t="inlineStr">
        <is>
          <t>C30</t>
        </is>
      </c>
      <c r="H738" s="2" t="inlineStr">
        <is>
          <t>Coating_Special</t>
        </is>
      </c>
      <c r="I738" t="inlineStr">
        <is>
          <t>175psig</t>
        </is>
      </c>
      <c r="J738" t="inlineStr">
        <is>
          <t>:MechSealDoubleType2:</t>
        </is>
      </c>
      <c r="K738" t="inlineStr">
        <is>
          <t>:Horizontal:Vertical:</t>
        </is>
      </c>
      <c r="L738" t="inlineStr">
        <is>
          <t>:L:N:</t>
        </is>
      </c>
      <c r="M738" t="inlineStr">
        <is>
          <t>:284TCZ:286TCZ:</t>
        </is>
      </c>
      <c r="N738" t="inlineStr">
        <is>
          <t>Packing</t>
        </is>
      </c>
      <c r="O738" s="1" t="inlineStr">
        <is>
          <t>RTF</t>
        </is>
      </c>
      <c r="P738" s="4" t="n"/>
      <c r="Q738" t="inlineStr">
        <is>
          <t>A100527</t>
        </is>
      </c>
      <c r="R738" t="inlineStr">
        <is>
          <t>LT250</t>
        </is>
      </c>
    </row>
    <row r="739">
      <c r="B739" s="4" t="inlineStr">
        <is>
          <t>Price_BOM_L_Insert_733</t>
        </is>
      </c>
      <c r="C739" t="inlineStr">
        <is>
          <t>:40157-LC:40157-LCV:50123-LC:50123-LCV:50157-LC:50157-LCV:60123-LC:60123-LCV:60157-LC:60157-LCV:80123-LC:80123-LCV:80155-LC:80155-LCV:</t>
        </is>
      </c>
      <c r="D739" s="2" t="inlineStr">
        <is>
          <t>X5</t>
        </is>
      </c>
      <c r="E739" s="2" t="inlineStr">
        <is>
          <t>Opt_InsertProvided</t>
        </is>
      </c>
      <c r="F739" s="2" t="inlineStr">
        <is>
          <t>Cast Iron, ASTM-A48, CL 30</t>
        </is>
      </c>
      <c r="G739" s="2" t="inlineStr">
        <is>
          <t>C30</t>
        </is>
      </c>
      <c r="H739" s="2" t="inlineStr">
        <is>
          <t>Coating_Special</t>
        </is>
      </c>
      <c r="I739" t="inlineStr">
        <is>
          <t>175psig</t>
        </is>
      </c>
      <c r="J739" t="inlineStr">
        <is>
          <t>:MechSealDoubleType2:</t>
        </is>
      </c>
      <c r="K739" t="inlineStr">
        <is>
          <t>:Horizontal:Vertical:</t>
        </is>
      </c>
      <c r="L739" t="inlineStr">
        <is>
          <t>:L:N:</t>
        </is>
      </c>
      <c r="M739" t="inlineStr">
        <is>
          <t>:324TCZ:326TCZ:364TCZ:365TCZ:404TCZ:405TCZ:</t>
        </is>
      </c>
      <c r="N739" t="inlineStr">
        <is>
          <t>Single Seal, Type 21S:Single Seal, Type 1</t>
        </is>
      </c>
      <c r="O739" s="1" t="inlineStr">
        <is>
          <t>RTF</t>
        </is>
      </c>
      <c r="P739" s="4" t="n"/>
      <c r="Q739" t="inlineStr">
        <is>
          <t>A100527</t>
        </is>
      </c>
      <c r="R739" t="inlineStr">
        <is>
          <t>LT250</t>
        </is>
      </c>
    </row>
    <row r="740">
      <c r="B740" s="4" t="inlineStr">
        <is>
          <t>Price_BOM_L_Insert_734</t>
        </is>
      </c>
      <c r="C740" t="inlineStr">
        <is>
          <t>:40157-LF:50123-LF:50157-LF:60123-LF:60157-LF:80123-LF:80155-LF:</t>
        </is>
      </c>
      <c r="D740" s="2" t="inlineStr">
        <is>
          <t>X5</t>
        </is>
      </c>
      <c r="E740" s="2" t="inlineStr">
        <is>
          <t>Opt_InsertProvided</t>
        </is>
      </c>
      <c r="F740" s="2" t="inlineStr">
        <is>
          <t>Cast Iron, ASTM-A48, CL 30</t>
        </is>
      </c>
      <c r="G740" s="2" t="inlineStr">
        <is>
          <t>C30</t>
        </is>
      </c>
      <c r="H740" s="2" t="inlineStr">
        <is>
          <t>Coating_Special</t>
        </is>
      </c>
      <c r="I740" t="inlineStr">
        <is>
          <t>175psig</t>
        </is>
      </c>
      <c r="J740" t="inlineStr">
        <is>
          <t>:MechSealType21S:MechSealType1Unbal:</t>
        </is>
      </c>
      <c r="K740" t="inlineStr">
        <is>
          <t>:Horizontal:</t>
        </is>
      </c>
      <c r="L740" t="inlineStr">
        <is>
          <t>:A:B:</t>
        </is>
      </c>
      <c r="N740" t="inlineStr">
        <is>
          <t>Single Seal, Type 21S:Single Seal, Type 1</t>
        </is>
      </c>
      <c r="O740" s="1" t="inlineStr">
        <is>
          <t>RTF</t>
        </is>
      </c>
      <c r="P740" s="4" t="n"/>
      <c r="Q740" t="inlineStr">
        <is>
          <t>A100536</t>
        </is>
      </c>
      <c r="R740" t="inlineStr">
        <is>
          <t>LT250</t>
        </is>
      </c>
    </row>
    <row r="741">
      <c r="B741" s="4" t="inlineStr">
        <is>
          <t>Price_BOM_L_Insert_735</t>
        </is>
      </c>
      <c r="C741" t="inlineStr">
        <is>
          <t>:40157-LF:50123-LF:50157-LF:60123-LF:60157-LF:80123-LF:80155-LF:</t>
        </is>
      </c>
      <c r="D741" s="2" t="inlineStr">
        <is>
          <t>X5</t>
        </is>
      </c>
      <c r="E741" s="2" t="inlineStr">
        <is>
          <t>Opt_InsertProvided</t>
        </is>
      </c>
      <c r="F741" s="2" t="inlineStr">
        <is>
          <t>Ductile Iron, ASTM-A536-65</t>
        </is>
      </c>
      <c r="G741" s="2" t="inlineStr">
        <is>
          <t>J</t>
        </is>
      </c>
      <c r="H741" s="2" t="inlineStr">
        <is>
          <t>Coating_Special</t>
        </is>
      </c>
      <c r="I741" t="inlineStr">
        <is>
          <t>250psig</t>
        </is>
      </c>
      <c r="J741" t="inlineStr">
        <is>
          <t>:MechSealType21S:MechSealType1Unbal:</t>
        </is>
      </c>
      <c r="K741" t="inlineStr">
        <is>
          <t>:Horizontal:</t>
        </is>
      </c>
      <c r="L741" t="inlineStr">
        <is>
          <t>:A:B:</t>
        </is>
      </c>
      <c r="O741" s="1" t="inlineStr">
        <is>
          <t>RTF</t>
        </is>
      </c>
      <c r="Q741" t="inlineStr">
        <is>
          <t>A100537</t>
        </is>
      </c>
      <c r="R741" t="inlineStr">
        <is>
          <t>LT250</t>
        </is>
      </c>
    </row>
    <row r="742">
      <c r="B742" s="4" t="inlineStr">
        <is>
          <t>Price_BOM_L_Insert_736</t>
        </is>
      </c>
      <c r="C742" t="inlineStr">
        <is>
          <t>:40157-LF:50123-LF:50157-LF:60123-LF:60157-LF:80123-LF:80155-LF:</t>
        </is>
      </c>
      <c r="D742" s="2" t="inlineStr">
        <is>
          <t>X5</t>
        </is>
      </c>
      <c r="E742" s="2" t="inlineStr">
        <is>
          <t>Opt_InsertProvided</t>
        </is>
      </c>
      <c r="F742" s="2" t="inlineStr">
        <is>
          <t>Cast Iron, ASTM-A48, CL 30</t>
        </is>
      </c>
      <c r="G742" s="2" t="inlineStr">
        <is>
          <t>C30</t>
        </is>
      </c>
      <c r="H742" s="2" t="inlineStr">
        <is>
          <t>Coating_Special</t>
        </is>
      </c>
      <c r="I742" t="inlineStr">
        <is>
          <t>175psig</t>
        </is>
      </c>
      <c r="J742" t="inlineStr">
        <is>
          <t>:Opt_Packing:</t>
        </is>
      </c>
      <c r="K742" t="inlineStr">
        <is>
          <t>:Horizontal:</t>
        </is>
      </c>
      <c r="L742" t="inlineStr">
        <is>
          <t>:A:B:</t>
        </is>
      </c>
      <c r="O742" s="1" t="inlineStr">
        <is>
          <t>RTF</t>
        </is>
      </c>
      <c r="Q742" t="inlineStr">
        <is>
          <t>A100536</t>
        </is>
      </c>
      <c r="R742" t="inlineStr">
        <is>
          <t>LT250</t>
        </is>
      </c>
    </row>
    <row r="743">
      <c r="B743" s="4" t="inlineStr">
        <is>
          <t>Price_BOM_L_Insert_737</t>
        </is>
      </c>
      <c r="C743" t="inlineStr">
        <is>
          <t>:40157-LF:50123-LF:50157-LF:60123-LF:60157-LF:80123-LF:80155-LF:</t>
        </is>
      </c>
      <c r="D743" s="2" t="inlineStr">
        <is>
          <t>X5</t>
        </is>
      </c>
      <c r="E743" s="2" t="inlineStr">
        <is>
          <t>Opt_InsertProvided</t>
        </is>
      </c>
      <c r="F743" s="2" t="inlineStr">
        <is>
          <t>Cast Iron, ASTM-A48, CL 30</t>
        </is>
      </c>
      <c r="G743" s="2" t="inlineStr">
        <is>
          <t>C30</t>
        </is>
      </c>
      <c r="H743" s="2" t="inlineStr">
        <is>
          <t>Coating_Special</t>
        </is>
      </c>
      <c r="I743" t="inlineStr">
        <is>
          <t>175psig</t>
        </is>
      </c>
      <c r="J743" t="inlineStr">
        <is>
          <t>:MechSealType1Bal:</t>
        </is>
      </c>
      <c r="K743" t="inlineStr">
        <is>
          <t>:Horizontal:</t>
        </is>
      </c>
      <c r="L743" t="inlineStr">
        <is>
          <t>:A:B:</t>
        </is>
      </c>
      <c r="O743" s="1" t="inlineStr">
        <is>
          <t>RTF</t>
        </is>
      </c>
      <c r="Q743" t="inlineStr">
        <is>
          <t>A100536</t>
        </is>
      </c>
      <c r="R743" t="inlineStr">
        <is>
          <t>LT250</t>
        </is>
      </c>
    </row>
    <row r="744">
      <c r="B744" s="4" t="inlineStr">
        <is>
          <t>Price_BOM_L_Insert_738</t>
        </is>
      </c>
      <c r="C744" t="inlineStr">
        <is>
          <t>:40157-LF:50123-LF:50157-LF:60123-LF:60157-LF:80123-LF:80155-LF:</t>
        </is>
      </c>
      <c r="D744" s="2" t="inlineStr">
        <is>
          <t>X5</t>
        </is>
      </c>
      <c r="E744" s="2" t="inlineStr">
        <is>
          <t>Opt_InsertProvided</t>
        </is>
      </c>
      <c r="F744" s="2" t="inlineStr">
        <is>
          <t>Ductile Iron, ASTM-A536-65</t>
        </is>
      </c>
      <c r="G744" s="2" t="inlineStr">
        <is>
          <t>J</t>
        </is>
      </c>
      <c r="H744" s="2" t="inlineStr">
        <is>
          <t>Coating_Special</t>
        </is>
      </c>
      <c r="I744" t="inlineStr">
        <is>
          <t>250psig</t>
        </is>
      </c>
      <c r="J744" t="inlineStr">
        <is>
          <t>:MechSealType1Bal:</t>
        </is>
      </c>
      <c r="K744" t="inlineStr">
        <is>
          <t>:Horizontal:</t>
        </is>
      </c>
      <c r="L744" t="inlineStr">
        <is>
          <t>:A:B:</t>
        </is>
      </c>
      <c r="O744" s="1" t="inlineStr">
        <is>
          <t>RTF</t>
        </is>
      </c>
      <c r="Q744" t="inlineStr">
        <is>
          <t>A100537</t>
        </is>
      </c>
      <c r="R744" t="inlineStr">
        <is>
          <t>LT250</t>
        </is>
      </c>
    </row>
    <row r="745">
      <c r="B745" s="4" t="inlineStr">
        <is>
          <t>Price_BOM_L_Insert_739</t>
        </is>
      </c>
      <c r="C745" t="inlineStr">
        <is>
          <t>:40157-LF:50123-LF:50157-LF:60123-LF:60157-LF:80123-LF:80155-LF:</t>
        </is>
      </c>
      <c r="D745" s="2" t="inlineStr">
        <is>
          <t>X5</t>
        </is>
      </c>
      <c r="E745" s="2" t="inlineStr">
        <is>
          <t>Opt_InsertProvided</t>
        </is>
      </c>
      <c r="F745" s="2" t="inlineStr">
        <is>
          <t>Cast Iron, ASTM-A48, CL 30</t>
        </is>
      </c>
      <c r="G745" s="2" t="inlineStr">
        <is>
          <t>C30</t>
        </is>
      </c>
      <c r="H745" s="2" t="inlineStr">
        <is>
          <t>Coating_Special</t>
        </is>
      </c>
      <c r="I745" t="inlineStr">
        <is>
          <t>175psig</t>
        </is>
      </c>
      <c r="J745" t="inlineStr">
        <is>
          <t>:MechSealDoubleType2:</t>
        </is>
      </c>
      <c r="K745" t="inlineStr">
        <is>
          <t>:Horizontal:</t>
        </is>
      </c>
      <c r="L745" t="inlineStr">
        <is>
          <t>:A:B:</t>
        </is>
      </c>
      <c r="N745" t="inlineStr">
        <is>
          <t>Double Seal, Type 1</t>
        </is>
      </c>
      <c r="O745" s="1" t="inlineStr">
        <is>
          <t>RTF</t>
        </is>
      </c>
      <c r="Q745" t="inlineStr">
        <is>
          <t>A100536</t>
        </is>
      </c>
      <c r="R745" t="inlineStr">
        <is>
          <t>LT250</t>
        </is>
      </c>
    </row>
    <row r="746">
      <c r="B746" s="4" t="inlineStr">
        <is>
          <t>Price_BOM_L_Insert_740</t>
        </is>
      </c>
      <c r="C746" t="inlineStr">
        <is>
          <t>:60157-LF:80155-LF:</t>
        </is>
      </c>
      <c r="D746" s="2" t="inlineStr">
        <is>
          <t>X6</t>
        </is>
      </c>
      <c r="E746" s="2" t="inlineStr">
        <is>
          <t>Opt_InsertProvided</t>
        </is>
      </c>
      <c r="F746" s="2" t="inlineStr">
        <is>
          <t>Cast Iron, ASTM-A48, CL 30</t>
        </is>
      </c>
      <c r="G746" s="2" t="inlineStr">
        <is>
          <t>C30</t>
        </is>
      </c>
      <c r="H746" s="2" t="inlineStr">
        <is>
          <t>Coating_Special</t>
        </is>
      </c>
      <c r="I746" t="inlineStr">
        <is>
          <t>250psig</t>
        </is>
      </c>
      <c r="J746" t="inlineStr">
        <is>
          <t>:MechSealType1Bal:</t>
        </is>
      </c>
      <c r="K746" t="inlineStr">
        <is>
          <t>:Horizontal:</t>
        </is>
      </c>
      <c r="L746" t="inlineStr">
        <is>
          <t>:A:B:</t>
        </is>
      </c>
      <c r="N746" t="inlineStr">
        <is>
          <t>Single Seal, Type 21S:Single Seal, Type 1</t>
        </is>
      </c>
      <c r="O746" s="1" t="inlineStr">
        <is>
          <t>RTF</t>
        </is>
      </c>
      <c r="Q746" t="inlineStr">
        <is>
          <t>A100538</t>
        </is>
      </c>
      <c r="R746" t="inlineStr">
        <is>
          <t>LT250</t>
        </is>
      </c>
    </row>
    <row r="747">
      <c r="B747" s="4" t="inlineStr">
        <is>
          <t>Price_BOM_L_Insert_741</t>
        </is>
      </c>
      <c r="C747" t="inlineStr">
        <is>
          <t>:60157-LF:80155-LF:</t>
        </is>
      </c>
      <c r="D747" s="2" t="inlineStr">
        <is>
          <t>X6</t>
        </is>
      </c>
      <c r="E747" s="2" t="inlineStr">
        <is>
          <t>Opt_InsertProvided</t>
        </is>
      </c>
      <c r="F747" s="2" t="inlineStr">
        <is>
          <t>Ductile Iron, ASTM-A536-65</t>
        </is>
      </c>
      <c r="G747" s="2" t="inlineStr">
        <is>
          <t>J</t>
        </is>
      </c>
      <c r="H747" s="2" t="inlineStr">
        <is>
          <t>Coating_Special</t>
        </is>
      </c>
      <c r="I747" t="inlineStr">
        <is>
          <t>250psig</t>
        </is>
      </c>
      <c r="J747" t="inlineStr">
        <is>
          <t>:MechSealType1Bal:</t>
        </is>
      </c>
      <c r="K747" t="inlineStr">
        <is>
          <t>:Horizontal:</t>
        </is>
      </c>
      <c r="L747" t="inlineStr">
        <is>
          <t>:A:B:</t>
        </is>
      </c>
      <c r="N747" t="inlineStr">
        <is>
          <t>Single Seal, Type 21S:Single Seal, Type 1</t>
        </is>
      </c>
      <c r="O747" s="1" t="inlineStr">
        <is>
          <t>RTF</t>
        </is>
      </c>
      <c r="Q747" t="inlineStr">
        <is>
          <t>A100539</t>
        </is>
      </c>
      <c r="R747" t="inlineStr">
        <is>
          <t>LT250</t>
        </is>
      </c>
    </row>
    <row r="748">
      <c r="B748" s="4" t="inlineStr">
        <is>
          <t>Price_BOM_L_Insert_742</t>
        </is>
      </c>
      <c r="C748" t="inlineStr">
        <is>
          <t>:60157-LF:80155-LF:</t>
        </is>
      </c>
      <c r="D748" s="2" t="inlineStr">
        <is>
          <t>X6</t>
        </is>
      </c>
      <c r="E748" s="2" t="inlineStr">
        <is>
          <t>Opt_InsertProvided</t>
        </is>
      </c>
      <c r="F748" s="2" t="inlineStr">
        <is>
          <t>Cast Iron, ASTM-A48, CL 30</t>
        </is>
      </c>
      <c r="G748" s="2" t="inlineStr">
        <is>
          <t>C30</t>
        </is>
      </c>
      <c r="H748" s="2" t="inlineStr">
        <is>
          <t>Coating_Special</t>
        </is>
      </c>
      <c r="I748" t="inlineStr">
        <is>
          <t>175psig</t>
        </is>
      </c>
      <c r="J748" t="inlineStr">
        <is>
          <t>:MechSealType21S:MechSealType1Unbal:</t>
        </is>
      </c>
      <c r="K748" t="inlineStr">
        <is>
          <t>:Horizontal:</t>
        </is>
      </c>
      <c r="L748" t="inlineStr">
        <is>
          <t>:A:B:</t>
        </is>
      </c>
      <c r="N748" t="inlineStr">
        <is>
          <t>Double Seal, Type 1</t>
        </is>
      </c>
      <c r="O748" s="1" t="inlineStr">
        <is>
          <t>RTF</t>
        </is>
      </c>
      <c r="P748" s="4" t="n"/>
      <c r="Q748" t="inlineStr">
        <is>
          <t>A100538</t>
        </is>
      </c>
      <c r="R748" t="inlineStr">
        <is>
          <t>LT250</t>
        </is>
      </c>
    </row>
    <row r="749">
      <c r="B749" s="4" t="inlineStr">
        <is>
          <t>Price_BOM_L_Insert_743</t>
        </is>
      </c>
      <c r="C749" t="inlineStr">
        <is>
          <t>:60157-LF:80155-LF:</t>
        </is>
      </c>
      <c r="D749" s="2" t="inlineStr">
        <is>
          <t>X6</t>
        </is>
      </c>
      <c r="E749" s="2" t="inlineStr">
        <is>
          <t>Opt_InsertProvided</t>
        </is>
      </c>
      <c r="F749" s="2" t="inlineStr">
        <is>
          <t>Ductile Iron, ASTM-A536-65</t>
        </is>
      </c>
      <c r="G749" s="2" t="inlineStr">
        <is>
          <t>J</t>
        </is>
      </c>
      <c r="H749" s="2" t="inlineStr">
        <is>
          <t>Coating_Special</t>
        </is>
      </c>
      <c r="I749" t="inlineStr">
        <is>
          <t>175psig</t>
        </is>
      </c>
      <c r="J749" t="inlineStr">
        <is>
          <t>:MechSealType21S:MechSealType1Unbal:</t>
        </is>
      </c>
      <c r="K749" t="inlineStr">
        <is>
          <t>:Horizontal:</t>
        </is>
      </c>
      <c r="L749" t="inlineStr">
        <is>
          <t>:A:B:</t>
        </is>
      </c>
      <c r="N749" t="inlineStr">
        <is>
          <t>Double Seal, Type 1</t>
        </is>
      </c>
      <c r="O749" s="1" t="inlineStr">
        <is>
          <t>RTF</t>
        </is>
      </c>
      <c r="P749" s="4" t="n"/>
      <c r="Q749" t="inlineStr">
        <is>
          <t>A100539</t>
        </is>
      </c>
      <c r="R749" t="inlineStr">
        <is>
          <t>LT250</t>
        </is>
      </c>
    </row>
    <row r="750">
      <c r="B750" s="4" t="inlineStr">
        <is>
          <t>Price_BOM_L_Insert_744</t>
        </is>
      </c>
      <c r="C750" t="inlineStr">
        <is>
          <t>:60157-LF:80155-LF:</t>
        </is>
      </c>
      <c r="D750" s="2" t="inlineStr">
        <is>
          <t>X6</t>
        </is>
      </c>
      <c r="E750" s="2" t="inlineStr">
        <is>
          <t>Opt_InsertProvided</t>
        </is>
      </c>
      <c r="F750" s="2" t="inlineStr">
        <is>
          <t>Cast Iron, ASTM-A48, CL 30</t>
        </is>
      </c>
      <c r="G750" s="2" t="inlineStr">
        <is>
          <t>C30</t>
        </is>
      </c>
      <c r="H750" s="2" t="inlineStr">
        <is>
          <t>Coating_Special</t>
        </is>
      </c>
      <c r="I750" t="inlineStr">
        <is>
          <t>175psig</t>
        </is>
      </c>
      <c r="J750" t="inlineStr">
        <is>
          <t>:MechSealDoubleType1:</t>
        </is>
      </c>
      <c r="K750" t="inlineStr">
        <is>
          <t>:Horizontal:</t>
        </is>
      </c>
      <c r="L750" t="inlineStr">
        <is>
          <t>:A:B:</t>
        </is>
      </c>
      <c r="N750" t="inlineStr">
        <is>
          <t>Single Seal, Type 1B</t>
        </is>
      </c>
      <c r="O750" s="1" t="inlineStr">
        <is>
          <t>RTF</t>
        </is>
      </c>
      <c r="P750" s="4" t="n"/>
      <c r="Q750" t="inlineStr">
        <is>
          <t>A100538</t>
        </is>
      </c>
      <c r="R750" t="inlineStr">
        <is>
          <t>LT250</t>
        </is>
      </c>
    </row>
    <row r="751">
      <c r="B751" s="4" t="inlineStr">
        <is>
          <t>Price_BOM_L_Insert_745</t>
        </is>
      </c>
      <c r="C751" t="inlineStr">
        <is>
          <t>:60157-LF:80155-LF:</t>
        </is>
      </c>
      <c r="D751" s="2" t="inlineStr">
        <is>
          <t>X6</t>
        </is>
      </c>
      <c r="E751" s="2" t="inlineStr">
        <is>
          <t>Opt_InsertProvided</t>
        </is>
      </c>
      <c r="F751" s="2" t="inlineStr">
        <is>
          <t>Cast Iron, ASTM-A48, CL 30</t>
        </is>
      </c>
      <c r="G751" s="2" t="inlineStr">
        <is>
          <t>C30</t>
        </is>
      </c>
      <c r="H751" s="2" t="inlineStr">
        <is>
          <t>Coating_Special</t>
        </is>
      </c>
      <c r="I751" t="inlineStr">
        <is>
          <t>150psig</t>
        </is>
      </c>
      <c r="J751" t="inlineStr">
        <is>
          <t>:Opt_Packing:</t>
        </is>
      </c>
      <c r="K751" t="inlineStr">
        <is>
          <t>:Horizontal:</t>
        </is>
      </c>
      <c r="L751" t="inlineStr">
        <is>
          <t>:A:B:</t>
        </is>
      </c>
      <c r="N751" t="inlineStr">
        <is>
          <t>Packing</t>
        </is>
      </c>
      <c r="O751" s="1" t="inlineStr">
        <is>
          <t>RTF</t>
        </is>
      </c>
      <c r="P751" s="4" t="n"/>
      <c r="Q751" t="inlineStr">
        <is>
          <t>A100538</t>
        </is>
      </c>
      <c r="R751" t="inlineStr">
        <is>
          <t>LT250</t>
        </is>
      </c>
    </row>
    <row r="752">
      <c r="B752" s="4" t="inlineStr">
        <is>
          <t>Price_BOM_L_Insert_746</t>
        </is>
      </c>
      <c r="C752" t="inlineStr">
        <is>
          <t>:10153-LF:</t>
        </is>
      </c>
      <c r="D752" s="2" t="inlineStr">
        <is>
          <t>X8</t>
        </is>
      </c>
      <c r="E752" s="2" t="inlineStr">
        <is>
          <t>Opt_InsertProvided</t>
        </is>
      </c>
      <c r="F752" s="2" t="inlineStr">
        <is>
          <t>Cast Iron, ASTM-A48, CL 30</t>
        </is>
      </c>
      <c r="G752" s="2" t="inlineStr">
        <is>
          <t>C30</t>
        </is>
      </c>
      <c r="H752" s="2" t="inlineStr">
        <is>
          <t>Coating_Special</t>
        </is>
      </c>
      <c r="I752" t="inlineStr">
        <is>
          <t>175psig</t>
        </is>
      </c>
      <c r="J752" t="inlineStr">
        <is>
          <t>:MechSealDoubleType2:</t>
        </is>
      </c>
      <c r="K752" t="inlineStr">
        <is>
          <t>:Horizontal:</t>
        </is>
      </c>
      <c r="L752" t="inlineStr">
        <is>
          <t>:A:B:</t>
        </is>
      </c>
      <c r="N752" t="inlineStr">
        <is>
          <t>Double Seal, Type 1</t>
        </is>
      </c>
      <c r="O752" s="1" t="inlineStr">
        <is>
          <t>RTF</t>
        </is>
      </c>
      <c r="P752" s="4" t="n"/>
      <c r="Q752" t="inlineStr">
        <is>
          <t>A100540</t>
        </is>
      </c>
      <c r="R752" t="inlineStr">
        <is>
          <t>LT250</t>
        </is>
      </c>
    </row>
    <row r="753">
      <c r="B753" s="4" t="inlineStr">
        <is>
          <t>Price_BOM_L_Insert_747</t>
        </is>
      </c>
      <c r="C753" t="inlineStr">
        <is>
          <t>:10153-LF:</t>
        </is>
      </c>
      <c r="D753" s="2" t="inlineStr">
        <is>
          <t>X8</t>
        </is>
      </c>
      <c r="E753" s="2" t="inlineStr">
        <is>
          <t>Opt_InsertProvided</t>
        </is>
      </c>
      <c r="F753" s="2" t="inlineStr">
        <is>
          <t>Ductile Iron, ASTM-A536-65</t>
        </is>
      </c>
      <c r="G753" s="2" t="inlineStr">
        <is>
          <t>J</t>
        </is>
      </c>
      <c r="H753" s="2" t="inlineStr">
        <is>
          <t>Coating_Special</t>
        </is>
      </c>
      <c r="I753" t="inlineStr">
        <is>
          <t>175psig</t>
        </is>
      </c>
      <c r="J753" t="inlineStr">
        <is>
          <t>:MechSealDoubleType2:</t>
        </is>
      </c>
      <c r="K753" t="inlineStr">
        <is>
          <t>:Horizontal:</t>
        </is>
      </c>
      <c r="L753" t="inlineStr">
        <is>
          <t>:A:B:</t>
        </is>
      </c>
      <c r="N753" t="inlineStr">
        <is>
          <t>Double Seal, Type 1</t>
        </is>
      </c>
      <c r="O753" s="1" t="inlineStr">
        <is>
          <t>RTF</t>
        </is>
      </c>
      <c r="P753" s="4" t="n"/>
      <c r="Q753" t="inlineStr">
        <is>
          <t>A100541</t>
        </is>
      </c>
      <c r="R753" t="inlineStr">
        <is>
          <t>LT250</t>
        </is>
      </c>
    </row>
    <row r="754">
      <c r="B754" s="4" t="inlineStr">
        <is>
          <t>Price_BOM_L_Insert_748</t>
        </is>
      </c>
      <c r="C754" t="inlineStr">
        <is>
          <t>:10153-LF:</t>
        </is>
      </c>
      <c r="D754" s="2" t="inlineStr">
        <is>
          <t>X8</t>
        </is>
      </c>
      <c r="E754" s="2" t="inlineStr">
        <is>
          <t>Opt_InsertProvided</t>
        </is>
      </c>
      <c r="F754" s="2" t="inlineStr">
        <is>
          <t>Cast Iron, ASTM-A48, CL 30</t>
        </is>
      </c>
      <c r="G754" s="2" t="inlineStr">
        <is>
          <t>C30</t>
        </is>
      </c>
      <c r="H754" s="2" t="inlineStr">
        <is>
          <t>Coating_Special</t>
        </is>
      </c>
      <c r="I754" t="inlineStr">
        <is>
          <t>150psig</t>
        </is>
      </c>
      <c r="J754" t="inlineStr">
        <is>
          <t>:Opt_Packing:</t>
        </is>
      </c>
      <c r="K754" t="inlineStr">
        <is>
          <t>:Horizontal:</t>
        </is>
      </c>
      <c r="L754" t="inlineStr">
        <is>
          <t>:A:B:</t>
        </is>
      </c>
      <c r="N754" t="inlineStr">
        <is>
          <t>Packing</t>
        </is>
      </c>
      <c r="O754" s="1" t="inlineStr">
        <is>
          <t>RTF</t>
        </is>
      </c>
      <c r="P754" s="4" t="n"/>
      <c r="Q754" t="inlineStr">
        <is>
          <t>A100540</t>
        </is>
      </c>
      <c r="R754" t="inlineStr">
        <is>
          <t>LT250</t>
        </is>
      </c>
    </row>
    <row r="755">
      <c r="B755" s="4" t="inlineStr">
        <is>
          <t>Price_BOM_L_Insert_749</t>
        </is>
      </c>
      <c r="C755" t="inlineStr">
        <is>
          <t>:10153-LF:</t>
        </is>
      </c>
      <c r="D755" s="2" t="inlineStr">
        <is>
          <t>X8</t>
        </is>
      </c>
      <c r="E755" s="2" t="inlineStr">
        <is>
          <t>Opt_InsertProvided</t>
        </is>
      </c>
      <c r="F755" s="2" t="inlineStr">
        <is>
          <t>Ductile Iron, ASTM-A536-65</t>
        </is>
      </c>
      <c r="G755" s="2" t="inlineStr">
        <is>
          <t>J</t>
        </is>
      </c>
      <c r="H755" s="2" t="inlineStr">
        <is>
          <t>Coating_Special</t>
        </is>
      </c>
      <c r="I755" t="inlineStr">
        <is>
          <t>150psig</t>
        </is>
      </c>
      <c r="J755" t="inlineStr">
        <is>
          <t>:Opt_Packing:</t>
        </is>
      </c>
      <c r="K755" t="inlineStr">
        <is>
          <t>:Horizontal:</t>
        </is>
      </c>
      <c r="L755" t="inlineStr">
        <is>
          <t>:A:B:</t>
        </is>
      </c>
      <c r="N755" t="inlineStr">
        <is>
          <t>Packing</t>
        </is>
      </c>
      <c r="O755" s="1" t="inlineStr">
        <is>
          <t>RTF</t>
        </is>
      </c>
      <c r="P755" s="4" t="n"/>
      <c r="Q755" t="inlineStr">
        <is>
          <t>A100541</t>
        </is>
      </c>
      <c r="R755" t="inlineStr">
        <is>
          <t>LT250</t>
        </is>
      </c>
    </row>
    <row r="756">
      <c r="B756" s="4" t="inlineStr">
        <is>
          <t>Price_BOM_L_Insert_750</t>
        </is>
      </c>
      <c r="C756" t="inlineStr">
        <is>
          <t>:15507-LCV:15509-LCV:20501-LCV:30501-LCV:30507-LCV:</t>
        </is>
      </c>
      <c r="D756" s="2" t="inlineStr">
        <is>
          <t>X3</t>
        </is>
      </c>
      <c r="E756" s="2" t="inlineStr">
        <is>
          <t>Opt_InsertProvided</t>
        </is>
      </c>
      <c r="F756" s="2" t="inlineStr">
        <is>
          <t>Cast Iron, ASTM-A48, CL 30</t>
        </is>
      </c>
      <c r="G756" s="2" t="inlineStr">
        <is>
          <t>C30</t>
        </is>
      </c>
      <c r="H756" s="2" t="inlineStr">
        <is>
          <t>Coating_Special</t>
        </is>
      </c>
      <c r="I756" t="inlineStr">
        <is>
          <t>175psig</t>
        </is>
      </c>
      <c r="J756" t="inlineStr">
        <is>
          <t>:MechSealType21S:MechSealType1Unbal:</t>
        </is>
      </c>
      <c r="K756" t="inlineStr">
        <is>
          <t>:Vertical:</t>
        </is>
      </c>
      <c r="L756" t="inlineStr">
        <is>
          <t>:X:V:</t>
        </is>
      </c>
      <c r="M756" t="inlineStr">
        <is>
          <t>:143JM:145JM:182JM:184JM:</t>
        </is>
      </c>
      <c r="O756" s="1" t="inlineStr">
        <is>
          <t>RTF</t>
        </is>
      </c>
      <c r="P756" s="4" t="n"/>
      <c r="Q756" t="inlineStr">
        <is>
          <t>A100522</t>
        </is>
      </c>
      <c r="R756" t="inlineStr">
        <is>
          <t>LT250</t>
        </is>
      </c>
    </row>
    <row r="757">
      <c r="B757" s="4" t="inlineStr">
        <is>
          <t>Price_BOM_L_Insert_751</t>
        </is>
      </c>
      <c r="C757" t="inlineStr">
        <is>
          <t>:20121-LC:25123-LC:</t>
        </is>
      </c>
      <c r="D757" s="2" t="inlineStr">
        <is>
          <t>X3</t>
        </is>
      </c>
      <c r="E757" s="2" t="inlineStr">
        <is>
          <t>Opt_InsertProvided</t>
        </is>
      </c>
      <c r="F757" s="2" t="inlineStr">
        <is>
          <t>Cast Iron, ASTM-A48, CL 30</t>
        </is>
      </c>
      <c r="G757" s="2" t="inlineStr">
        <is>
          <t>C30</t>
        </is>
      </c>
      <c r="H757" s="2" t="inlineStr">
        <is>
          <t>Coating_Special</t>
        </is>
      </c>
      <c r="I757" t="inlineStr">
        <is>
          <t>175psig</t>
        </is>
      </c>
      <c r="J757" t="inlineStr">
        <is>
          <t>:MechSealType21S:MechSealType1Unbal:</t>
        </is>
      </c>
      <c r="K757" t="inlineStr">
        <is>
          <t>:Horizontal:</t>
        </is>
      </c>
      <c r="L757" t="inlineStr">
        <is>
          <t>:V:</t>
        </is>
      </c>
      <c r="M757" t="inlineStr">
        <is>
          <t>:143JM:145JM:182JM:184JM:</t>
        </is>
      </c>
      <c r="N757" s="1" t="n">
        <v>96769353</v>
      </c>
      <c r="O757" s="1" t="inlineStr">
        <is>
          <t>RTF</t>
        </is>
      </c>
      <c r="P757" s="4" t="n"/>
      <c r="Q757" t="inlineStr">
        <is>
          <t>A100522</t>
        </is>
      </c>
      <c r="R757" t="inlineStr">
        <is>
          <t>LT250</t>
        </is>
      </c>
    </row>
    <row r="758">
      <c r="B758" s="4" t="inlineStr">
        <is>
          <t>Price_BOM_L_Insert_752</t>
        </is>
      </c>
      <c r="C758" t="inlineStr">
        <is>
          <t>:20121-LC:25123-LC:</t>
        </is>
      </c>
      <c r="D758" s="2" t="inlineStr">
        <is>
          <t>X3</t>
        </is>
      </c>
      <c r="E758" s="2" t="inlineStr">
        <is>
          <t>Opt_InsertProvided</t>
        </is>
      </c>
      <c r="F758" s="2" t="inlineStr">
        <is>
          <t>Cast Iron, ASTM-A48, CL 30</t>
        </is>
      </c>
      <c r="G758" s="2" t="inlineStr">
        <is>
          <t>C30</t>
        </is>
      </c>
      <c r="H758" s="2" t="inlineStr">
        <is>
          <t>Coating_Special</t>
        </is>
      </c>
      <c r="I758" t="inlineStr">
        <is>
          <t>175psig</t>
        </is>
      </c>
      <c r="J758" t="inlineStr">
        <is>
          <t>:MechSealType21S:MechSealType1Unbal:</t>
        </is>
      </c>
      <c r="K758" t="inlineStr">
        <is>
          <t>:Horizontal:</t>
        </is>
      </c>
      <c r="L758" t="inlineStr">
        <is>
          <t>:V:</t>
        </is>
      </c>
      <c r="M758" t="inlineStr">
        <is>
          <t>:213JM:215JM:254JMZ:256JMZ:</t>
        </is>
      </c>
      <c r="O758" s="1" t="inlineStr">
        <is>
          <t>RTF</t>
        </is>
      </c>
      <c r="P758" s="4" t="n"/>
      <c r="Q758" t="inlineStr">
        <is>
          <t>A100522</t>
        </is>
      </c>
      <c r="R758" t="inlineStr">
        <is>
          <t>LT250</t>
        </is>
      </c>
    </row>
    <row r="759">
      <c r="A759" s="78" t="inlineStr">
        <is>
          <t>[END]</t>
        </is>
      </c>
      <c r="B759" s="4" t="n"/>
      <c r="P759" s="4" t="n"/>
    </row>
    <row r="760">
      <c r="B760" s="4" t="inlineStr">
        <is>
          <t>Price_BOM_L_Insert_753</t>
        </is>
      </c>
      <c r="C760" t="inlineStr">
        <is>
          <t>:15507-LC:15509-LC:20501-LC:30501-LC:30507-LC:</t>
        </is>
      </c>
      <c r="D760" s="2" t="inlineStr">
        <is>
          <t>X3</t>
        </is>
      </c>
      <c r="E760" s="2" t="inlineStr">
        <is>
          <t>Opt_InsertProvided</t>
        </is>
      </c>
      <c r="F760" s="2" t="inlineStr">
        <is>
          <t>Cast Iron, ASTM-A48, CL 30</t>
        </is>
      </c>
      <c r="G760" s="2" t="inlineStr">
        <is>
          <t>C30</t>
        </is>
      </c>
      <c r="H760" s="2" t="inlineStr">
        <is>
          <t>Coating_Standard</t>
        </is>
      </c>
      <c r="I760" t="inlineStr">
        <is>
          <t>175psig</t>
        </is>
      </c>
      <c r="J760" t="inlineStr">
        <is>
          <t>:MechSealType21S:MechSealType1Unbal:</t>
        </is>
      </c>
      <c r="K760" t="inlineStr">
        <is>
          <t>:Horizontal:</t>
        </is>
      </c>
      <c r="L760" t="inlineStr">
        <is>
          <t>:X:</t>
        </is>
      </c>
      <c r="M760" t="inlineStr">
        <is>
          <t>:213JM:215JM:</t>
        </is>
      </c>
      <c r="O760" s="1" t="inlineStr">
        <is>
          <t>RTF</t>
        </is>
      </c>
      <c r="P760" t="inlineStr">
        <is>
          <t>Can not build this pump!</t>
        </is>
      </c>
      <c r="Q760" t="inlineStr">
        <is>
          <t>A100509</t>
        </is>
      </c>
      <c r="R760" t="inlineStr">
        <is>
          <t>LT025</t>
        </is>
      </c>
    </row>
    <row r="761">
      <c r="B761" s="4" t="inlineStr">
        <is>
          <t>Price_BOM_L_Insert_754</t>
        </is>
      </c>
      <c r="C761" t="inlineStr">
        <is>
          <t>:15507-LCV:15509-LCV:20501-LCV:30501-LCV:30507-LCV:</t>
        </is>
      </c>
      <c r="D761" s="2" t="inlineStr">
        <is>
          <t>X3</t>
        </is>
      </c>
      <c r="E761" s="2" t="inlineStr">
        <is>
          <t>Opt_InsertProvided</t>
        </is>
      </c>
      <c r="F761" s="2" t="inlineStr">
        <is>
          <t>Cast Iron, ASTM-A48, CL 30</t>
        </is>
      </c>
      <c r="G761" s="2" t="inlineStr">
        <is>
          <t>C30</t>
        </is>
      </c>
      <c r="H761" s="2" t="inlineStr">
        <is>
          <t>Coating_Standard</t>
        </is>
      </c>
      <c r="I761" t="inlineStr">
        <is>
          <t>175psig</t>
        </is>
      </c>
      <c r="J761" t="inlineStr">
        <is>
          <t>:MechSealType21S:MechSealType1Unbal:</t>
        </is>
      </c>
      <c r="K761" t="inlineStr">
        <is>
          <t>:Vertical:</t>
        </is>
      </c>
      <c r="L761" t="inlineStr">
        <is>
          <t>:X:V:</t>
        </is>
      </c>
      <c r="M761" t="inlineStr">
        <is>
          <t>:213JM:215JM:</t>
        </is>
      </c>
      <c r="O761" s="1" t="inlineStr">
        <is>
          <t>RTF</t>
        </is>
      </c>
      <c r="P761" t="inlineStr">
        <is>
          <t>Can not build this pump!</t>
        </is>
      </c>
      <c r="Q761" t="inlineStr">
        <is>
          <t>A100509</t>
        </is>
      </c>
      <c r="R761" t="inlineStr">
        <is>
          <t>LT025</t>
        </is>
      </c>
    </row>
    <row r="762">
      <c r="B762" s="4" t="inlineStr">
        <is>
          <t>Price_BOM_L_Insert_755</t>
        </is>
      </c>
      <c r="C762" t="inlineStr">
        <is>
          <t>:15507-LC:15509-LC:20501-LC:30501-LC:30507-LC:</t>
        </is>
      </c>
      <c r="D762" s="2" t="inlineStr">
        <is>
          <t>X3</t>
        </is>
      </c>
      <c r="E762" s="2" t="inlineStr">
        <is>
          <t>Opt_InsertProvided</t>
        </is>
      </c>
      <c r="F762" s="2" t="inlineStr">
        <is>
          <t>Cast Iron, ASTM-A48, CL 30</t>
        </is>
      </c>
      <c r="G762" s="2" t="inlineStr">
        <is>
          <t>C30</t>
        </is>
      </c>
      <c r="H762" s="2" t="inlineStr">
        <is>
          <t>Coating_Scotchkote134_interior</t>
        </is>
      </c>
      <c r="I762" t="inlineStr">
        <is>
          <t>175psig</t>
        </is>
      </c>
      <c r="J762" t="inlineStr">
        <is>
          <t>:MechSealType21S:MechSealType1Unbal:</t>
        </is>
      </c>
      <c r="K762" t="inlineStr">
        <is>
          <t>:Horizontal:</t>
        </is>
      </c>
      <c r="L762" t="inlineStr">
        <is>
          <t>:X:</t>
        </is>
      </c>
      <c r="M762" t="inlineStr">
        <is>
          <t>:213JM:215JM:</t>
        </is>
      </c>
      <c r="O762" s="1" t="inlineStr">
        <is>
          <t>RTF</t>
        </is>
      </c>
      <c r="P762" t="inlineStr">
        <is>
          <t>Can not build this pump!</t>
        </is>
      </c>
      <c r="Q762" t="inlineStr">
        <is>
          <t>A100509</t>
        </is>
      </c>
      <c r="R762" t="inlineStr">
        <is>
          <t>LT025</t>
        </is>
      </c>
    </row>
    <row r="763">
      <c r="B763" s="4" t="inlineStr">
        <is>
          <t>Price_BOM_L_Insert_756</t>
        </is>
      </c>
      <c r="C763" t="inlineStr">
        <is>
          <t>:15507-LCV:15509-LCV:20501-LCV:30501-LCV:30507-LCV:</t>
        </is>
      </c>
      <c r="D763" s="2" t="inlineStr">
        <is>
          <t>X3</t>
        </is>
      </c>
      <c r="E763" s="2" t="inlineStr">
        <is>
          <t>Opt_InsertProvided</t>
        </is>
      </c>
      <c r="F763" s="2" t="inlineStr">
        <is>
          <t>Cast Iron, ASTM-A48, CL 30</t>
        </is>
      </c>
      <c r="G763" s="2" t="inlineStr">
        <is>
          <t>C30</t>
        </is>
      </c>
      <c r="H763" s="2" t="inlineStr">
        <is>
          <t>Coating_Scotchkote134_interior</t>
        </is>
      </c>
      <c r="I763" t="inlineStr">
        <is>
          <t>175psig</t>
        </is>
      </c>
      <c r="J763" t="inlineStr">
        <is>
          <t>:MechSealType21S:MechSealType1Unbal:</t>
        </is>
      </c>
      <c r="K763" t="inlineStr">
        <is>
          <t>:Vertical:</t>
        </is>
      </c>
      <c r="L763" t="inlineStr">
        <is>
          <t>:X:V:</t>
        </is>
      </c>
      <c r="M763" t="inlineStr">
        <is>
          <t>:213JM:215JM:</t>
        </is>
      </c>
      <c r="O763" s="1" t="inlineStr">
        <is>
          <t>RTF</t>
        </is>
      </c>
      <c r="P763" t="inlineStr">
        <is>
          <t>Can not build this pump!</t>
        </is>
      </c>
      <c r="Q763" t="inlineStr">
        <is>
          <t>A100509</t>
        </is>
      </c>
      <c r="R763" t="inlineStr">
        <is>
          <t>LT025</t>
        </is>
      </c>
    </row>
    <row r="764">
      <c r="B764" s="4" t="inlineStr">
        <is>
          <t>Price_BOM_L_Insert_757</t>
        </is>
      </c>
      <c r="C764" t="inlineStr">
        <is>
          <t>:15507-LC:15509-LC:20501-LC:30501-LC:30507-LC:</t>
        </is>
      </c>
      <c r="D764" s="2" t="inlineStr">
        <is>
          <t>X3</t>
        </is>
      </c>
      <c r="E764" s="2" t="inlineStr">
        <is>
          <t>Opt_InsertProvided</t>
        </is>
      </c>
      <c r="F764" s="2" t="inlineStr">
        <is>
          <t>Cast Iron, ASTM-A48, CL 30</t>
        </is>
      </c>
      <c r="G764" s="2" t="inlineStr">
        <is>
          <t>C30</t>
        </is>
      </c>
      <c r="H764" s="2" t="inlineStr">
        <is>
          <t>Coating_Scotchkote134_interior_exterior</t>
        </is>
      </c>
      <c r="I764" t="inlineStr">
        <is>
          <t>175psig</t>
        </is>
      </c>
      <c r="J764" t="inlineStr">
        <is>
          <t>:MechSealType21S:MechSealType1Unbal:</t>
        </is>
      </c>
      <c r="K764" t="inlineStr">
        <is>
          <t>:Horizontal:</t>
        </is>
      </c>
      <c r="L764" t="inlineStr">
        <is>
          <t>:X:</t>
        </is>
      </c>
      <c r="M764" t="inlineStr">
        <is>
          <t>:213JM:215JM:</t>
        </is>
      </c>
      <c r="O764" s="1" t="inlineStr">
        <is>
          <t>RTF</t>
        </is>
      </c>
      <c r="P764" t="inlineStr">
        <is>
          <t>Can not build this pump!</t>
        </is>
      </c>
      <c r="Q764" t="inlineStr">
        <is>
          <t>A100509</t>
        </is>
      </c>
      <c r="R764" t="inlineStr">
        <is>
          <t>LT025</t>
        </is>
      </c>
    </row>
    <row r="765">
      <c r="B765" s="4" t="inlineStr">
        <is>
          <t>Price_BOM_L_Insert_758</t>
        </is>
      </c>
      <c r="C765" t="inlineStr">
        <is>
          <t>:15507-LCV:15509-LCV:20501-LCV:30501-LCV:30507-LCV:</t>
        </is>
      </c>
      <c r="D765" s="2" t="inlineStr">
        <is>
          <t>X3</t>
        </is>
      </c>
      <c r="E765" s="2" t="inlineStr">
        <is>
          <t>Opt_InsertProvided</t>
        </is>
      </c>
      <c r="F765" s="2" t="inlineStr">
        <is>
          <t>Cast Iron, ASTM-A48, CL 30</t>
        </is>
      </c>
      <c r="G765" s="2" t="inlineStr">
        <is>
          <t>C30</t>
        </is>
      </c>
      <c r="H765" s="2" t="inlineStr">
        <is>
          <t>Coating_Scotchkote134_interior_exterior</t>
        </is>
      </c>
      <c r="I765" t="inlineStr">
        <is>
          <t>175psig</t>
        </is>
      </c>
      <c r="J765" t="inlineStr">
        <is>
          <t>:MechSealType21S:MechSealType1Unbal:</t>
        </is>
      </c>
      <c r="K765" t="inlineStr">
        <is>
          <t>:Vertical:</t>
        </is>
      </c>
      <c r="L765" t="inlineStr">
        <is>
          <t>:X:V:</t>
        </is>
      </c>
      <c r="M765" t="inlineStr">
        <is>
          <t>:213JM:215JM:</t>
        </is>
      </c>
      <c r="O765" s="1" t="inlineStr">
        <is>
          <t>RTF</t>
        </is>
      </c>
      <c r="P765" t="inlineStr">
        <is>
          <t>Can not build this pump!</t>
        </is>
      </c>
      <c r="Q765" t="inlineStr">
        <is>
          <t>A100509</t>
        </is>
      </c>
      <c r="R765" t="inlineStr">
        <is>
          <t>LT025</t>
        </is>
      </c>
    </row>
    <row r="766">
      <c r="B766" s="4" t="inlineStr">
        <is>
          <t>Price_BOM_L_Insert_759</t>
        </is>
      </c>
      <c r="C766" t="inlineStr">
        <is>
          <t>:15507-LC:15509-LC:20501-LC:30501-LC:30507-LC:</t>
        </is>
      </c>
      <c r="D766" s="2" t="inlineStr">
        <is>
          <t>X3</t>
        </is>
      </c>
      <c r="E766" s="2" t="inlineStr">
        <is>
          <t>Opt_InsertProvided</t>
        </is>
      </c>
      <c r="F766" s="2" t="inlineStr">
        <is>
          <t>Cast Iron, ASTM-A48, CL 30</t>
        </is>
      </c>
      <c r="G766" s="2" t="inlineStr">
        <is>
          <t>C30</t>
        </is>
      </c>
      <c r="H766" s="2" t="inlineStr">
        <is>
          <t>Coating_Scotchkote134_interior_exterior_IncludeImpeller</t>
        </is>
      </c>
      <c r="I766" t="inlineStr">
        <is>
          <t>175psig</t>
        </is>
      </c>
      <c r="J766" t="inlineStr">
        <is>
          <t>:MechSealType21S:MechSealType1Unbal:</t>
        </is>
      </c>
      <c r="K766" t="inlineStr">
        <is>
          <t>:Horizontal:</t>
        </is>
      </c>
      <c r="L766" t="inlineStr">
        <is>
          <t>:X:</t>
        </is>
      </c>
      <c r="M766" t="inlineStr">
        <is>
          <t>:213JM:215JM:</t>
        </is>
      </c>
      <c r="O766" s="1" t="inlineStr">
        <is>
          <t>RTF</t>
        </is>
      </c>
      <c r="P766" t="inlineStr">
        <is>
          <t>Can not build this pump!</t>
        </is>
      </c>
      <c r="Q766" t="inlineStr">
        <is>
          <t>A100509</t>
        </is>
      </c>
      <c r="R766" t="inlineStr">
        <is>
          <t>LT025</t>
        </is>
      </c>
    </row>
    <row r="767">
      <c r="B767" s="4" t="inlineStr">
        <is>
          <t>Price_BOM_L_Insert_760</t>
        </is>
      </c>
      <c r="C767" t="inlineStr">
        <is>
          <t>:15507-LCV:15509-LCV:20501-LCV:30501-LCV:30507-LCV:</t>
        </is>
      </c>
      <c r="D767" s="2" t="inlineStr">
        <is>
          <t>X3</t>
        </is>
      </c>
      <c r="E767" s="2" t="inlineStr">
        <is>
          <t>Opt_InsertProvided</t>
        </is>
      </c>
      <c r="F767" s="2" t="inlineStr">
        <is>
          <t>Cast Iron, ASTM-A48, CL 30</t>
        </is>
      </c>
      <c r="G767" s="2" t="inlineStr">
        <is>
          <t>C30</t>
        </is>
      </c>
      <c r="H767" s="2" t="inlineStr">
        <is>
          <t>Coating_Scotchkote134_interior_exterior_IncludeImpeller</t>
        </is>
      </c>
      <c r="I767" t="inlineStr">
        <is>
          <t>175psig</t>
        </is>
      </c>
      <c r="J767" t="inlineStr">
        <is>
          <t>:MechSealType21S:MechSealType1Unbal:</t>
        </is>
      </c>
      <c r="K767" t="inlineStr">
        <is>
          <t>:Vertical:</t>
        </is>
      </c>
      <c r="L767" t="inlineStr">
        <is>
          <t>:X:V:</t>
        </is>
      </c>
      <c r="M767" t="inlineStr">
        <is>
          <t>:213JM:215JM:</t>
        </is>
      </c>
      <c r="O767" s="1" t="inlineStr">
        <is>
          <t>RTF</t>
        </is>
      </c>
      <c r="P767" t="inlineStr">
        <is>
          <t>Can not build this pump!</t>
        </is>
      </c>
      <c r="Q767" t="inlineStr">
        <is>
          <t>A100509</t>
        </is>
      </c>
      <c r="R767" t="inlineStr">
        <is>
          <t>LT025</t>
        </is>
      </c>
    </row>
    <row r="768">
      <c r="B768" s="4" t="inlineStr">
        <is>
          <t>Price_BOM_L_Insert_761</t>
        </is>
      </c>
      <c r="C768" t="inlineStr">
        <is>
          <t>:15507-LC:15509-LC:20501-LC:30501-LC:30507-LC:</t>
        </is>
      </c>
      <c r="D768" s="2" t="inlineStr">
        <is>
          <t>X3</t>
        </is>
      </c>
      <c r="E768" s="2" t="inlineStr">
        <is>
          <t>Opt_InsertProvided</t>
        </is>
      </c>
      <c r="F768" s="2" t="inlineStr">
        <is>
          <t>Cast Iron, ASTM-A48, CL 30</t>
        </is>
      </c>
      <c r="G768" s="2" t="inlineStr">
        <is>
          <t>C30</t>
        </is>
      </c>
      <c r="H768" s="2" t="inlineStr">
        <is>
          <t>Coating_Scotchkote134_interior_IncludeImpeller</t>
        </is>
      </c>
      <c r="I768" t="inlineStr">
        <is>
          <t>175psig</t>
        </is>
      </c>
      <c r="J768" t="inlineStr">
        <is>
          <t>:MechSealType21S:MechSealType1Unbal:</t>
        </is>
      </c>
      <c r="K768" t="inlineStr">
        <is>
          <t>:Horizontal:</t>
        </is>
      </c>
      <c r="L768" t="inlineStr">
        <is>
          <t>:X:</t>
        </is>
      </c>
      <c r="M768" t="inlineStr">
        <is>
          <t>:213JM:215JM:</t>
        </is>
      </c>
      <c r="O768" s="1" t="inlineStr">
        <is>
          <t>RTF</t>
        </is>
      </c>
      <c r="P768" t="inlineStr">
        <is>
          <t>Can not build this pump!</t>
        </is>
      </c>
      <c r="Q768" t="inlineStr">
        <is>
          <t>A100509</t>
        </is>
      </c>
      <c r="R768" t="inlineStr">
        <is>
          <t>LT025</t>
        </is>
      </c>
    </row>
    <row r="769">
      <c r="B769" s="4" t="inlineStr">
        <is>
          <t>Price_BOM_L_Insert_762</t>
        </is>
      </c>
      <c r="C769" t="inlineStr">
        <is>
          <t>:15507-LCV:15509-LCV:20501-LCV:30501-LCV:30507-LCV:</t>
        </is>
      </c>
      <c r="D769" s="2" t="inlineStr">
        <is>
          <t>X3</t>
        </is>
      </c>
      <c r="E769" s="2" t="inlineStr">
        <is>
          <t>Opt_InsertProvided</t>
        </is>
      </c>
      <c r="F769" s="2" t="inlineStr">
        <is>
          <t>Cast Iron, ASTM-A48, CL 30</t>
        </is>
      </c>
      <c r="G769" s="2" t="inlineStr">
        <is>
          <t>C30</t>
        </is>
      </c>
      <c r="H769" s="2" t="inlineStr">
        <is>
          <t>Coating_Scotchkote134_interior_IncludeImpeller</t>
        </is>
      </c>
      <c r="I769" t="inlineStr">
        <is>
          <t>175psig</t>
        </is>
      </c>
      <c r="J769" t="inlineStr">
        <is>
          <t>:MechSealType21S:MechSealType1Unbal:</t>
        </is>
      </c>
      <c r="K769" t="inlineStr">
        <is>
          <t>:Vertical:</t>
        </is>
      </c>
      <c r="L769" t="inlineStr">
        <is>
          <t>:X:V:</t>
        </is>
      </c>
      <c r="M769" t="inlineStr">
        <is>
          <t>:213JM:215JM:</t>
        </is>
      </c>
      <c r="O769" s="1" t="inlineStr">
        <is>
          <t>RTF</t>
        </is>
      </c>
      <c r="P769" t="inlineStr">
        <is>
          <t>Can not build this pump!</t>
        </is>
      </c>
      <c r="Q769" t="inlineStr">
        <is>
          <t>A100509</t>
        </is>
      </c>
      <c r="R769" t="inlineStr">
        <is>
          <t>LT025</t>
        </is>
      </c>
    </row>
    <row r="770">
      <c r="B770" s="4" t="inlineStr">
        <is>
          <t>Price_BOM_L_Insert_763</t>
        </is>
      </c>
      <c r="C770" t="inlineStr">
        <is>
          <t>:15507-LC:15509-LC:20501-LC:30501-LC:30507-LC:</t>
        </is>
      </c>
      <c r="D770" s="2" t="inlineStr">
        <is>
          <t>X3</t>
        </is>
      </c>
      <c r="E770" s="2" t="inlineStr">
        <is>
          <t>Opt_InsertProvided</t>
        </is>
      </c>
      <c r="F770" s="2" t="inlineStr">
        <is>
          <t>Cast Iron, ASTM-A48, CL 30</t>
        </is>
      </c>
      <c r="G770" s="2" t="inlineStr">
        <is>
          <t>C30</t>
        </is>
      </c>
      <c r="H770" s="2" t="inlineStr">
        <is>
          <t>Coating_Special</t>
        </is>
      </c>
      <c r="I770" t="inlineStr">
        <is>
          <t>175psig</t>
        </is>
      </c>
      <c r="J770" t="inlineStr">
        <is>
          <t>:MechSealType21S:MechSealType1Unbal:</t>
        </is>
      </c>
      <c r="K770" t="inlineStr">
        <is>
          <t>:Horizontal:</t>
        </is>
      </c>
      <c r="L770" t="inlineStr">
        <is>
          <t>:X:</t>
        </is>
      </c>
      <c r="M770" t="inlineStr">
        <is>
          <t>:213JM:215JM:</t>
        </is>
      </c>
      <c r="O770" s="1" t="inlineStr">
        <is>
          <t>RTF</t>
        </is>
      </c>
      <c r="P770" t="inlineStr">
        <is>
          <t>Can not build this pump!</t>
        </is>
      </c>
      <c r="Q770" t="inlineStr">
        <is>
          <t>A100509</t>
        </is>
      </c>
      <c r="R770" t="inlineStr">
        <is>
          <t>LT025</t>
        </is>
      </c>
    </row>
    <row r="771">
      <c r="B771" s="4" t="inlineStr">
        <is>
          <t>Price_BOM_L_Insert_764</t>
        </is>
      </c>
      <c r="C771" t="inlineStr">
        <is>
          <t>:15507-LCV:15509-LCV:20501-LCV:30501-LCV:30507-LCV:</t>
        </is>
      </c>
      <c r="D771" s="2" t="inlineStr">
        <is>
          <t>X3</t>
        </is>
      </c>
      <c r="E771" s="2" t="inlineStr">
        <is>
          <t>Opt_InsertProvided</t>
        </is>
      </c>
      <c r="F771" s="2" t="inlineStr">
        <is>
          <t>Cast Iron, ASTM-A48, CL 30</t>
        </is>
      </c>
      <c r="G771" s="2" t="inlineStr">
        <is>
          <t>C30</t>
        </is>
      </c>
      <c r="H771" s="2" t="inlineStr">
        <is>
          <t>Coating_Special</t>
        </is>
      </c>
      <c r="I771" t="inlineStr">
        <is>
          <t>175psig</t>
        </is>
      </c>
      <c r="J771" t="inlineStr">
        <is>
          <t>:MechSealType21S:MechSealType1Unbal:</t>
        </is>
      </c>
      <c r="K771" t="inlineStr">
        <is>
          <t>:Vertical:</t>
        </is>
      </c>
      <c r="L771" t="inlineStr">
        <is>
          <t>:X:V:</t>
        </is>
      </c>
      <c r="M771" t="inlineStr">
        <is>
          <t>:213JM:215JM:</t>
        </is>
      </c>
      <c r="O771" s="1" t="inlineStr">
        <is>
          <t>RTF</t>
        </is>
      </c>
      <c r="P771" t="inlineStr">
        <is>
          <t>Can not build this pump!</t>
        </is>
      </c>
      <c r="Q771" t="inlineStr">
        <is>
          <t>A100509</t>
        </is>
      </c>
      <c r="R771" t="inlineStr">
        <is>
          <t>LT025</t>
        </is>
      </c>
    </row>
    <row r="772">
      <c r="P772" s="4" t="n"/>
    </row>
    <row r="773">
      <c r="P773" s="4" t="n"/>
    </row>
    <row r="774">
      <c r="P774" s="4" t="n"/>
    </row>
    <row r="775">
      <c r="P775" s="4" t="n"/>
    </row>
    <row r="776">
      <c r="P776" s="4" t="n"/>
    </row>
    <row r="777">
      <c r="P777" s="4" t="n"/>
    </row>
    <row r="778">
      <c r="P778" s="4" t="n"/>
    </row>
    <row r="779">
      <c r="P779" s="4" t="n"/>
    </row>
    <row r="780">
      <c r="P780" s="4" t="n"/>
    </row>
    <row r="781">
      <c r="P781" s="4" t="n"/>
    </row>
    <row r="782">
      <c r="P782" s="4" t="n"/>
    </row>
    <row r="783">
      <c r="P783" s="4" t="n"/>
    </row>
    <row r="784">
      <c r="P784" s="4" t="n"/>
    </row>
    <row r="785">
      <c r="P785" s="4" t="n"/>
    </row>
    <row r="786">
      <c r="P786" s="4" t="n"/>
    </row>
    <row r="787">
      <c r="P787" s="4" t="n"/>
    </row>
    <row r="788">
      <c r="P788" s="4" t="n"/>
    </row>
    <row r="789">
      <c r="P789" s="4" t="n"/>
    </row>
    <row r="790">
      <c r="P790" s="4" t="n"/>
    </row>
    <row r="791">
      <c r="P791" s="4" t="n"/>
    </row>
    <row r="792">
      <c r="P792" s="4" t="n"/>
    </row>
    <row r="793">
      <c r="P793" s="4" t="n"/>
    </row>
    <row r="794">
      <c r="P794" s="4" t="n"/>
    </row>
    <row r="795">
      <c r="P795" s="4" t="n"/>
    </row>
    <row r="796">
      <c r="P796" s="4" t="n"/>
    </row>
    <row r="797">
      <c r="P797" s="4" t="n"/>
    </row>
    <row r="798">
      <c r="P798" s="4" t="n"/>
    </row>
    <row r="799">
      <c r="P799" s="4" t="n"/>
    </row>
    <row r="800">
      <c r="P800" s="4" t="n"/>
    </row>
  </sheetData>
  <autoFilter ref="B6:S771"/>
  <dataValidations count="2">
    <dataValidation sqref="B4 D4: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C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2022-08-05T21:08:04Z</dcterms:modified>
  <cp:lastModifiedBy>Allen Chiang</cp:lastModifiedBy>
  <cp:revision>1</cp:revision>
</cp:coreProperties>
</file>