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 Waller\Documents\GitHub\Final-Year-Project\BOMs\Conveyor\"/>
    </mc:Choice>
  </mc:AlternateContent>
  <xr:revisionPtr revIDLastSave="0" documentId="13_ncr:1_{0EAAB84B-2571-417A-BEC1-2BE13CBD381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1" i="1"/>
  <c r="G14" i="1"/>
  <c r="G11" i="1"/>
  <c r="G12" i="1"/>
  <c r="G13" i="1"/>
  <c r="G10" i="1"/>
  <c r="F19" i="1"/>
  <c r="F20" i="1"/>
  <c r="F21" i="1"/>
  <c r="F22" i="1"/>
  <c r="F23" i="1"/>
  <c r="F24" i="1"/>
  <c r="F25" i="1"/>
  <c r="F26" i="1"/>
  <c r="F27" i="1"/>
  <c r="F28" i="1"/>
  <c r="F29" i="1"/>
  <c r="F18" i="1"/>
  <c r="G29" i="1"/>
  <c r="D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D14" i="1"/>
  <c r="D13" i="1"/>
  <c r="D12" i="1"/>
  <c r="D11" i="1"/>
  <c r="D10" i="1"/>
  <c r="G9" i="1"/>
  <c r="D9" i="1"/>
  <c r="G8" i="1"/>
  <c r="D8" i="1"/>
  <c r="G7" i="1"/>
  <c r="D7" i="1"/>
  <c r="G6" i="1"/>
  <c r="D6" i="1"/>
  <c r="G5" i="1"/>
  <c r="D5" i="1"/>
  <c r="G4" i="1"/>
  <c r="D4" i="1"/>
  <c r="G3" i="1"/>
  <c r="D3" i="1"/>
  <c r="G2" i="1"/>
</calcChain>
</file>

<file path=xl/sharedStrings.xml><?xml version="1.0" encoding="utf-8"?>
<sst xmlns="http://schemas.openxmlformats.org/spreadsheetml/2006/main" count="129" uniqueCount="60">
  <si>
    <t>Part</t>
  </si>
  <si>
    <t>Quantity</t>
  </si>
  <si>
    <t>Cost(per 1)</t>
  </si>
  <si>
    <t>Cost</t>
  </si>
  <si>
    <t>Printing Time (hrs)</t>
  </si>
  <si>
    <t>Total Printing Time(hrs)</t>
  </si>
  <si>
    <t>Supplier</t>
  </si>
  <si>
    <t>URL</t>
  </si>
  <si>
    <t>2020 Extrusion (900mm)</t>
  </si>
  <si>
    <t>N/A</t>
  </si>
  <si>
    <t>OOZNEST</t>
  </si>
  <si>
    <t>https://ooznest.co.uk/product/v-slot-linear-rail-20x20mm-cut-to-size/</t>
  </si>
  <si>
    <t>2020 Extrusion (240mm)</t>
  </si>
  <si>
    <t>90 Degree Cast Corner</t>
  </si>
  <si>
    <t>https://ooznest.co.uk/product/90-degree-cast-corner/</t>
  </si>
  <si>
    <t>Drop in Tee Nuts - M4</t>
  </si>
  <si>
    <t>https://ooznest.co.uk/product/drop-in-tee-nuts/</t>
  </si>
  <si>
    <t>Bolts - M4 x 16 mm</t>
  </si>
  <si>
    <t>Ebay</t>
  </si>
  <si>
    <t>Bolts - M4 x 10 mm</t>
  </si>
  <si>
    <t>Bolts - M4 x 16mm (Domed)</t>
  </si>
  <si>
    <t>Bearings - 15mmx32mmx9mm</t>
  </si>
  <si>
    <t>https://www.ebay.co.uk/itm/283138769685?var=583553237304</t>
  </si>
  <si>
    <t>GT2 Pulley - 20 Tooth 8mm Bore</t>
  </si>
  <si>
    <t>GT2 Pulley - 60 Tooth 8mm Bore</t>
  </si>
  <si>
    <t>GT2 Timing Belt</t>
  </si>
  <si>
    <t>https://www.ebay.co.uk/itm/223461492884?var=522579257524</t>
  </si>
  <si>
    <t>Motors</t>
  </si>
  <si>
    <t>Maxodeals</t>
  </si>
  <si>
    <t>https://www.maxodeals.com/mdenglish/dunkermotoren-plg24-nmp</t>
  </si>
  <si>
    <t xml:space="preserve">Copper Pipe - 15mm x 150mm </t>
  </si>
  <si>
    <t>Screwfix</t>
  </si>
  <si>
    <t>https://www.screwfix.com/p/wednesbury-copper-pipe-15mm-x-3m/98683</t>
  </si>
  <si>
    <t xml:space="preserve">Copper Pipe - 15mm x 320mm </t>
  </si>
  <si>
    <t>Copper Pipe Lagging - 60mm x 220mm</t>
  </si>
  <si>
    <t>https://www.screwfix.com/p/economy-pipe-insulation-22-x-13mm-x-1m/91078</t>
  </si>
  <si>
    <t>Top Bearing Mounts</t>
  </si>
  <si>
    <t>3D Printed</t>
  </si>
  <si>
    <t>Bottom Bearing Mounts</t>
  </si>
  <si>
    <t>Conveyor Holder</t>
  </si>
  <si>
    <t>Conveyor Lagging Holders</t>
  </si>
  <si>
    <t>Top Plate Spacers</t>
  </si>
  <si>
    <t>Pipe Retention Clip</t>
  </si>
  <si>
    <t>Motor to Pulley Adaptor</t>
  </si>
  <si>
    <t>Motor Mount Holder</t>
  </si>
  <si>
    <t>Motor Mount</t>
  </si>
  <si>
    <t>Pipe to Pulley Adaptor</t>
  </si>
  <si>
    <t>Conveyor Spacer</t>
  </si>
  <si>
    <t>Conveyor Bungee Holder</t>
  </si>
  <si>
    <t>Total</t>
  </si>
  <si>
    <t xml:space="preserve">Total Printed Parts </t>
  </si>
  <si>
    <t>Total Printing Time (hrs)</t>
  </si>
  <si>
    <t>Total Printing Cost</t>
  </si>
  <si>
    <t>M4 Washers</t>
  </si>
  <si>
    <t>GWR Fasteners</t>
  </si>
  <si>
    <t>https://www.gwr-fasteners.co.uk/m4-x-16mm-socket-cap-head-screws-din-912---a4-marine-grade-stainless-steel-69213-p.asp</t>
  </si>
  <si>
    <t>https://www.gwr-fasteners.co.uk/m4-x-10mm-socket-cap-head-screws-din-912---a4-marine-grade-stainless-steel-69210-p.asp</t>
  </si>
  <si>
    <t>https://www.gwr-fasteners.co.uk/m4-x-16mm-socket-button-head-screws---a4-marine-grade-stainless-steel-69685-p.asp</t>
  </si>
  <si>
    <t>https://www.gwr-fasteners.co.uk/m4-form-a-flat-washers-din125a---a4-marine-grade-stainless-steel-20549-p.asp</t>
  </si>
  <si>
    <t>Obtained/Printed?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</si>
</sst>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8" fillId="0" borderId="0" xfId="42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wr-fasteners.co.uk/m4-x-10mm-socket-cap-head-screws-din-912---a4-marine-grade-stainless-steel-69210-p.asp" TargetMode="External"/><Relationship Id="rId2" Type="http://schemas.openxmlformats.org/officeDocument/2006/relationships/hyperlink" Target="https://www.gwr-fasteners.co.uk/m4-x-16mm-socket-cap-head-screws-din-912---a4-marine-grade-stainless-steel-69213-p.asp" TargetMode="External"/><Relationship Id="rId1" Type="http://schemas.openxmlformats.org/officeDocument/2006/relationships/hyperlink" Target="https://www.gwr-fasteners.co.uk/m4-x-16mm-socket-button-head-screws---a4-marine-grade-stainless-steel-69685-p.asp" TargetMode="External"/><Relationship Id="rId4" Type="http://schemas.openxmlformats.org/officeDocument/2006/relationships/hyperlink" Target="https://www.gwr-fasteners.co.uk/m4-form-a-flat-washers-din125a---a4-marine-grade-stainless-steel-20549-p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zoomScaleNormal="100" workbookViewId="0">
      <selection activeCell="I37" sqref="I37"/>
    </sheetView>
  </sheetViews>
  <sheetFormatPr defaultRowHeight="15" x14ac:dyDescent="0.25"/>
  <cols>
    <col min="1" max="1" width="36.5703125" bestFit="1" customWidth="1"/>
    <col min="2" max="2" width="9.42578125" bestFit="1" customWidth="1"/>
    <col min="3" max="3" width="12" bestFit="1" customWidth="1"/>
    <col min="4" max="4" width="8" bestFit="1" customWidth="1"/>
    <col min="5" max="5" width="20.140625" bestFit="1" customWidth="1"/>
    <col min="6" max="6" width="25.5703125" bestFit="1" customWidth="1"/>
    <col min="7" max="7" width="19.85546875" bestFit="1" customWidth="1"/>
    <col min="8" max="8" width="16.28515625" bestFit="1" customWidth="1"/>
    <col min="9" max="9" width="128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59</v>
      </c>
      <c r="H1" s="1" t="s">
        <v>6</v>
      </c>
      <c r="I1" s="1" t="s">
        <v>7</v>
      </c>
    </row>
    <row r="2" spans="1:9" x14ac:dyDescent="0.25">
      <c r="A2" s="1" t="s">
        <v>8</v>
      </c>
      <c r="B2" s="1">
        <v>2</v>
      </c>
      <c r="C2" s="1">
        <v>3.6</v>
      </c>
      <c r="D2" s="1">
        <f>B2*C2</f>
        <v>7.2</v>
      </c>
      <c r="E2" s="1" t="s">
        <v>9</v>
      </c>
      <c r="F2" s="1" t="s">
        <v>9</v>
      </c>
      <c r="G2" s="1" t="str">
        <f>2&amp;"/"&amp;B2</f>
        <v>2/2</v>
      </c>
      <c r="H2" s="1" t="s">
        <v>10</v>
      </c>
      <c r="I2" s="1" t="s">
        <v>11</v>
      </c>
    </row>
    <row r="3" spans="1:9" x14ac:dyDescent="0.25">
      <c r="A3" s="1" t="s">
        <v>12</v>
      </c>
      <c r="B3" s="1">
        <v>3</v>
      </c>
      <c r="C3" s="1">
        <v>1.73</v>
      </c>
      <c r="D3" s="1">
        <f t="shared" ref="D3:D9" si="0">B3*C3</f>
        <v>5.1899999999999995</v>
      </c>
      <c r="E3" s="1" t="s">
        <v>9</v>
      </c>
      <c r="F3" s="1" t="s">
        <v>9</v>
      </c>
      <c r="G3" s="1" t="str">
        <f>2&amp;"/"&amp;B3</f>
        <v>2/3</v>
      </c>
      <c r="H3" s="1" t="s">
        <v>10</v>
      </c>
      <c r="I3" s="1" t="s">
        <v>11</v>
      </c>
    </row>
    <row r="4" spans="1:9" x14ac:dyDescent="0.25">
      <c r="A4" s="1" t="s">
        <v>13</v>
      </c>
      <c r="B4" s="1">
        <v>8</v>
      </c>
      <c r="C4" s="1">
        <v>1.5</v>
      </c>
      <c r="D4" s="1">
        <f t="shared" si="0"/>
        <v>12</v>
      </c>
      <c r="E4" s="1" t="s">
        <v>9</v>
      </c>
      <c r="F4" s="1" t="s">
        <v>9</v>
      </c>
      <c r="G4" s="1" t="str">
        <f>8&amp;"/"&amp;B4</f>
        <v>8/8</v>
      </c>
      <c r="H4" s="1" t="s">
        <v>10</v>
      </c>
      <c r="I4" s="1" t="s">
        <v>14</v>
      </c>
    </row>
    <row r="5" spans="1:9" x14ac:dyDescent="0.25">
      <c r="A5" s="1" t="s">
        <v>15</v>
      </c>
      <c r="B5" s="1">
        <v>60</v>
      </c>
      <c r="C5" s="1">
        <v>0.2</v>
      </c>
      <c r="D5" s="1">
        <f t="shared" si="0"/>
        <v>12</v>
      </c>
      <c r="E5" s="1" t="s">
        <v>9</v>
      </c>
      <c r="F5" s="1" t="s">
        <v>9</v>
      </c>
      <c r="G5" s="1" t="str">
        <f>60&amp;"/"&amp;B5</f>
        <v>60/60</v>
      </c>
      <c r="H5" s="1" t="s">
        <v>10</v>
      </c>
      <c r="I5" s="1" t="s">
        <v>16</v>
      </c>
    </row>
    <row r="6" spans="1:9" x14ac:dyDescent="0.25">
      <c r="A6" s="1" t="s">
        <v>17</v>
      </c>
      <c r="B6" s="1">
        <v>10</v>
      </c>
      <c r="C6" s="1">
        <v>0.06</v>
      </c>
      <c r="D6" s="1">
        <f t="shared" si="0"/>
        <v>0.6</v>
      </c>
      <c r="E6" s="1" t="s">
        <v>9</v>
      </c>
      <c r="F6" s="1" t="s">
        <v>9</v>
      </c>
      <c r="G6" s="1" t="str">
        <f t="shared" ref="G6:G29" si="1">0&amp;"/"&amp;B6</f>
        <v>0/10</v>
      </c>
      <c r="H6" s="1" t="s">
        <v>54</v>
      </c>
      <c r="I6" s="2" t="s">
        <v>55</v>
      </c>
    </row>
    <row r="7" spans="1:9" x14ac:dyDescent="0.25">
      <c r="A7" s="1" t="s">
        <v>19</v>
      </c>
      <c r="B7" s="1">
        <v>44</v>
      </c>
      <c r="C7" s="1">
        <v>0.05</v>
      </c>
      <c r="D7" s="1">
        <f t="shared" si="0"/>
        <v>2.2000000000000002</v>
      </c>
      <c r="E7" s="1" t="s">
        <v>9</v>
      </c>
      <c r="F7" s="1" t="s">
        <v>9</v>
      </c>
      <c r="G7" s="1" t="str">
        <f t="shared" si="1"/>
        <v>0/44</v>
      </c>
      <c r="H7" s="1" t="s">
        <v>54</v>
      </c>
      <c r="I7" s="2" t="s">
        <v>56</v>
      </c>
    </row>
    <row r="8" spans="1:9" x14ac:dyDescent="0.25">
      <c r="A8" s="1" t="s">
        <v>20</v>
      </c>
      <c r="B8" s="1">
        <v>12</v>
      </c>
      <c r="C8" s="1">
        <v>0.05</v>
      </c>
      <c r="D8" s="1">
        <f t="shared" si="0"/>
        <v>0.60000000000000009</v>
      </c>
      <c r="E8" s="1" t="s">
        <v>9</v>
      </c>
      <c r="F8" s="1" t="s">
        <v>9</v>
      </c>
      <c r="G8" s="1" t="str">
        <f t="shared" si="1"/>
        <v>0/12</v>
      </c>
      <c r="H8" s="1" t="s">
        <v>54</v>
      </c>
      <c r="I8" s="2" t="s">
        <v>57</v>
      </c>
    </row>
    <row r="9" spans="1:9" x14ac:dyDescent="0.25">
      <c r="A9" s="1" t="s">
        <v>53</v>
      </c>
      <c r="B9" s="1">
        <v>16</v>
      </c>
      <c r="C9" s="1">
        <v>0.03</v>
      </c>
      <c r="D9" s="1">
        <f t="shared" si="0"/>
        <v>0.48</v>
      </c>
      <c r="E9" s="1" t="s">
        <v>9</v>
      </c>
      <c r="F9" s="1" t="s">
        <v>9</v>
      </c>
      <c r="G9" s="1" t="str">
        <f>0&amp;"/"&amp;B9</f>
        <v>0/16</v>
      </c>
      <c r="H9" s="1" t="s">
        <v>54</v>
      </c>
      <c r="I9" s="2" t="s">
        <v>58</v>
      </c>
    </row>
    <row r="10" spans="1:9" x14ac:dyDescent="0.25">
      <c r="A10" s="1" t="s">
        <v>21</v>
      </c>
      <c r="B10" s="1">
        <v>6</v>
      </c>
      <c r="C10" s="1">
        <v>1.75</v>
      </c>
      <c r="D10" s="1">
        <f t="shared" ref="D10:D29" si="2">B10*C10</f>
        <v>10.5</v>
      </c>
      <c r="E10" s="1" t="s">
        <v>9</v>
      </c>
      <c r="F10" s="1" t="s">
        <v>9</v>
      </c>
      <c r="G10" s="1" t="str">
        <f>6&amp;"/"&amp;B10</f>
        <v>6/6</v>
      </c>
      <c r="H10" s="1" t="s">
        <v>18</v>
      </c>
      <c r="I10" s="1" t="s">
        <v>22</v>
      </c>
    </row>
    <row r="11" spans="1:9" x14ac:dyDescent="0.25">
      <c r="A11" s="1" t="s">
        <v>23</v>
      </c>
      <c r="B11" s="1">
        <v>2</v>
      </c>
      <c r="C11" s="1">
        <v>2.89</v>
      </c>
      <c r="D11" s="1">
        <f t="shared" si="2"/>
        <v>5.78</v>
      </c>
      <c r="E11" s="1" t="s">
        <v>9</v>
      </c>
      <c r="F11" s="1" t="s">
        <v>9</v>
      </c>
      <c r="G11" s="1" t="str">
        <f>1&amp;"/"&amp;B11</f>
        <v>1/2</v>
      </c>
      <c r="H11" s="1" t="s">
        <v>18</v>
      </c>
      <c r="I11" s="1" t="s">
        <v>22</v>
      </c>
    </row>
    <row r="12" spans="1:9" x14ac:dyDescent="0.25">
      <c r="A12" s="1" t="s">
        <v>24</v>
      </c>
      <c r="B12" s="1">
        <v>2</v>
      </c>
      <c r="C12" s="1">
        <v>5.75</v>
      </c>
      <c r="D12" s="1">
        <f t="shared" si="2"/>
        <v>11.5</v>
      </c>
      <c r="E12" s="1" t="s">
        <v>9</v>
      </c>
      <c r="F12" s="1" t="s">
        <v>9</v>
      </c>
      <c r="G12" s="1" t="str">
        <f>1&amp;"/"&amp;B12</f>
        <v>1/2</v>
      </c>
      <c r="H12" s="1" t="s">
        <v>18</v>
      </c>
      <c r="I12" s="1" t="s">
        <v>22</v>
      </c>
    </row>
    <row r="13" spans="1:9" x14ac:dyDescent="0.25">
      <c r="A13" s="1" t="s">
        <v>25</v>
      </c>
      <c r="B13" s="1">
        <v>2</v>
      </c>
      <c r="C13" s="1">
        <v>4.25</v>
      </c>
      <c r="D13" s="1">
        <f t="shared" si="2"/>
        <v>8.5</v>
      </c>
      <c r="E13" s="1" t="s">
        <v>9</v>
      </c>
      <c r="F13" s="1" t="s">
        <v>9</v>
      </c>
      <c r="G13" s="1" t="str">
        <f>1&amp;"/"&amp;B13</f>
        <v>1/2</v>
      </c>
      <c r="H13" s="1" t="s">
        <v>18</v>
      </c>
      <c r="I13" s="1" t="s">
        <v>26</v>
      </c>
    </row>
    <row r="14" spans="1:9" x14ac:dyDescent="0.25">
      <c r="A14" s="1" t="s">
        <v>27</v>
      </c>
      <c r="B14" s="1">
        <v>2</v>
      </c>
      <c r="C14" s="1">
        <v>7.57</v>
      </c>
      <c r="D14" s="1">
        <f t="shared" si="2"/>
        <v>15.14</v>
      </c>
      <c r="E14" s="1" t="s">
        <v>9</v>
      </c>
      <c r="F14" s="1" t="s">
        <v>9</v>
      </c>
      <c r="G14" s="1" t="str">
        <f>2&amp;"/"&amp;B14</f>
        <v>2/2</v>
      </c>
      <c r="H14" s="1" t="s">
        <v>28</v>
      </c>
      <c r="I14" s="1" t="s">
        <v>29</v>
      </c>
    </row>
    <row r="15" spans="1:9" x14ac:dyDescent="0.25">
      <c r="A15" s="1" t="s">
        <v>30</v>
      </c>
      <c r="B15" s="1">
        <v>2</v>
      </c>
      <c r="C15" s="1">
        <v>0.52</v>
      </c>
      <c r="D15" s="1">
        <f t="shared" si="2"/>
        <v>1.04</v>
      </c>
      <c r="E15" s="1" t="s">
        <v>9</v>
      </c>
      <c r="F15" s="1" t="s">
        <v>9</v>
      </c>
      <c r="G15" s="1" t="str">
        <f t="shared" si="1"/>
        <v>0/2</v>
      </c>
      <c r="H15" s="1" t="s">
        <v>31</v>
      </c>
      <c r="I15" s="1" t="s">
        <v>32</v>
      </c>
    </row>
    <row r="16" spans="1:9" x14ac:dyDescent="0.25">
      <c r="A16" s="1" t="s">
        <v>33</v>
      </c>
      <c r="B16" s="1">
        <v>2</v>
      </c>
      <c r="C16" s="1">
        <v>1.1200000000000001</v>
      </c>
      <c r="D16" s="1">
        <f t="shared" si="2"/>
        <v>2.2400000000000002</v>
      </c>
      <c r="E16" s="1" t="s">
        <v>9</v>
      </c>
      <c r="F16" s="1" t="s">
        <v>9</v>
      </c>
      <c r="G16" s="1" t="str">
        <f t="shared" si="1"/>
        <v>0/2</v>
      </c>
      <c r="H16" s="1" t="s">
        <v>31</v>
      </c>
      <c r="I16" s="1" t="s">
        <v>32</v>
      </c>
    </row>
    <row r="17" spans="1:9" x14ac:dyDescent="0.25">
      <c r="A17" s="1" t="s">
        <v>34</v>
      </c>
      <c r="B17" s="1">
        <v>2</v>
      </c>
      <c r="C17" s="1">
        <v>0.18</v>
      </c>
      <c r="D17" s="1">
        <f t="shared" si="2"/>
        <v>0.36</v>
      </c>
      <c r="E17" s="1" t="s">
        <v>9</v>
      </c>
      <c r="F17" s="1" t="s">
        <v>9</v>
      </c>
      <c r="G17" s="1" t="str">
        <f t="shared" si="1"/>
        <v>0/2</v>
      </c>
      <c r="H17" s="1" t="s">
        <v>31</v>
      </c>
      <c r="I17" s="1" t="s">
        <v>35</v>
      </c>
    </row>
    <row r="18" spans="1:9" x14ac:dyDescent="0.25">
      <c r="A18" s="1" t="s">
        <v>36</v>
      </c>
      <c r="B18" s="1">
        <v>2</v>
      </c>
      <c r="C18" s="1">
        <v>0.89</v>
      </c>
      <c r="D18" s="1">
        <f t="shared" si="2"/>
        <v>1.78</v>
      </c>
      <c r="E18" s="1">
        <v>1.42</v>
      </c>
      <c r="F18" s="1">
        <f>B18*E18</f>
        <v>2.84</v>
      </c>
      <c r="G18" s="1" t="str">
        <f t="shared" si="1"/>
        <v>0/2</v>
      </c>
      <c r="H18" s="1" t="s">
        <v>37</v>
      </c>
      <c r="I18" s="1" t="s">
        <v>9</v>
      </c>
    </row>
    <row r="19" spans="1:9" x14ac:dyDescent="0.25">
      <c r="A19" s="1" t="s">
        <v>38</v>
      </c>
      <c r="B19" s="1">
        <v>2</v>
      </c>
      <c r="C19" s="1">
        <v>0.6</v>
      </c>
      <c r="D19" s="1">
        <f t="shared" si="2"/>
        <v>1.2</v>
      </c>
      <c r="E19" s="1">
        <v>1.02</v>
      </c>
      <c r="F19" s="1">
        <f t="shared" ref="F19:F29" si="3">B19*E19</f>
        <v>2.04</v>
      </c>
      <c r="G19" s="1" t="str">
        <f t="shared" si="1"/>
        <v>0/2</v>
      </c>
      <c r="H19" s="1" t="s">
        <v>37</v>
      </c>
      <c r="I19" s="1" t="s">
        <v>9</v>
      </c>
    </row>
    <row r="20" spans="1:9" x14ac:dyDescent="0.25">
      <c r="A20" s="1" t="s">
        <v>39</v>
      </c>
      <c r="B20" s="1">
        <v>2</v>
      </c>
      <c r="C20" s="1">
        <v>2.87</v>
      </c>
      <c r="D20" s="1">
        <f t="shared" si="2"/>
        <v>5.74</v>
      </c>
      <c r="E20" s="1">
        <v>4.12</v>
      </c>
      <c r="F20" s="1">
        <f t="shared" si="3"/>
        <v>8.24</v>
      </c>
      <c r="G20" s="1" t="str">
        <f t="shared" si="1"/>
        <v>0/2</v>
      </c>
      <c r="H20" s="1" t="s">
        <v>37</v>
      </c>
      <c r="I20" s="1" t="s">
        <v>9</v>
      </c>
    </row>
    <row r="21" spans="1:9" x14ac:dyDescent="0.25">
      <c r="A21" s="1" t="s">
        <v>40</v>
      </c>
      <c r="B21" s="1">
        <v>4</v>
      </c>
      <c r="C21" s="1">
        <v>0.38</v>
      </c>
      <c r="D21" s="1">
        <f t="shared" si="2"/>
        <v>1.52</v>
      </c>
      <c r="E21" s="1">
        <v>0.6</v>
      </c>
      <c r="F21" s="1">
        <f t="shared" si="3"/>
        <v>2.4</v>
      </c>
      <c r="G21" s="1" t="str">
        <f t="shared" si="1"/>
        <v>0/4</v>
      </c>
      <c r="H21" s="1" t="s">
        <v>37</v>
      </c>
      <c r="I21" s="1" t="s">
        <v>9</v>
      </c>
    </row>
    <row r="22" spans="1:9" x14ac:dyDescent="0.25">
      <c r="A22" s="1" t="s">
        <v>41</v>
      </c>
      <c r="B22" s="1">
        <v>6</v>
      </c>
      <c r="C22" s="1">
        <v>0.13</v>
      </c>
      <c r="D22" s="1">
        <f t="shared" si="2"/>
        <v>0.78</v>
      </c>
      <c r="E22" s="1">
        <v>0.2</v>
      </c>
      <c r="F22" s="1">
        <f t="shared" si="3"/>
        <v>1.2000000000000002</v>
      </c>
      <c r="G22" s="1" t="str">
        <f t="shared" si="1"/>
        <v>0/6</v>
      </c>
      <c r="H22" s="1" t="s">
        <v>37</v>
      </c>
      <c r="I22" s="1" t="s">
        <v>9</v>
      </c>
    </row>
    <row r="23" spans="1:9" x14ac:dyDescent="0.25">
      <c r="A23" s="1" t="s">
        <v>42</v>
      </c>
      <c r="B23" s="1">
        <v>2</v>
      </c>
      <c r="C23" s="1">
        <v>0.13</v>
      </c>
      <c r="D23" s="1">
        <f t="shared" si="2"/>
        <v>0.26</v>
      </c>
      <c r="E23" s="1">
        <v>0.24</v>
      </c>
      <c r="F23" s="1">
        <f t="shared" si="3"/>
        <v>0.48</v>
      </c>
      <c r="G23" s="1" t="str">
        <f t="shared" si="1"/>
        <v>0/2</v>
      </c>
      <c r="H23" s="1" t="s">
        <v>37</v>
      </c>
      <c r="I23" s="1" t="s">
        <v>9</v>
      </c>
    </row>
    <row r="24" spans="1:9" x14ac:dyDescent="0.25">
      <c r="A24" s="1" t="s">
        <v>43</v>
      </c>
      <c r="B24" s="1">
        <v>2</v>
      </c>
      <c r="C24" s="1">
        <v>0.02</v>
      </c>
      <c r="D24" s="1">
        <f t="shared" si="2"/>
        <v>0.04</v>
      </c>
      <c r="E24" s="1">
        <v>0.78</v>
      </c>
      <c r="F24" s="1">
        <f t="shared" si="3"/>
        <v>1.56</v>
      </c>
      <c r="G24" s="1" t="str">
        <f t="shared" si="1"/>
        <v>0/2</v>
      </c>
      <c r="H24" s="1" t="s">
        <v>37</v>
      </c>
      <c r="I24" s="1" t="s">
        <v>9</v>
      </c>
    </row>
    <row r="25" spans="1:9" x14ac:dyDescent="0.25">
      <c r="A25" s="1" t="s">
        <v>44</v>
      </c>
      <c r="B25" s="1">
        <v>2</v>
      </c>
      <c r="C25" s="1">
        <v>0.19</v>
      </c>
      <c r="D25" s="1">
        <f t="shared" si="2"/>
        <v>0.38</v>
      </c>
      <c r="E25" s="1">
        <v>0.32</v>
      </c>
      <c r="F25" s="1">
        <f t="shared" si="3"/>
        <v>0.64</v>
      </c>
      <c r="G25" s="1" t="str">
        <f t="shared" si="1"/>
        <v>0/2</v>
      </c>
      <c r="H25" s="1" t="s">
        <v>37</v>
      </c>
      <c r="I25" s="1" t="s">
        <v>9</v>
      </c>
    </row>
    <row r="26" spans="1:9" x14ac:dyDescent="0.25">
      <c r="A26" s="1" t="s">
        <v>45</v>
      </c>
      <c r="B26" s="1">
        <v>2</v>
      </c>
      <c r="C26" s="1">
        <v>0.37</v>
      </c>
      <c r="D26" s="1">
        <f t="shared" si="2"/>
        <v>0.74</v>
      </c>
      <c r="E26" s="1">
        <v>1.54</v>
      </c>
      <c r="F26" s="1">
        <f t="shared" si="3"/>
        <v>3.08</v>
      </c>
      <c r="G26" s="1" t="str">
        <f t="shared" si="1"/>
        <v>0/2</v>
      </c>
      <c r="H26" s="1" t="s">
        <v>37</v>
      </c>
      <c r="I26" s="1" t="s">
        <v>9</v>
      </c>
    </row>
    <row r="27" spans="1:9" x14ac:dyDescent="0.25">
      <c r="A27" s="1" t="s">
        <v>46</v>
      </c>
      <c r="B27" s="1">
        <v>2</v>
      </c>
      <c r="C27" s="1">
        <v>0.14000000000000001</v>
      </c>
      <c r="D27" s="1">
        <f t="shared" si="2"/>
        <v>0.28000000000000003</v>
      </c>
      <c r="E27" s="1">
        <v>1.31</v>
      </c>
      <c r="F27" s="1">
        <f t="shared" si="3"/>
        <v>2.62</v>
      </c>
      <c r="G27" s="1" t="str">
        <f t="shared" si="1"/>
        <v>0/2</v>
      </c>
      <c r="H27" s="1" t="s">
        <v>37</v>
      </c>
      <c r="I27" s="1" t="s">
        <v>9</v>
      </c>
    </row>
    <row r="28" spans="1:9" x14ac:dyDescent="0.25">
      <c r="A28" s="1" t="s">
        <v>47</v>
      </c>
      <c r="B28" s="1">
        <v>2</v>
      </c>
      <c r="C28" s="1">
        <v>0.2</v>
      </c>
      <c r="D28" s="1">
        <f t="shared" si="2"/>
        <v>0.4</v>
      </c>
      <c r="E28" s="1">
        <v>0.33</v>
      </c>
      <c r="F28" s="1">
        <f t="shared" si="3"/>
        <v>0.66</v>
      </c>
      <c r="G28" s="1" t="str">
        <f t="shared" si="1"/>
        <v>0/2</v>
      </c>
      <c r="H28" s="1" t="s">
        <v>37</v>
      </c>
      <c r="I28" s="1" t="s">
        <v>9</v>
      </c>
    </row>
    <row r="29" spans="1:9" x14ac:dyDescent="0.25">
      <c r="A29" s="1" t="s">
        <v>48</v>
      </c>
      <c r="B29" s="1">
        <v>2</v>
      </c>
      <c r="C29" s="1">
        <v>0.17</v>
      </c>
      <c r="D29" s="1">
        <f t="shared" si="2"/>
        <v>0.34</v>
      </c>
      <c r="E29" s="1">
        <v>0.3</v>
      </c>
      <c r="F29" s="1">
        <f t="shared" si="3"/>
        <v>0.6</v>
      </c>
      <c r="G29" s="1" t="str">
        <f t="shared" si="1"/>
        <v>0/2</v>
      </c>
      <c r="H29" s="1" t="s">
        <v>37</v>
      </c>
      <c r="I29" s="1" t="s">
        <v>9</v>
      </c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 t="s">
        <v>49</v>
      </c>
      <c r="B31" s="1">
        <v>185</v>
      </c>
      <c r="C31" s="1"/>
      <c r="D31" s="1">
        <f>SUM(D2:D29)</f>
        <v>108.79000000000002</v>
      </c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 t="s">
        <v>50</v>
      </c>
      <c r="B33" s="1">
        <v>28</v>
      </c>
      <c r="C33" s="1"/>
      <c r="D33" s="1"/>
      <c r="E33" s="1"/>
      <c r="F33" s="1"/>
      <c r="G33" s="1"/>
      <c r="H33" s="1"/>
      <c r="I33" s="1"/>
    </row>
    <row r="34" spans="1:9" x14ac:dyDescent="0.25">
      <c r="A34" s="1" t="s">
        <v>51</v>
      </c>
      <c r="B34" s="1">
        <v>20.88</v>
      </c>
      <c r="C34" s="1"/>
      <c r="D34" s="1"/>
      <c r="E34" s="1"/>
      <c r="F34" s="1"/>
      <c r="G34" s="1"/>
      <c r="H34" s="1"/>
      <c r="I34" s="1"/>
    </row>
    <row r="35" spans="1:9" x14ac:dyDescent="0.25">
      <c r="A35" s="1" t="s">
        <v>52</v>
      </c>
      <c r="B35" s="1">
        <v>10.14</v>
      </c>
      <c r="C35" s="1"/>
      <c r="D35" s="1"/>
      <c r="E35" s="1"/>
      <c r="F35" s="1"/>
      <c r="G35" s="1"/>
      <c r="H35" s="1"/>
      <c r="I35" s="1"/>
    </row>
  </sheetData>
  <hyperlinks>
    <hyperlink ref="I8" r:id="rId1" xr:uid="{C3CF939D-301A-43F9-A972-AC5D060493F4}"/>
    <hyperlink ref="I6" r:id="rId2" xr:uid="{79368489-227A-4287-95BB-26C9ADC125A5}"/>
    <hyperlink ref="I7" r:id="rId3" xr:uid="{34BFDAA4-BAF9-46B2-9772-D943A6BFF576}"/>
    <hyperlink ref="I9" r:id="rId4" xr:uid="{4DC02E85-CAC8-4CAF-9540-05C6F3CCD1A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Luke Waller</cp:lastModifiedBy>
  <dcterms:created xsi:type="dcterms:W3CDTF">2022-04-07T18:05:44Z</dcterms:created>
  <dcterms:modified xsi:type="dcterms:W3CDTF">2022-04-11T13:32:42Z</dcterms:modified>
</cp:coreProperties>
</file>