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Financial Info\"/>
    </mc:Choice>
  </mc:AlternateContent>
  <xr:revisionPtr revIDLastSave="0" documentId="13_ncr:8001_{3D8A6A2C-0A61-450E-8E86-17DD50B7A32C}" xr6:coauthVersionLast="36" xr6:coauthVersionMax="36" xr10:uidLastSave="{00000000-0000-0000-0000-000000000000}"/>
  <workbookProtection workbookPassword="8091" lockStructure="1"/>
  <bookViews>
    <workbookView xWindow="0" yWindow="0" windowWidth="21600" windowHeight="9525" xr2:uid="{00000000-000D-0000-FFFF-FFFF00000000}"/>
  </bookViews>
  <sheets>
    <sheet name="Payroll Register" sheetId="1" r:id="rId1"/>
    <sheet name="Tax Table" sheetId="2" state="hidden" r:id="rId2"/>
  </sheets>
  <definedNames>
    <definedName name="_xlnm.Print_Area" localSheetId="0">'Payroll Register'!$A$1:$S$33</definedName>
    <definedName name="TaxTable">'Tax Table'!$A$1:$J$135</definedName>
  </definedNames>
  <calcPr calcId="191029"/>
</workbook>
</file>

<file path=xl/calcChain.xml><?xml version="1.0" encoding="utf-8"?>
<calcChain xmlns="http://schemas.openxmlformats.org/spreadsheetml/2006/main">
  <c r="F11" i="1" l="1"/>
  <c r="G11" i="1"/>
  <c r="F13" i="1"/>
  <c r="G13" i="1"/>
  <c r="F15" i="1"/>
  <c r="H14" i="1" s="1"/>
  <c r="G15" i="1"/>
  <c r="F17" i="1"/>
  <c r="G17" i="1"/>
  <c r="F19" i="1"/>
  <c r="G19" i="1"/>
  <c r="F21" i="1"/>
  <c r="H20" i="1" s="1"/>
  <c r="G21" i="1"/>
  <c r="F23" i="1"/>
  <c r="H22" i="1" s="1"/>
  <c r="G23" i="1"/>
  <c r="F25" i="1"/>
  <c r="H24" i="1" s="1"/>
  <c r="G25" i="1"/>
  <c r="F27" i="1"/>
  <c r="H26" i="1" s="1"/>
  <c r="G27" i="1"/>
  <c r="F29" i="1"/>
  <c r="H28" i="1" s="1"/>
  <c r="G29" i="1"/>
  <c r="F31" i="1"/>
  <c r="H30" i="1" s="1"/>
  <c r="G31" i="1"/>
  <c r="F9" i="1"/>
  <c r="G9" i="1"/>
  <c r="O9" i="1"/>
  <c r="O11" i="1"/>
  <c r="O13" i="1"/>
  <c r="O15" i="1"/>
  <c r="O17" i="1"/>
  <c r="O19" i="1"/>
  <c r="O21" i="1"/>
  <c r="O23" i="1"/>
  <c r="O25" i="1"/>
  <c r="O27" i="1"/>
  <c r="O29" i="1"/>
  <c r="O31" i="1"/>
  <c r="F32" i="1"/>
  <c r="P32" i="1"/>
  <c r="G32" i="1"/>
  <c r="H18" i="1" l="1"/>
  <c r="M18" i="1" s="1"/>
  <c r="H16" i="1"/>
  <c r="L16" i="1" s="1"/>
  <c r="H12" i="1"/>
  <c r="K12" i="1" s="1"/>
  <c r="O32" i="1"/>
  <c r="H10" i="1"/>
  <c r="M10" i="1" s="1"/>
  <c r="G33" i="1"/>
  <c r="F33" i="1"/>
  <c r="Q28" i="1"/>
  <c r="M28" i="1"/>
  <c r="J28" i="1"/>
  <c r="K28" i="1"/>
  <c r="S28" i="1"/>
  <c r="N28" i="1"/>
  <c r="L28" i="1"/>
  <c r="L24" i="1"/>
  <c r="Q24" i="1"/>
  <c r="S24" i="1" s="1"/>
  <c r="N24" i="1"/>
  <c r="M24" i="1"/>
  <c r="J24" i="1"/>
  <c r="K24" i="1"/>
  <c r="Q20" i="1"/>
  <c r="M20" i="1"/>
  <c r="J20" i="1"/>
  <c r="K20" i="1"/>
  <c r="S20" i="1"/>
  <c r="N20" i="1"/>
  <c r="L20" i="1"/>
  <c r="J12" i="1"/>
  <c r="N12" i="1"/>
  <c r="K30" i="1"/>
  <c r="J30" i="1"/>
  <c r="Q30" i="1"/>
  <c r="M30" i="1"/>
  <c r="L30" i="1"/>
  <c r="N30" i="1"/>
  <c r="S30" i="1"/>
  <c r="J26" i="1"/>
  <c r="M26" i="1"/>
  <c r="L26" i="1"/>
  <c r="N26" i="1"/>
  <c r="K26" i="1"/>
  <c r="Q26" i="1"/>
  <c r="S26" i="1" s="1"/>
  <c r="K22" i="1"/>
  <c r="Q22" i="1"/>
  <c r="M22" i="1"/>
  <c r="L22" i="1"/>
  <c r="J22" i="1"/>
  <c r="N22" i="1"/>
  <c r="S22" i="1"/>
  <c r="K14" i="1"/>
  <c r="M14" i="1"/>
  <c r="L14" i="1"/>
  <c r="J14" i="1"/>
  <c r="N14" i="1"/>
  <c r="J10" i="1"/>
  <c r="L10" i="1"/>
  <c r="H8" i="1"/>
  <c r="Q14" i="1" l="1"/>
  <c r="S14" i="1" s="1"/>
  <c r="J18" i="1"/>
  <c r="L18" i="1"/>
  <c r="K18" i="1"/>
  <c r="N18" i="1"/>
  <c r="N16" i="1"/>
  <c r="K16" i="1"/>
  <c r="J16" i="1"/>
  <c r="Q16" i="1" s="1"/>
  <c r="S16" i="1" s="1"/>
  <c r="M16" i="1"/>
  <c r="M12" i="1"/>
  <c r="L12" i="1"/>
  <c r="Q12" i="1" s="1"/>
  <c r="S12" i="1" s="1"/>
  <c r="K10" i="1"/>
  <c r="Q10" i="1" s="1"/>
  <c r="S10" i="1" s="1"/>
  <c r="N10" i="1"/>
  <c r="L8" i="1"/>
  <c r="H32" i="1"/>
  <c r="M8" i="1"/>
  <c r="J8" i="1"/>
  <c r="N8" i="1"/>
  <c r="K8" i="1"/>
  <c r="Q18" i="1" l="1"/>
  <c r="S18" i="1" s="1"/>
  <c r="L32" i="1"/>
  <c r="J32" i="1"/>
  <c r="M32" i="1"/>
  <c r="K32" i="1"/>
  <c r="N32" i="1"/>
  <c r="Q8" i="1"/>
  <c r="Q32" i="1" s="1"/>
  <c r="S8" i="1" l="1"/>
  <c r="S32" i="1" s="1"/>
</calcChain>
</file>

<file path=xl/sharedStrings.xml><?xml version="1.0" encoding="utf-8"?>
<sst xmlns="http://schemas.openxmlformats.org/spreadsheetml/2006/main" count="33" uniqueCount="32">
  <si>
    <t>No.</t>
  </si>
  <si>
    <t>Name</t>
  </si>
  <si>
    <t>EARNINGS</t>
  </si>
  <si>
    <t>Rate</t>
  </si>
  <si>
    <t>Regular
Hours</t>
  </si>
  <si>
    <t>Overtime
Hours</t>
  </si>
  <si>
    <t>Gross
Pay</t>
  </si>
  <si>
    <t>Health
Insurance</t>
  </si>
  <si>
    <t>Other</t>
  </si>
  <si>
    <t>Total
Deductions</t>
  </si>
  <si>
    <t>NET
PAY</t>
  </si>
  <si>
    <t>DEDUCTIONS</t>
  </si>
  <si>
    <t>TOTALS</t>
  </si>
  <si>
    <t>Manager’s Name</t>
  </si>
  <si>
    <t>Pay Period Ending</t>
  </si>
  <si>
    <t>Instructor’s
Approval</t>
  </si>
  <si>
    <t>No. of
Exemptions</t>
  </si>
  <si>
    <t>EMPLOYEE DATA</t>
  </si>
  <si>
    <t>Withholding Taxes</t>
  </si>
  <si>
    <t>State
Tax  6%</t>
  </si>
  <si>
    <t>City
Tax  2%</t>
  </si>
  <si>
    <t>Federal
Tax</t>
  </si>
  <si>
    <t>FICA</t>
  </si>
  <si>
    <t>Soc. Sec.
6.2%</t>
  </si>
  <si>
    <t>Medicare
1.45%</t>
  </si>
  <si>
    <t>Rick Sanchez</t>
  </si>
  <si>
    <t>Bill Cipher</t>
  </si>
  <si>
    <t>Spongebob Squarepants</t>
  </si>
  <si>
    <t>Luke Graten</t>
  </si>
  <si>
    <t>Luke Helm</t>
  </si>
  <si>
    <t>Martha Gens</t>
  </si>
  <si>
    <t>July 13 20--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</si>
</sst>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mm\ d\,\ yyyy"/>
  </numFmts>
  <fonts count="15">
    <font>
      <sz val="9"/>
      <name val="Geneva"/>
    </font>
    <font>
      <sz val="10"/>
      <name val="Arial"/>
      <family val="2"/>
    </font>
    <font>
      <b/>
      <sz val="10"/>
      <name val="Arial"/>
    </font>
    <font>
      <b/>
      <sz val="14"/>
      <name val="Arial"/>
    </font>
    <font>
      <sz val="10"/>
      <color indexed="9"/>
      <name val="Arial"/>
    </font>
    <font>
      <b/>
      <sz val="18"/>
      <name val="Arial"/>
    </font>
    <font>
      <b/>
      <sz val="14"/>
      <color indexed="9"/>
      <name val="Arial"/>
    </font>
    <font>
      <b/>
      <sz val="11"/>
      <color indexed="9"/>
      <name val="Arial"/>
    </font>
    <font>
      <b/>
      <sz val="10"/>
      <color indexed="9"/>
      <name val="Arial"/>
    </font>
    <font>
      <b/>
      <sz val="9"/>
      <color indexed="9"/>
      <name val="Arial"/>
    </font>
    <font>
      <sz val="9"/>
      <color indexed="9"/>
      <name val="Geneva"/>
    </font>
    <font>
      <b/>
      <sz val="12"/>
      <name val="Arial"/>
    </font>
    <font>
      <sz val="10"/>
      <name val="Univers 55"/>
    </font>
    <font>
      <sz val="8"/>
      <name val="Geneva"/>
    </font>
    <font>
      <sz val="9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Protection="1">
      <protection locked="0"/>
    </xf>
    <xf numFmtId="0" fontId="1" fillId="2" borderId="2" xfId="0" applyFont="1" applyFill="1" applyBorder="1"/>
    <xf numFmtId="0" fontId="1" fillId="2" borderId="3" xfId="0" applyFont="1" applyFill="1" applyBorder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2" fontId="1" fillId="3" borderId="3" xfId="0" applyNumberFormat="1" applyFont="1" applyFill="1" applyBorder="1"/>
    <xf numFmtId="2" fontId="4" fillId="0" borderId="1" xfId="0" applyNumberFormat="1" applyFont="1" applyBorder="1" applyAlignment="1" applyProtection="1">
      <protection locked="0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164" fontId="1" fillId="3" borderId="1" xfId="0" applyNumberFormat="1" applyFont="1" applyFill="1" applyBorder="1"/>
    <xf numFmtId="164" fontId="1" fillId="3" borderId="1" xfId="0" applyNumberFormat="1" applyFont="1" applyFill="1" applyBorder="1" applyAlignment="1" applyProtection="1"/>
    <xf numFmtId="164" fontId="1" fillId="3" borderId="10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1" fillId="3" borderId="10" xfId="0" applyNumberFormat="1" applyFont="1" applyFill="1" applyBorder="1" applyAlignment="1" applyProtection="1"/>
    <xf numFmtId="4" fontId="1" fillId="0" borderId="0" xfId="0" applyNumberFormat="1" applyFont="1"/>
    <xf numFmtId="0" fontId="12" fillId="0" borderId="0" xfId="1" applyFont="1" applyBorder="1" applyAlignment="1">
      <alignment horizontal="right"/>
    </xf>
    <xf numFmtId="0" fontId="12" fillId="0" borderId="0" xfId="2" applyFont="1" applyBorder="1" applyAlignment="1">
      <alignment horizontal="right"/>
    </xf>
    <xf numFmtId="0" fontId="12" fillId="0" borderId="0" xfId="1" applyBorder="1" applyAlignment="1">
      <alignment horizontal="right"/>
    </xf>
    <xf numFmtId="0" fontId="9" fillId="2" borderId="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right" vertical="center"/>
    </xf>
    <xf numFmtId="0" fontId="5" fillId="3" borderId="12" xfId="0" applyFont="1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12" fillId="0" borderId="0" xfId="0" applyFont="1" applyBorder="1" applyAlignment="1">
      <alignment horizontal="right"/>
    </xf>
    <xf numFmtId="164" fontId="1" fillId="3" borderId="1" xfId="0" applyNumberFormat="1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164" fontId="1" fillId="3" borderId="13" xfId="0" applyNumberFormat="1" applyFont="1" applyFill="1" applyBorder="1" applyAlignment="1">
      <alignment vertical="center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165" fontId="3" fillId="0" borderId="16" xfId="0" applyNumberFormat="1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7" fillId="2" borderId="1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0" fillId="2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 applyProtection="1">
      <alignment vertical="center"/>
      <protection locked="0"/>
    </xf>
    <xf numFmtId="164" fontId="1" fillId="3" borderId="4" xfId="0" applyNumberFormat="1" applyFont="1" applyFill="1" applyBorder="1" applyAlignment="1" applyProtection="1">
      <alignment vertical="center"/>
    </xf>
    <xf numFmtId="164" fontId="14" fillId="3" borderId="3" xfId="0" applyNumberFormat="1" applyFont="1" applyFill="1" applyBorder="1" applyAlignment="1" applyProtection="1">
      <alignment vertical="center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" xfId="0" applyBorder="1" applyAlignment="1"/>
    <xf numFmtId="0" fontId="5" fillId="3" borderId="21" xfId="0" applyFont="1" applyFill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/>
    <xf numFmtId="0" fontId="0" fillId="0" borderId="16" xfId="0" applyBorder="1" applyAlignment="1">
      <alignment horizontal="right" vertical="center"/>
    </xf>
    <xf numFmtId="0" fontId="0" fillId="0" borderId="23" xfId="0" applyBorder="1" applyAlignment="1"/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vertical="center"/>
    </xf>
    <xf numFmtId="164" fontId="1" fillId="0" borderId="1" xfId="0" applyNumberFormat="1" applyFont="1" applyBorder="1" applyAlignment="1" applyProtection="1">
      <alignment vertical="center"/>
      <protection locked="0"/>
    </xf>
    <xf numFmtId="164" fontId="1" fillId="0" borderId="10" xfId="0" applyNumberFormat="1" applyFont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vertical="center" wrapText="1"/>
      <protection locked="0"/>
    </xf>
    <xf numFmtId="0" fontId="1" fillId="3" borderId="10" xfId="0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24" xfId="0" applyNumberFormat="1" applyFont="1" applyFill="1" applyBorder="1" applyAlignment="1" applyProtection="1">
      <alignment vertical="center"/>
    </xf>
    <xf numFmtId="164" fontId="1" fillId="3" borderId="3" xfId="0" applyNumberFormat="1" applyFont="1" applyFill="1" applyBorder="1" applyAlignment="1" applyProtection="1">
      <alignment vertical="center"/>
    </xf>
    <xf numFmtId="0" fontId="1" fillId="0" borderId="25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</cellXfs>
  <cellStyles count="3">
    <cellStyle name="Normal" xfId="0" builtinId="0"/>
    <cellStyle name="Normal_TaxTablePage1.xls" xfId="1" xr:uid="{00000000-0005-0000-0000-000001000000}"/>
    <cellStyle name="Normal_TaxTablePage2.xls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O8" lockText="1" noThreeD="1"/>
</file>

<file path=xl/ctrlProps/ctrlProp10.xml><?xml version="1.0" encoding="utf-8"?>
<formControlPr xmlns="http://schemas.microsoft.com/office/spreadsheetml/2009/9/main" objectType="CheckBox" fmlaLink="O26" lockText="1" noThreeD="1"/>
</file>

<file path=xl/ctrlProps/ctrlProp11.xml><?xml version="1.0" encoding="utf-8"?>
<formControlPr xmlns="http://schemas.microsoft.com/office/spreadsheetml/2009/9/main" objectType="CheckBox" fmlaLink="O28" lockText="1" noThreeD="1"/>
</file>

<file path=xl/ctrlProps/ctrlProp12.xml><?xml version="1.0" encoding="utf-8"?>
<formControlPr xmlns="http://schemas.microsoft.com/office/spreadsheetml/2009/9/main" objectType="CheckBox" fmlaLink="O30" lockText="1" noThreeD="1"/>
</file>

<file path=xl/ctrlProps/ctrlProp2.xml><?xml version="1.0" encoding="utf-8"?>
<formControlPr xmlns="http://schemas.microsoft.com/office/spreadsheetml/2009/9/main" objectType="CheckBox" checked="Checked" fmlaLink="O10" lockText="1" noThreeD="1"/>
</file>

<file path=xl/ctrlProps/ctrlProp3.xml><?xml version="1.0" encoding="utf-8"?>
<formControlPr xmlns="http://schemas.microsoft.com/office/spreadsheetml/2009/9/main" objectType="CheckBox" checked="Checked" fmlaLink="O12" lockText="1" noThreeD="1"/>
</file>

<file path=xl/ctrlProps/ctrlProp4.xml><?xml version="1.0" encoding="utf-8"?>
<formControlPr xmlns="http://schemas.microsoft.com/office/spreadsheetml/2009/9/main" objectType="CheckBox" checked="Checked" fmlaLink="O14" lockText="1" noThreeD="1"/>
</file>

<file path=xl/ctrlProps/ctrlProp5.xml><?xml version="1.0" encoding="utf-8"?>
<formControlPr xmlns="http://schemas.microsoft.com/office/spreadsheetml/2009/9/main" objectType="CheckBox" checked="Checked" fmlaLink="O16" lockText="1" noThreeD="1"/>
</file>

<file path=xl/ctrlProps/ctrlProp6.xml><?xml version="1.0" encoding="utf-8"?>
<formControlPr xmlns="http://schemas.microsoft.com/office/spreadsheetml/2009/9/main" objectType="CheckBox" fmlaLink="O18" lockText="1" noThreeD="1"/>
</file>

<file path=xl/ctrlProps/ctrlProp7.xml><?xml version="1.0" encoding="utf-8"?>
<formControlPr xmlns="http://schemas.microsoft.com/office/spreadsheetml/2009/9/main" objectType="CheckBox" fmlaLink="O20" lockText="1" noThreeD="1"/>
</file>

<file path=xl/ctrlProps/ctrlProp8.xml><?xml version="1.0" encoding="utf-8"?>
<formControlPr xmlns="http://schemas.microsoft.com/office/spreadsheetml/2009/9/main" objectType="CheckBox" fmlaLink="O22" lockText="1" noThreeD="1"/>
</file>

<file path=xl/ctrlProps/ctrlProp9.xml><?xml version="1.0" encoding="utf-8"?>
<formControlPr xmlns="http://schemas.microsoft.com/office/spreadsheetml/2009/9/main" objectType="CheckBox" fmlaLink="O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7</xdr:row>
          <xdr:rowOff>0</xdr:rowOff>
        </xdr:from>
        <xdr:to>
          <xdr:col>14</xdr:col>
          <xdr:colOff>504825</xdr:colOff>
          <xdr:row>8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9</xdr:row>
          <xdr:rowOff>0</xdr:rowOff>
        </xdr:from>
        <xdr:to>
          <xdr:col>14</xdr:col>
          <xdr:colOff>504825</xdr:colOff>
          <xdr:row>10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11</xdr:row>
          <xdr:rowOff>0</xdr:rowOff>
        </xdr:from>
        <xdr:to>
          <xdr:col>14</xdr:col>
          <xdr:colOff>504825</xdr:colOff>
          <xdr:row>12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13</xdr:row>
          <xdr:rowOff>0</xdr:rowOff>
        </xdr:from>
        <xdr:to>
          <xdr:col>14</xdr:col>
          <xdr:colOff>504825</xdr:colOff>
          <xdr:row>14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15</xdr:row>
          <xdr:rowOff>0</xdr:rowOff>
        </xdr:from>
        <xdr:to>
          <xdr:col>14</xdr:col>
          <xdr:colOff>504825</xdr:colOff>
          <xdr:row>16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17</xdr:row>
          <xdr:rowOff>0</xdr:rowOff>
        </xdr:from>
        <xdr:to>
          <xdr:col>14</xdr:col>
          <xdr:colOff>504825</xdr:colOff>
          <xdr:row>18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19</xdr:row>
          <xdr:rowOff>0</xdr:rowOff>
        </xdr:from>
        <xdr:to>
          <xdr:col>14</xdr:col>
          <xdr:colOff>504825</xdr:colOff>
          <xdr:row>20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21</xdr:row>
          <xdr:rowOff>0</xdr:rowOff>
        </xdr:from>
        <xdr:to>
          <xdr:col>14</xdr:col>
          <xdr:colOff>504825</xdr:colOff>
          <xdr:row>22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23</xdr:row>
          <xdr:rowOff>0</xdr:rowOff>
        </xdr:from>
        <xdr:to>
          <xdr:col>14</xdr:col>
          <xdr:colOff>504825</xdr:colOff>
          <xdr:row>24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25</xdr:row>
          <xdr:rowOff>0</xdr:rowOff>
        </xdr:from>
        <xdr:to>
          <xdr:col>14</xdr:col>
          <xdr:colOff>504825</xdr:colOff>
          <xdr:row>26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27</xdr:row>
          <xdr:rowOff>0</xdr:rowOff>
        </xdr:from>
        <xdr:to>
          <xdr:col>14</xdr:col>
          <xdr:colOff>504825</xdr:colOff>
          <xdr:row>28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29</xdr:row>
          <xdr:rowOff>0</xdr:rowOff>
        </xdr:from>
        <xdr:to>
          <xdr:col>14</xdr:col>
          <xdr:colOff>504825</xdr:colOff>
          <xdr:row>30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161925</xdr:rowOff>
    </xdr:from>
    <xdr:to>
      <xdr:col>3</xdr:col>
      <xdr:colOff>228600</xdr:colOff>
      <xdr:row>2</xdr:row>
      <xdr:rowOff>457200</xdr:rowOff>
    </xdr:to>
    <xdr:pic>
      <xdr:nvPicPr>
        <xdr:cNvPr id="1090" name="Picture 66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61925"/>
          <a:ext cx="2476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3"/>
  <sheetViews>
    <sheetView showGridLines="0" showZeros="0" tabSelected="1" workbookViewId="0">
      <selection activeCell="B20" sqref="B20:B21"/>
    </sheetView>
  </sheetViews>
  <sheetFormatPr defaultColWidth="10.85546875" defaultRowHeight="12.75"/>
  <cols>
    <col min="1" max="1" width="2.85546875" style="1" customWidth="1"/>
    <col min="2" max="2" width="23.85546875" style="1" customWidth="1"/>
    <col min="3" max="3" width="9.85546875" style="1" customWidth="1"/>
    <col min="4" max="4" width="8.140625" style="1" customWidth="1"/>
    <col min="5" max="5" width="0.7109375" style="1" customWidth="1"/>
    <col min="6" max="7" width="9.28515625" style="1" customWidth="1"/>
    <col min="8" max="8" width="9.85546875" style="1" customWidth="1"/>
    <col min="9" max="9" width="0.7109375" style="1" customWidth="1"/>
    <col min="10" max="10" width="8.85546875" style="1" customWidth="1"/>
    <col min="11" max="13" width="7.85546875" style="1" customWidth="1"/>
    <col min="14" max="15" width="8.85546875" style="1" customWidth="1"/>
    <col min="16" max="16" width="7.85546875" style="1" customWidth="1"/>
    <col min="17" max="17" width="9.85546875" style="1" customWidth="1"/>
    <col min="18" max="18" width="0.7109375" style="1" customWidth="1"/>
    <col min="19" max="20" width="10.85546875" style="1"/>
    <col min="21" max="21" width="12.7109375" style="1" bestFit="1" customWidth="1"/>
    <col min="22" max="16384" width="10.85546875" style="1"/>
  </cols>
  <sheetData>
    <row r="1" spans="1:21" ht="30" customHeight="1" thickBo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</row>
    <row r="2" spans="1:21" ht="39" customHeight="1" thickBot="1">
      <c r="A2" s="13"/>
      <c r="B2" s="14"/>
      <c r="C2" s="14"/>
      <c r="D2" s="14"/>
      <c r="E2" s="14"/>
      <c r="F2" s="14"/>
      <c r="G2" s="14"/>
      <c r="H2" s="46" t="s">
        <v>14</v>
      </c>
      <c r="I2" s="46"/>
      <c r="J2" s="46"/>
      <c r="K2" s="37" t="s">
        <v>31</v>
      </c>
      <c r="L2" s="37"/>
      <c r="M2" s="37"/>
      <c r="N2" s="37"/>
      <c r="O2" s="14"/>
      <c r="P2" s="47"/>
      <c r="Q2" s="48"/>
      <c r="R2" s="48"/>
      <c r="S2" s="49"/>
    </row>
    <row r="3" spans="1:21" ht="39" customHeight="1">
      <c r="A3" s="13"/>
      <c r="B3" s="14"/>
      <c r="C3" s="14"/>
      <c r="D3" s="14"/>
      <c r="E3" s="14"/>
      <c r="F3" s="14"/>
      <c r="G3" s="14"/>
      <c r="H3" s="46" t="s">
        <v>13</v>
      </c>
      <c r="I3" s="46"/>
      <c r="J3" s="46"/>
      <c r="K3" s="38" t="s">
        <v>28</v>
      </c>
      <c r="L3" s="38"/>
      <c r="M3" s="38"/>
      <c r="N3" s="38"/>
      <c r="O3" s="14"/>
      <c r="P3" s="79" t="s">
        <v>15</v>
      </c>
      <c r="Q3" s="80"/>
      <c r="R3" s="80"/>
      <c r="S3" s="81"/>
    </row>
    <row r="4" spans="1:21" ht="9.9499999999999993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</row>
    <row r="5" spans="1:21" s="2" customFormat="1" ht="15" customHeight="1">
      <c r="A5" s="39" t="s">
        <v>17</v>
      </c>
      <c r="B5" s="56"/>
      <c r="C5" s="56"/>
      <c r="D5" s="57"/>
      <c r="E5" s="58"/>
      <c r="F5" s="39" t="s">
        <v>2</v>
      </c>
      <c r="G5" s="40"/>
      <c r="H5" s="41"/>
      <c r="I5" s="6"/>
      <c r="J5" s="39" t="s">
        <v>11</v>
      </c>
      <c r="K5" s="40"/>
      <c r="L5" s="40"/>
      <c r="M5" s="40"/>
      <c r="N5" s="40"/>
      <c r="O5" s="40"/>
      <c r="P5" s="40"/>
      <c r="Q5" s="41"/>
      <c r="R5" s="6"/>
      <c r="S5" s="74" t="s">
        <v>10</v>
      </c>
    </row>
    <row r="6" spans="1:21" s="2" customFormat="1" ht="15" customHeight="1">
      <c r="A6" s="45" t="s">
        <v>0</v>
      </c>
      <c r="B6" s="45" t="s">
        <v>1</v>
      </c>
      <c r="C6" s="65" t="s">
        <v>16</v>
      </c>
      <c r="D6" s="45" t="s">
        <v>3</v>
      </c>
      <c r="E6" s="59"/>
      <c r="F6" s="44" t="s">
        <v>4</v>
      </c>
      <c r="G6" s="44" t="s">
        <v>5</v>
      </c>
      <c r="H6" s="44" t="s">
        <v>6</v>
      </c>
      <c r="I6" s="7"/>
      <c r="J6" s="35" t="s">
        <v>18</v>
      </c>
      <c r="K6" s="42"/>
      <c r="L6" s="43"/>
      <c r="M6" s="35" t="s">
        <v>22</v>
      </c>
      <c r="N6" s="36"/>
      <c r="O6" s="44" t="s">
        <v>7</v>
      </c>
      <c r="P6" s="45" t="s">
        <v>8</v>
      </c>
      <c r="Q6" s="44" t="s">
        <v>9</v>
      </c>
      <c r="R6" s="7"/>
      <c r="S6" s="75"/>
    </row>
    <row r="7" spans="1:21" s="2" customFormat="1" ht="24.95" customHeight="1">
      <c r="A7" s="45"/>
      <c r="B7" s="45"/>
      <c r="C7" s="66"/>
      <c r="D7" s="50"/>
      <c r="E7" s="59"/>
      <c r="F7" s="45"/>
      <c r="G7" s="45"/>
      <c r="H7" s="45"/>
      <c r="I7" s="7"/>
      <c r="J7" s="26" t="s">
        <v>21</v>
      </c>
      <c r="K7" s="26" t="s">
        <v>19</v>
      </c>
      <c r="L7" s="26" t="s">
        <v>20</v>
      </c>
      <c r="M7" s="26" t="s">
        <v>23</v>
      </c>
      <c r="N7" s="26" t="s">
        <v>24</v>
      </c>
      <c r="O7" s="45"/>
      <c r="P7" s="45"/>
      <c r="Q7" s="45"/>
      <c r="R7" s="7"/>
      <c r="S7" s="75"/>
    </row>
    <row r="8" spans="1:21" ht="17.100000000000001" customHeight="1">
      <c r="A8" s="70">
        <v>1</v>
      </c>
      <c r="B8" s="71" t="s">
        <v>25</v>
      </c>
      <c r="C8" s="54">
        <v>1</v>
      </c>
      <c r="D8" s="51">
        <v>6.8</v>
      </c>
      <c r="E8" s="59"/>
      <c r="F8" s="3">
        <v>80</v>
      </c>
      <c r="G8" s="3">
        <v>0</v>
      </c>
      <c r="H8" s="31">
        <f>F9+G9</f>
        <v>544</v>
      </c>
      <c r="I8" s="4"/>
      <c r="J8" s="52">
        <f>VLOOKUP(H8,TaxTable,C8+2)</f>
        <v>35</v>
      </c>
      <c r="K8" s="31">
        <f>ROUND(H8*0.06,2)</f>
        <v>32.64</v>
      </c>
      <c r="L8" s="31">
        <f>ROUND(H8*0.02,2)</f>
        <v>10.88</v>
      </c>
      <c r="M8" s="32">
        <f>ROUND(H8*0.062,2)</f>
        <v>33.729999999999997</v>
      </c>
      <c r="N8" s="31">
        <f>ROUND(H8*0.0145,2)</f>
        <v>7.89</v>
      </c>
      <c r="O8" s="9" t="b">
        <v>1</v>
      </c>
      <c r="P8" s="68"/>
      <c r="Q8" s="31">
        <f>IF(H8&lt;&gt;0, J8+K8+L8+M8+N8+O9+P8, 0)</f>
        <v>169.14</v>
      </c>
      <c r="R8" s="4"/>
      <c r="S8" s="31">
        <f>H8-Q8</f>
        <v>374.86</v>
      </c>
    </row>
    <row r="9" spans="1:21" ht="14.1" customHeight="1">
      <c r="A9" s="70"/>
      <c r="B9" s="71"/>
      <c r="C9" s="55"/>
      <c r="D9" s="51"/>
      <c r="E9" s="59"/>
      <c r="F9" s="16">
        <f>ROUND(D8*F8,2)</f>
        <v>544</v>
      </c>
      <c r="G9" s="16">
        <f>ROUND(D8*G8*1.5,2)</f>
        <v>0</v>
      </c>
      <c r="H9" s="31"/>
      <c r="I9" s="4"/>
      <c r="J9" s="53"/>
      <c r="K9" s="31"/>
      <c r="L9" s="31"/>
      <c r="M9" s="33"/>
      <c r="N9" s="31"/>
      <c r="O9" s="17">
        <f>IF(O8, 49, 0)</f>
        <v>49</v>
      </c>
      <c r="P9" s="68"/>
      <c r="Q9" s="31"/>
      <c r="R9" s="4"/>
      <c r="S9" s="31"/>
      <c r="U9" s="22"/>
    </row>
    <row r="10" spans="1:21" ht="17.100000000000001" customHeight="1">
      <c r="A10" s="70">
        <v>2</v>
      </c>
      <c r="B10" s="71" t="s">
        <v>26</v>
      </c>
      <c r="C10" s="54"/>
      <c r="D10" s="51">
        <v>7.4</v>
      </c>
      <c r="E10" s="59"/>
      <c r="F10" s="3">
        <v>76.5</v>
      </c>
      <c r="G10" s="3"/>
      <c r="H10" s="31">
        <f>F11+G11</f>
        <v>566.1</v>
      </c>
      <c r="I10" s="4"/>
      <c r="J10" s="52">
        <f>VLOOKUP(H10,TaxTable,C10+2)</f>
        <v>56</v>
      </c>
      <c r="K10" s="31">
        <f>ROUND(H10*0.06,2)</f>
        <v>33.97</v>
      </c>
      <c r="L10" s="31">
        <f>ROUND(H10*0.02,2)</f>
        <v>11.32</v>
      </c>
      <c r="M10" s="32">
        <f>ROUND(H10*0.062,2)</f>
        <v>35.1</v>
      </c>
      <c r="N10" s="31">
        <f>ROUND(H10*0.0145,2)</f>
        <v>8.2100000000000009</v>
      </c>
      <c r="O10" s="9" t="b">
        <v>1</v>
      </c>
      <c r="P10" s="68"/>
      <c r="Q10" s="31">
        <f>IF(H10&lt;&gt;0, J10+K10+L10+M10+N10+O11+P10, 0)</f>
        <v>193.6</v>
      </c>
      <c r="R10" s="4"/>
      <c r="S10" s="31">
        <f>H10-Q10</f>
        <v>372.5</v>
      </c>
    </row>
    <row r="11" spans="1:21" ht="14.1" customHeight="1">
      <c r="A11" s="70"/>
      <c r="B11" s="71"/>
      <c r="C11" s="55"/>
      <c r="D11" s="51"/>
      <c r="E11" s="59"/>
      <c r="F11" s="16">
        <f>ROUND(D10*F10,2)</f>
        <v>566.1</v>
      </c>
      <c r="G11" s="16">
        <f>ROUND(D10*G10*1.5,2)</f>
        <v>0</v>
      </c>
      <c r="H11" s="31"/>
      <c r="I11" s="4"/>
      <c r="J11" s="53"/>
      <c r="K11" s="31"/>
      <c r="L11" s="31"/>
      <c r="M11" s="33"/>
      <c r="N11" s="31"/>
      <c r="O11" s="17">
        <f>IF(O10, 49, 0)</f>
        <v>49</v>
      </c>
      <c r="P11" s="68"/>
      <c r="Q11" s="31"/>
      <c r="R11" s="4"/>
      <c r="S11" s="31"/>
    </row>
    <row r="12" spans="1:21" ht="17.100000000000001" customHeight="1">
      <c r="A12" s="70">
        <v>3</v>
      </c>
      <c r="B12" s="71" t="s">
        <v>27</v>
      </c>
      <c r="C12" s="54"/>
      <c r="D12" s="51">
        <v>7.5</v>
      </c>
      <c r="E12" s="59"/>
      <c r="F12" s="3">
        <v>80</v>
      </c>
      <c r="G12" s="3">
        <v>20</v>
      </c>
      <c r="H12" s="31">
        <f>F13+G13</f>
        <v>825</v>
      </c>
      <c r="I12" s="4"/>
      <c r="J12" s="52">
        <f>VLOOKUP(H12,TaxTable,C12+2)</f>
        <v>95</v>
      </c>
      <c r="K12" s="31">
        <f>ROUND(H12*0.06,2)</f>
        <v>49.5</v>
      </c>
      <c r="L12" s="31">
        <f>ROUND(H12*0.02,2)</f>
        <v>16.5</v>
      </c>
      <c r="M12" s="32">
        <f>ROUND(H12*0.062,2)</f>
        <v>51.15</v>
      </c>
      <c r="N12" s="31">
        <f>ROUND(H12*0.0145,2)</f>
        <v>11.96</v>
      </c>
      <c r="O12" s="9" t="b">
        <v>1</v>
      </c>
      <c r="P12" s="68"/>
      <c r="Q12" s="31">
        <f>IF(H12&lt;&gt;0, J12+K12+L12+M12+N12+O13+P12, 0)</f>
        <v>273.11</v>
      </c>
      <c r="R12" s="4"/>
      <c r="S12" s="31">
        <f>H12-Q12</f>
        <v>551.89</v>
      </c>
    </row>
    <row r="13" spans="1:21" ht="14.1" customHeight="1">
      <c r="A13" s="70"/>
      <c r="B13" s="71"/>
      <c r="C13" s="55"/>
      <c r="D13" s="51"/>
      <c r="E13" s="59"/>
      <c r="F13" s="16">
        <f>ROUND(D12*F12,2)</f>
        <v>600</v>
      </c>
      <c r="G13" s="16">
        <f>ROUND(D12*G12*1.5,2)</f>
        <v>225</v>
      </c>
      <c r="H13" s="31"/>
      <c r="I13" s="4"/>
      <c r="J13" s="53"/>
      <c r="K13" s="31"/>
      <c r="L13" s="31"/>
      <c r="M13" s="33"/>
      <c r="N13" s="31"/>
      <c r="O13" s="17">
        <f>IF(O12, 49, 0)</f>
        <v>49</v>
      </c>
      <c r="P13" s="68"/>
      <c r="Q13" s="31"/>
      <c r="R13" s="4"/>
      <c r="S13" s="31"/>
    </row>
    <row r="14" spans="1:21" ht="17.100000000000001" customHeight="1">
      <c r="A14" s="70">
        <v>4</v>
      </c>
      <c r="B14" s="71" t="s">
        <v>28</v>
      </c>
      <c r="C14" s="54"/>
      <c r="D14" s="51">
        <v>16.899999999999999</v>
      </c>
      <c r="E14" s="59"/>
      <c r="F14" s="3">
        <v>80</v>
      </c>
      <c r="G14" s="3"/>
      <c r="H14" s="31">
        <f>F15+G15</f>
        <v>1352</v>
      </c>
      <c r="I14" s="4"/>
      <c r="J14" s="52">
        <f>VLOOKUP(H14,TaxTable,C14+2)</f>
        <v>187</v>
      </c>
      <c r="K14" s="31">
        <f>ROUND(H14*0.06,2)</f>
        <v>81.12</v>
      </c>
      <c r="L14" s="31">
        <f>ROUND(H14*0.02,2)</f>
        <v>27.04</v>
      </c>
      <c r="M14" s="32">
        <f>ROUND(H14*0.062,2)</f>
        <v>83.82</v>
      </c>
      <c r="N14" s="31">
        <f>ROUND(H14*0.0145,2)</f>
        <v>19.600000000000001</v>
      </c>
      <c r="O14" s="9" t="b">
        <v>1</v>
      </c>
      <c r="P14" s="68"/>
      <c r="Q14" s="31">
        <f>IF(H14&lt;&gt;0, J14+K14+L14+M14+N14+O15+P14, 0)</f>
        <v>447.58000000000004</v>
      </c>
      <c r="R14" s="4"/>
      <c r="S14" s="31">
        <f>H14-Q14</f>
        <v>904.42</v>
      </c>
    </row>
    <row r="15" spans="1:21" ht="14.1" customHeight="1">
      <c r="A15" s="70"/>
      <c r="B15" s="71"/>
      <c r="C15" s="55"/>
      <c r="D15" s="51"/>
      <c r="E15" s="59"/>
      <c r="F15" s="16">
        <f>ROUND(D14*F14,2)</f>
        <v>1352</v>
      </c>
      <c r="G15" s="16">
        <f>ROUND(D14*G14*1.5,2)</f>
        <v>0</v>
      </c>
      <c r="H15" s="31"/>
      <c r="I15" s="4"/>
      <c r="J15" s="53"/>
      <c r="K15" s="31"/>
      <c r="L15" s="31"/>
      <c r="M15" s="33"/>
      <c r="N15" s="31"/>
      <c r="O15" s="17">
        <f>IF(O14, 49, 0)</f>
        <v>49</v>
      </c>
      <c r="P15" s="68"/>
      <c r="Q15" s="31"/>
      <c r="R15" s="4"/>
      <c r="S15" s="31"/>
    </row>
    <row r="16" spans="1:21" ht="17.100000000000001" customHeight="1">
      <c r="A16" s="70">
        <v>5</v>
      </c>
      <c r="B16" s="71" t="s">
        <v>29</v>
      </c>
      <c r="C16" s="54"/>
      <c r="D16" s="51">
        <v>16.899999999999999</v>
      </c>
      <c r="E16" s="59"/>
      <c r="F16" s="3">
        <v>80</v>
      </c>
      <c r="G16" s="3"/>
      <c r="H16" s="31">
        <f>F17+G17</f>
        <v>1352</v>
      </c>
      <c r="I16" s="4"/>
      <c r="J16" s="52">
        <f>VLOOKUP(H16,TaxTable,C16+2)</f>
        <v>187</v>
      </c>
      <c r="K16" s="31">
        <f>ROUND(H16*0.06,2)</f>
        <v>81.12</v>
      </c>
      <c r="L16" s="31">
        <f>ROUND(H16*0.02,2)</f>
        <v>27.04</v>
      </c>
      <c r="M16" s="32">
        <f>ROUND(H16*0.062,2)</f>
        <v>83.82</v>
      </c>
      <c r="N16" s="31">
        <f>ROUND(H16*0.0145,2)</f>
        <v>19.600000000000001</v>
      </c>
      <c r="O16" s="9" t="b">
        <v>1</v>
      </c>
      <c r="P16" s="68"/>
      <c r="Q16" s="31">
        <f>IF(H16&lt;&gt;0, J16+K16+L16+M16+N16+O17+P16, 0)</f>
        <v>447.58000000000004</v>
      </c>
      <c r="R16" s="4"/>
      <c r="S16" s="31">
        <f>H16-Q16</f>
        <v>904.42</v>
      </c>
    </row>
    <row r="17" spans="1:19" ht="14.1" customHeight="1">
      <c r="A17" s="70"/>
      <c r="B17" s="71"/>
      <c r="C17" s="55"/>
      <c r="D17" s="51"/>
      <c r="E17" s="59"/>
      <c r="F17" s="16">
        <f>ROUND(D16*F16,2)</f>
        <v>1352</v>
      </c>
      <c r="G17" s="16">
        <f>ROUND(D16*G16*1.5,2)</f>
        <v>0</v>
      </c>
      <c r="H17" s="31"/>
      <c r="I17" s="4"/>
      <c r="J17" s="53"/>
      <c r="K17" s="31"/>
      <c r="L17" s="31"/>
      <c r="M17" s="33"/>
      <c r="N17" s="31"/>
      <c r="O17" s="17">
        <f>IF(O16, 49, 0)</f>
        <v>49</v>
      </c>
      <c r="P17" s="68"/>
      <c r="Q17" s="31"/>
      <c r="R17" s="4"/>
      <c r="S17" s="31"/>
    </row>
    <row r="18" spans="1:19" ht="17.100000000000001" customHeight="1">
      <c r="A18" s="70">
        <v>6</v>
      </c>
      <c r="B18" s="71" t="s">
        <v>30</v>
      </c>
      <c r="C18" s="54"/>
      <c r="D18" s="51">
        <v>25</v>
      </c>
      <c r="E18" s="59"/>
      <c r="F18" s="3">
        <v>8</v>
      </c>
      <c r="G18" s="3"/>
      <c r="H18" s="31">
        <f>F19+G19</f>
        <v>200</v>
      </c>
      <c r="I18" s="4"/>
      <c r="J18" s="52">
        <f>VLOOKUP(H18,TaxTable,C18+2)</f>
        <v>10</v>
      </c>
      <c r="K18" s="31">
        <f>ROUND(H18*0.06,2)</f>
        <v>12</v>
      </c>
      <c r="L18" s="31">
        <f>ROUND(H18*0.02,2)</f>
        <v>4</v>
      </c>
      <c r="M18" s="32">
        <f>ROUND(H18*0.062,2)</f>
        <v>12.4</v>
      </c>
      <c r="N18" s="31">
        <f>ROUND(H18*0.0145,2)</f>
        <v>2.9</v>
      </c>
      <c r="O18" s="9" t="b">
        <v>0</v>
      </c>
      <c r="P18" s="68"/>
      <c r="Q18" s="31">
        <f>IF(H18&lt;&gt;0, J18+K18+L18+M18+N18+O19+P18, 0)</f>
        <v>41.3</v>
      </c>
      <c r="R18" s="4"/>
      <c r="S18" s="31">
        <f>H18-Q18</f>
        <v>158.69999999999999</v>
      </c>
    </row>
    <row r="19" spans="1:19" ht="14.1" customHeight="1">
      <c r="A19" s="70"/>
      <c r="B19" s="71"/>
      <c r="C19" s="55"/>
      <c r="D19" s="51"/>
      <c r="E19" s="59"/>
      <c r="F19" s="16">
        <f>ROUND(D18*F18,2)</f>
        <v>200</v>
      </c>
      <c r="G19" s="16">
        <f>ROUND(D18*G18*1.5,2)</f>
        <v>0</v>
      </c>
      <c r="H19" s="31"/>
      <c r="I19" s="4"/>
      <c r="J19" s="53"/>
      <c r="K19" s="31"/>
      <c r="L19" s="31"/>
      <c r="M19" s="33"/>
      <c r="N19" s="31"/>
      <c r="O19" s="17">
        <f>IF(O18, 49, 0)</f>
        <v>0</v>
      </c>
      <c r="P19" s="68"/>
      <c r="Q19" s="31"/>
      <c r="R19" s="4"/>
      <c r="S19" s="31"/>
    </row>
    <row r="20" spans="1:19" ht="17.100000000000001" customHeight="1">
      <c r="A20" s="70">
        <v>7</v>
      </c>
      <c r="B20" s="71"/>
      <c r="C20" s="54"/>
      <c r="D20" s="51"/>
      <c r="E20" s="59"/>
      <c r="F20" s="3"/>
      <c r="G20" s="3"/>
      <c r="H20" s="31">
        <f>F21+G21</f>
        <v>0</v>
      </c>
      <c r="I20" s="4"/>
      <c r="J20" s="52">
        <f>VLOOKUP(H20,TaxTable,C20+2)</f>
        <v>0</v>
      </c>
      <c r="K20" s="31">
        <f>ROUND(H20*0.06,2)</f>
        <v>0</v>
      </c>
      <c r="L20" s="31">
        <f>ROUND(H20*0.02,2)</f>
        <v>0</v>
      </c>
      <c r="M20" s="32">
        <f>ROUND(H20*0.062,2)</f>
        <v>0</v>
      </c>
      <c r="N20" s="31">
        <f>ROUND(H20*0.0145,2)</f>
        <v>0</v>
      </c>
      <c r="O20" s="9" t="b">
        <v>0</v>
      </c>
      <c r="P20" s="68"/>
      <c r="Q20" s="31">
        <f>IF(H20&lt;&gt;0, J20+K20+L20+M20+N20+O21+P20, 0)</f>
        <v>0</v>
      </c>
      <c r="R20" s="4"/>
      <c r="S20" s="31">
        <f>H20-Q20</f>
        <v>0</v>
      </c>
    </row>
    <row r="21" spans="1:19" ht="14.1" customHeight="1">
      <c r="A21" s="70"/>
      <c r="B21" s="71"/>
      <c r="C21" s="55"/>
      <c r="D21" s="51"/>
      <c r="E21" s="59"/>
      <c r="F21" s="16">
        <f>ROUND(D20*F20,2)</f>
        <v>0</v>
      </c>
      <c r="G21" s="16">
        <f>ROUND(D20*G20*1.5,2)</f>
        <v>0</v>
      </c>
      <c r="H21" s="31"/>
      <c r="I21" s="4"/>
      <c r="J21" s="53"/>
      <c r="K21" s="31"/>
      <c r="L21" s="31"/>
      <c r="M21" s="33"/>
      <c r="N21" s="31"/>
      <c r="O21" s="17">
        <f>IF(O20, 49, 0)</f>
        <v>0</v>
      </c>
      <c r="P21" s="68"/>
      <c r="Q21" s="31"/>
      <c r="R21" s="4"/>
      <c r="S21" s="31"/>
    </row>
    <row r="22" spans="1:19" ht="17.100000000000001" customHeight="1">
      <c r="A22" s="70">
        <v>8</v>
      </c>
      <c r="B22" s="71"/>
      <c r="C22" s="54"/>
      <c r="D22" s="51"/>
      <c r="E22" s="59"/>
      <c r="F22" s="3"/>
      <c r="G22" s="3"/>
      <c r="H22" s="31">
        <f>F23+G23</f>
        <v>0</v>
      </c>
      <c r="I22" s="4"/>
      <c r="J22" s="52">
        <f>VLOOKUP(H22,TaxTable,C22+2)</f>
        <v>0</v>
      </c>
      <c r="K22" s="31">
        <f>ROUND(H22*0.06,2)</f>
        <v>0</v>
      </c>
      <c r="L22" s="31">
        <f>ROUND(H22*0.02,2)</f>
        <v>0</v>
      </c>
      <c r="M22" s="32">
        <f>ROUND(H22*0.062,2)</f>
        <v>0</v>
      </c>
      <c r="N22" s="31">
        <f>ROUND(H22*0.0145,2)</f>
        <v>0</v>
      </c>
      <c r="O22" s="9" t="b">
        <v>0</v>
      </c>
      <c r="P22" s="68"/>
      <c r="Q22" s="31">
        <f>IF(H22&lt;&gt;0, J22+K22+L22+M22+N22+O23+P22, 0)</f>
        <v>0</v>
      </c>
      <c r="R22" s="4"/>
      <c r="S22" s="31">
        <f>H22-Q22</f>
        <v>0</v>
      </c>
    </row>
    <row r="23" spans="1:19" ht="14.1" customHeight="1">
      <c r="A23" s="70"/>
      <c r="B23" s="71"/>
      <c r="C23" s="55"/>
      <c r="D23" s="51"/>
      <c r="E23" s="59"/>
      <c r="F23" s="16">
        <f>ROUND(D22*F22,2)</f>
        <v>0</v>
      </c>
      <c r="G23" s="16">
        <f>ROUND(D22*G22*1.5,2)</f>
        <v>0</v>
      </c>
      <c r="H23" s="31"/>
      <c r="I23" s="4"/>
      <c r="J23" s="53"/>
      <c r="K23" s="31"/>
      <c r="L23" s="31"/>
      <c r="M23" s="33"/>
      <c r="N23" s="31"/>
      <c r="O23" s="17">
        <f>IF(O22, 49, 0)</f>
        <v>0</v>
      </c>
      <c r="P23" s="68"/>
      <c r="Q23" s="31"/>
      <c r="R23" s="4"/>
      <c r="S23" s="31"/>
    </row>
    <row r="24" spans="1:19" ht="17.100000000000001" customHeight="1">
      <c r="A24" s="70">
        <v>9</v>
      </c>
      <c r="B24" s="71"/>
      <c r="C24" s="54"/>
      <c r="D24" s="51"/>
      <c r="E24" s="59"/>
      <c r="F24" s="3"/>
      <c r="G24" s="3"/>
      <c r="H24" s="31">
        <f>F25+G25</f>
        <v>0</v>
      </c>
      <c r="I24" s="4"/>
      <c r="J24" s="52">
        <f>VLOOKUP(H24,TaxTable,C24+2)</f>
        <v>0</v>
      </c>
      <c r="K24" s="31">
        <f>ROUND(H24*0.06,2)</f>
        <v>0</v>
      </c>
      <c r="L24" s="31">
        <f>ROUND(H24*0.02,2)</f>
        <v>0</v>
      </c>
      <c r="M24" s="32">
        <f>ROUND(H24*0.062,2)</f>
        <v>0</v>
      </c>
      <c r="N24" s="31">
        <f>ROUND(H24*0.0145,2)</f>
        <v>0</v>
      </c>
      <c r="O24" s="9" t="b">
        <v>0</v>
      </c>
      <c r="P24" s="68"/>
      <c r="Q24" s="31">
        <f>IF(H24&lt;&gt;0, J24+K24+L24+M24+N24+O25+P24, 0)</f>
        <v>0</v>
      </c>
      <c r="R24" s="4"/>
      <c r="S24" s="31">
        <f>H24-Q24</f>
        <v>0</v>
      </c>
    </row>
    <row r="25" spans="1:19" ht="14.1" customHeight="1">
      <c r="A25" s="70"/>
      <c r="B25" s="71"/>
      <c r="C25" s="55"/>
      <c r="D25" s="51"/>
      <c r="E25" s="59"/>
      <c r="F25" s="16">
        <f>ROUND(D24*F24,2)</f>
        <v>0</v>
      </c>
      <c r="G25" s="16">
        <f>ROUND(D24*G24*1.5,2)</f>
        <v>0</v>
      </c>
      <c r="H25" s="31"/>
      <c r="I25" s="4"/>
      <c r="J25" s="53"/>
      <c r="K25" s="31"/>
      <c r="L25" s="31"/>
      <c r="M25" s="33"/>
      <c r="N25" s="31"/>
      <c r="O25" s="17">
        <f>IF(O24, 49, 0)</f>
        <v>0</v>
      </c>
      <c r="P25" s="68"/>
      <c r="Q25" s="31"/>
      <c r="R25" s="4"/>
      <c r="S25" s="31"/>
    </row>
    <row r="26" spans="1:19" ht="17.100000000000001" customHeight="1">
      <c r="A26" s="70">
        <v>10</v>
      </c>
      <c r="B26" s="71"/>
      <c r="C26" s="54"/>
      <c r="D26" s="51"/>
      <c r="E26" s="59"/>
      <c r="F26" s="3"/>
      <c r="G26" s="3"/>
      <c r="H26" s="31">
        <f>F27+G27</f>
        <v>0</v>
      </c>
      <c r="I26" s="4"/>
      <c r="J26" s="52">
        <f>VLOOKUP(H26,TaxTable,C26+2)</f>
        <v>0</v>
      </c>
      <c r="K26" s="31">
        <f>ROUND(H26*0.06,2)</f>
        <v>0</v>
      </c>
      <c r="L26" s="31">
        <f>ROUND(H26*0.02,2)</f>
        <v>0</v>
      </c>
      <c r="M26" s="32">
        <f>ROUND(H26*0.062,2)</f>
        <v>0</v>
      </c>
      <c r="N26" s="31">
        <f>ROUND(H26*0.0145,2)</f>
        <v>0</v>
      </c>
      <c r="O26" s="9" t="b">
        <v>0</v>
      </c>
      <c r="P26" s="68"/>
      <c r="Q26" s="31">
        <f>IF(H26&lt;&gt;0, J26+K26+L26+M26+N26+O27+P26, 0)</f>
        <v>0</v>
      </c>
      <c r="R26" s="4"/>
      <c r="S26" s="31">
        <f>H26-Q26</f>
        <v>0</v>
      </c>
    </row>
    <row r="27" spans="1:19" ht="14.1" customHeight="1">
      <c r="A27" s="70"/>
      <c r="B27" s="71"/>
      <c r="C27" s="55"/>
      <c r="D27" s="51"/>
      <c r="E27" s="59"/>
      <c r="F27" s="16">
        <f>ROUND(D26*F26,2)</f>
        <v>0</v>
      </c>
      <c r="G27" s="16">
        <f>ROUND(D26*G26*1.5,2)</f>
        <v>0</v>
      </c>
      <c r="H27" s="31"/>
      <c r="I27" s="4"/>
      <c r="J27" s="53"/>
      <c r="K27" s="31"/>
      <c r="L27" s="31"/>
      <c r="M27" s="33"/>
      <c r="N27" s="31"/>
      <c r="O27" s="17">
        <f>IF(O26, 49, 0)</f>
        <v>0</v>
      </c>
      <c r="P27" s="68"/>
      <c r="Q27" s="31"/>
      <c r="R27" s="4"/>
      <c r="S27" s="31"/>
    </row>
    <row r="28" spans="1:19" ht="17.100000000000001" customHeight="1">
      <c r="A28" s="70">
        <v>11</v>
      </c>
      <c r="B28" s="71"/>
      <c r="C28" s="54"/>
      <c r="D28" s="51"/>
      <c r="E28" s="59"/>
      <c r="F28" s="3"/>
      <c r="G28" s="3"/>
      <c r="H28" s="31">
        <f>F29+G29</f>
        <v>0</v>
      </c>
      <c r="I28" s="4"/>
      <c r="J28" s="52">
        <f>VLOOKUP(H28,TaxTable,C28+2)</f>
        <v>0</v>
      </c>
      <c r="K28" s="31">
        <f>ROUND(H28*0.06,2)</f>
        <v>0</v>
      </c>
      <c r="L28" s="31">
        <f>ROUND(H28*0.02,2)</f>
        <v>0</v>
      </c>
      <c r="M28" s="32">
        <f>ROUND(H28*0.062,2)</f>
        <v>0</v>
      </c>
      <c r="N28" s="31">
        <f>ROUND(H28*0.0145,2)</f>
        <v>0</v>
      </c>
      <c r="O28" s="9" t="b">
        <v>0</v>
      </c>
      <c r="P28" s="68"/>
      <c r="Q28" s="31">
        <f>IF(H28&lt;&gt;0, J28+K28+L28+M28+N28+O29+P28, 0)</f>
        <v>0</v>
      </c>
      <c r="R28" s="4"/>
      <c r="S28" s="31">
        <f>H28-Q28</f>
        <v>0</v>
      </c>
    </row>
    <row r="29" spans="1:19" ht="14.1" customHeight="1">
      <c r="A29" s="70"/>
      <c r="B29" s="71"/>
      <c r="C29" s="55"/>
      <c r="D29" s="51"/>
      <c r="E29" s="59"/>
      <c r="F29" s="16">
        <f>ROUND(D28*F28,2)</f>
        <v>0</v>
      </c>
      <c r="G29" s="16">
        <f>ROUND(D28*G28*1.5,2)</f>
        <v>0</v>
      </c>
      <c r="H29" s="31"/>
      <c r="I29" s="4"/>
      <c r="J29" s="53"/>
      <c r="K29" s="31"/>
      <c r="L29" s="31"/>
      <c r="M29" s="33"/>
      <c r="N29" s="31"/>
      <c r="O29" s="17">
        <f>IF(O28, 49, 0)</f>
        <v>0</v>
      </c>
      <c r="P29" s="68"/>
      <c r="Q29" s="31"/>
      <c r="R29" s="4"/>
      <c r="S29" s="31"/>
    </row>
    <row r="30" spans="1:19" ht="17.100000000000001" customHeight="1">
      <c r="A30" s="70">
        <v>12</v>
      </c>
      <c r="B30" s="71"/>
      <c r="C30" s="54"/>
      <c r="D30" s="51"/>
      <c r="E30" s="59"/>
      <c r="F30" s="3"/>
      <c r="G30" s="3"/>
      <c r="H30" s="31">
        <f>F31+G31</f>
        <v>0</v>
      </c>
      <c r="I30" s="4"/>
      <c r="J30" s="52">
        <f>VLOOKUP(H30,TaxTable,C30+2)</f>
        <v>0</v>
      </c>
      <c r="K30" s="31">
        <f>ROUND(H30*0.06,2)</f>
        <v>0</v>
      </c>
      <c r="L30" s="31">
        <f>ROUND(H30*0.02,2)</f>
        <v>0</v>
      </c>
      <c r="M30" s="32">
        <f>ROUND(H30*0.062,2)</f>
        <v>0</v>
      </c>
      <c r="N30" s="31">
        <f>ROUND(H30*0.0145,2)</f>
        <v>0</v>
      </c>
      <c r="O30" s="9" t="b">
        <v>0</v>
      </c>
      <c r="P30" s="68"/>
      <c r="Q30" s="31">
        <f>IF(H30&lt;&gt;0, J30+K30+L30+M30+N30+O31+P30, 0)</f>
        <v>0</v>
      </c>
      <c r="R30" s="4"/>
      <c r="S30" s="31">
        <f>H30-Q30</f>
        <v>0</v>
      </c>
    </row>
    <row r="31" spans="1:19" ht="14.1" customHeight="1" thickBot="1">
      <c r="A31" s="72"/>
      <c r="B31" s="73"/>
      <c r="C31" s="55"/>
      <c r="D31" s="51"/>
      <c r="E31" s="59"/>
      <c r="F31" s="18">
        <f>ROUND(D30*F30,2)</f>
        <v>0</v>
      </c>
      <c r="G31" s="18">
        <f>ROUND(D30*G30*1.5,2)</f>
        <v>0</v>
      </c>
      <c r="H31" s="67"/>
      <c r="I31" s="4"/>
      <c r="J31" s="53"/>
      <c r="K31" s="67"/>
      <c r="L31" s="67"/>
      <c r="M31" s="34"/>
      <c r="N31" s="67"/>
      <c r="O31" s="21">
        <f>IF(O30, 49, 0)</f>
        <v>0</v>
      </c>
      <c r="P31" s="69"/>
      <c r="Q31" s="67"/>
      <c r="R31" s="4"/>
      <c r="S31" s="67"/>
    </row>
    <row r="32" spans="1:19" ht="17.100000000000001" customHeight="1" thickTop="1">
      <c r="A32" s="27"/>
      <c r="B32" s="60" t="s">
        <v>12</v>
      </c>
      <c r="C32" s="61"/>
      <c r="D32" s="62"/>
      <c r="E32" s="59"/>
      <c r="F32" s="8">
        <f>F8+F10+F12+F14+F16+F18+F20+F22+F24+F26+F28+F30</f>
        <v>404.5</v>
      </c>
      <c r="G32" s="8">
        <f>G8+G10+G12+G14+G16+G18+G20+G22+G24+G26+G28+G30</f>
        <v>20</v>
      </c>
      <c r="H32" s="33">
        <f>SUM(H8:H31)</f>
        <v>4839.1000000000004</v>
      </c>
      <c r="I32" s="19"/>
      <c r="J32" s="77">
        <f>J8+J10+J12+J14+J16+J18+J20+J22+J24+J26+J28+J30</f>
        <v>570</v>
      </c>
      <c r="K32" s="33">
        <f>SUM(K8:K31)</f>
        <v>290.35000000000002</v>
      </c>
      <c r="L32" s="33">
        <f>SUM(L8:L31)</f>
        <v>96.78</v>
      </c>
      <c r="M32" s="33">
        <f>SUM(M8:M31)</f>
        <v>300.02</v>
      </c>
      <c r="N32" s="33">
        <f>SUM(N8:N31)</f>
        <v>70.160000000000011</v>
      </c>
      <c r="O32" s="33">
        <f>O9+O11+O13+O15+O17+O19+O21+O23+O25+O27+O29+O31</f>
        <v>245</v>
      </c>
      <c r="P32" s="33">
        <f>SUM(P8:P31)</f>
        <v>0</v>
      </c>
      <c r="Q32" s="33">
        <f>SUM(Q8:Q31)</f>
        <v>1572.3100000000002</v>
      </c>
      <c r="R32" s="4"/>
      <c r="S32" s="33">
        <f>SUM(S8:S31)</f>
        <v>3266.79</v>
      </c>
    </row>
    <row r="33" spans="1:19" ht="14.1" customHeight="1">
      <c r="A33" s="28"/>
      <c r="B33" s="63"/>
      <c r="C33" s="63"/>
      <c r="D33" s="64"/>
      <c r="E33" s="59"/>
      <c r="F33" s="16">
        <f>F9+F11+F13+F15+F17+F19+F21+F23+F25+F27+F29+F31</f>
        <v>4614.1000000000004</v>
      </c>
      <c r="G33" s="16">
        <f>G9+G11+G13+G15+G17+G19+G21+G23+G25+G27+G29+G31</f>
        <v>225</v>
      </c>
      <c r="H33" s="31"/>
      <c r="I33" s="20"/>
      <c r="J33" s="78"/>
      <c r="K33" s="31"/>
      <c r="L33" s="31"/>
      <c r="M33" s="31"/>
      <c r="N33" s="31"/>
      <c r="O33" s="31"/>
      <c r="P33" s="31"/>
      <c r="Q33" s="31"/>
      <c r="R33" s="5"/>
      <c r="S33" s="76"/>
    </row>
  </sheetData>
  <sheetProtection password="BF11" sheet="1" objects="1" scenarios="1"/>
  <mergeCells count="190">
    <mergeCell ref="P3:S3"/>
    <mergeCell ref="Q20:Q21"/>
    <mergeCell ref="H3:J3"/>
    <mergeCell ref="Q6:Q7"/>
    <mergeCell ref="K10:K11"/>
    <mergeCell ref="L10:L11"/>
    <mergeCell ref="P18:P19"/>
    <mergeCell ref="K20:K21"/>
    <mergeCell ref="L20:L21"/>
    <mergeCell ref="P20:P21"/>
    <mergeCell ref="S5:S7"/>
    <mergeCell ref="A6:A7"/>
    <mergeCell ref="B6:B7"/>
    <mergeCell ref="K8:K9"/>
    <mergeCell ref="L8:L9"/>
    <mergeCell ref="N8:N9"/>
    <mergeCell ref="S32:S33"/>
    <mergeCell ref="H32:H33"/>
    <mergeCell ref="J32:J33"/>
    <mergeCell ref="K32:K33"/>
    <mergeCell ref="L32:L33"/>
    <mergeCell ref="N32:N33"/>
    <mergeCell ref="Q16:Q17"/>
    <mergeCell ref="Q22:Q23"/>
    <mergeCell ref="O32:O33"/>
    <mergeCell ref="P32:P33"/>
    <mergeCell ref="Q32:Q33"/>
    <mergeCell ref="Q26:Q27"/>
    <mergeCell ref="Q28:Q29"/>
    <mergeCell ref="Q30:Q31"/>
    <mergeCell ref="Q24:Q25"/>
    <mergeCell ref="P24:P25"/>
    <mergeCell ref="S8:S9"/>
    <mergeCell ref="A8:A9"/>
    <mergeCell ref="S10:S11"/>
    <mergeCell ref="Q10:Q11"/>
    <mergeCell ref="A10:A11"/>
    <mergeCell ref="B10:B11"/>
    <mergeCell ref="H10:H11"/>
    <mergeCell ref="B8:B9"/>
    <mergeCell ref="D8:D9"/>
    <mergeCell ref="H8:H9"/>
    <mergeCell ref="C8:C9"/>
    <mergeCell ref="P10:P11"/>
    <mergeCell ref="K12:K13"/>
    <mergeCell ref="L12:L13"/>
    <mergeCell ref="P12:P13"/>
    <mergeCell ref="J12:J13"/>
    <mergeCell ref="M10:M11"/>
    <mergeCell ref="N10:N11"/>
    <mergeCell ref="P8:P9"/>
    <mergeCell ref="Q8:Q9"/>
    <mergeCell ref="S12:S13"/>
    <mergeCell ref="Q12:Q13"/>
    <mergeCell ref="L14:L15"/>
    <mergeCell ref="P14:P15"/>
    <mergeCell ref="S14:S15"/>
    <mergeCell ref="Q14:Q15"/>
    <mergeCell ref="M12:M13"/>
    <mergeCell ref="M14:M15"/>
    <mergeCell ref="N12:N13"/>
    <mergeCell ref="N14:N15"/>
    <mergeCell ref="S16:S17"/>
    <mergeCell ref="A18:A19"/>
    <mergeCell ref="B18:B19"/>
    <mergeCell ref="H18:H19"/>
    <mergeCell ref="K18:K19"/>
    <mergeCell ref="L18:L19"/>
    <mergeCell ref="S18:S19"/>
    <mergeCell ref="P16:P17"/>
    <mergeCell ref="Q18:Q19"/>
    <mergeCell ref="A16:A17"/>
    <mergeCell ref="L16:L17"/>
    <mergeCell ref="M16:M17"/>
    <mergeCell ref="B16:B17"/>
    <mergeCell ref="H16:H17"/>
    <mergeCell ref="J16:J17"/>
    <mergeCell ref="K16:K17"/>
    <mergeCell ref="S22:S23"/>
    <mergeCell ref="A24:A25"/>
    <mergeCell ref="B24:B25"/>
    <mergeCell ref="H24:H25"/>
    <mergeCell ref="K24:K25"/>
    <mergeCell ref="L24:L25"/>
    <mergeCell ref="S24:S25"/>
    <mergeCell ref="S20:S21"/>
    <mergeCell ref="A22:A23"/>
    <mergeCell ref="B22:B23"/>
    <mergeCell ref="H22:H23"/>
    <mergeCell ref="K22:K23"/>
    <mergeCell ref="L22:L23"/>
    <mergeCell ref="P22:P23"/>
    <mergeCell ref="A20:A21"/>
    <mergeCell ref="B20:B21"/>
    <mergeCell ref="H20:H21"/>
    <mergeCell ref="K28:K29"/>
    <mergeCell ref="A30:A31"/>
    <mergeCell ref="B30:B31"/>
    <mergeCell ref="H30:H31"/>
    <mergeCell ref="K30:K31"/>
    <mergeCell ref="C30:C31"/>
    <mergeCell ref="N28:N29"/>
    <mergeCell ref="P28:P29"/>
    <mergeCell ref="K26:K27"/>
    <mergeCell ref="L26:L27"/>
    <mergeCell ref="N26:N27"/>
    <mergeCell ref="P26:P27"/>
    <mergeCell ref="M26:M27"/>
    <mergeCell ref="M28:M29"/>
    <mergeCell ref="A26:A27"/>
    <mergeCell ref="B26:B27"/>
    <mergeCell ref="H26:H27"/>
    <mergeCell ref="A5:D5"/>
    <mergeCell ref="E5:E33"/>
    <mergeCell ref="B32:D33"/>
    <mergeCell ref="D26:D27"/>
    <mergeCell ref="D28:D29"/>
    <mergeCell ref="D30:D31"/>
    <mergeCell ref="C22:C23"/>
    <mergeCell ref="C24:C25"/>
    <mergeCell ref="D16:D17"/>
    <mergeCell ref="C26:C27"/>
    <mergeCell ref="C28:C29"/>
    <mergeCell ref="C6:C7"/>
    <mergeCell ref="A28:A29"/>
    <mergeCell ref="B28:B29"/>
    <mergeCell ref="A14:A15"/>
    <mergeCell ref="B14:B15"/>
    <mergeCell ref="A12:A13"/>
    <mergeCell ref="B12:B13"/>
    <mergeCell ref="C10:C11"/>
    <mergeCell ref="C12:C13"/>
    <mergeCell ref="C14:C15"/>
    <mergeCell ref="C16:C17"/>
    <mergeCell ref="C18:C19"/>
    <mergeCell ref="C20:C21"/>
    <mergeCell ref="D18:D19"/>
    <mergeCell ref="D20:D21"/>
    <mergeCell ref="D22:D23"/>
    <mergeCell ref="D6:D7"/>
    <mergeCell ref="F6:F7"/>
    <mergeCell ref="G6:G7"/>
    <mergeCell ref="H6:H7"/>
    <mergeCell ref="D10:D11"/>
    <mergeCell ref="D12:D13"/>
    <mergeCell ref="D14:D15"/>
    <mergeCell ref="J8:J9"/>
    <mergeCell ref="J26:J27"/>
    <mergeCell ref="J10:J11"/>
    <mergeCell ref="J18:J19"/>
    <mergeCell ref="J20:J21"/>
    <mergeCell ref="J22:J23"/>
    <mergeCell ref="J24:J25"/>
    <mergeCell ref="D24:D25"/>
    <mergeCell ref="H14:H15"/>
    <mergeCell ref="J14:J15"/>
    <mergeCell ref="H12:H13"/>
    <mergeCell ref="M30:M31"/>
    <mergeCell ref="M32:M33"/>
    <mergeCell ref="M6:N6"/>
    <mergeCell ref="M8:M9"/>
    <mergeCell ref="K2:N2"/>
    <mergeCell ref="K3:N3"/>
    <mergeCell ref="J5:Q5"/>
    <mergeCell ref="J6:L6"/>
    <mergeCell ref="O6:O7"/>
    <mergeCell ref="P6:P7"/>
    <mergeCell ref="H2:J2"/>
    <mergeCell ref="P2:S2"/>
    <mergeCell ref="K14:K15"/>
    <mergeCell ref="J28:J29"/>
    <mergeCell ref="J30:J31"/>
    <mergeCell ref="F5:H5"/>
    <mergeCell ref="S30:S31"/>
    <mergeCell ref="S28:S29"/>
    <mergeCell ref="L30:L31"/>
    <mergeCell ref="N30:N31"/>
    <mergeCell ref="P30:P31"/>
    <mergeCell ref="S26:S27"/>
    <mergeCell ref="L28:L29"/>
    <mergeCell ref="H28:H29"/>
    <mergeCell ref="N16:N17"/>
    <mergeCell ref="N18:N19"/>
    <mergeCell ref="N20:N21"/>
    <mergeCell ref="N22:N23"/>
    <mergeCell ref="N24:N25"/>
    <mergeCell ref="M18:M19"/>
    <mergeCell ref="M20:M21"/>
    <mergeCell ref="M22:M23"/>
    <mergeCell ref="M24:M25"/>
  </mergeCells>
  <printOptions horizontalCentered="1" verticalCentered="1"/>
  <pageMargins left="0" right="0" top="0" bottom="0" header="0" footer="0"/>
  <pageSetup orientation="landscape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14</xdr:col>
                    <xdr:colOff>152400</xdr:colOff>
                    <xdr:row>7</xdr:row>
                    <xdr:rowOff>0</xdr:rowOff>
                  </from>
                  <to>
                    <xdr:col>14</xdr:col>
                    <xdr:colOff>504825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9</xdr:row>
                    <xdr:rowOff>0</xdr:rowOff>
                  </from>
                  <to>
                    <xdr:col>14</xdr:col>
                    <xdr:colOff>504825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14</xdr:col>
                    <xdr:colOff>152400</xdr:colOff>
                    <xdr:row>11</xdr:row>
                    <xdr:rowOff>0</xdr:rowOff>
                  </from>
                  <to>
                    <xdr:col>14</xdr:col>
                    <xdr:colOff>504825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14</xdr:col>
                    <xdr:colOff>152400</xdr:colOff>
                    <xdr:row>13</xdr:row>
                    <xdr:rowOff>0</xdr:rowOff>
                  </from>
                  <to>
                    <xdr:col>14</xdr:col>
                    <xdr:colOff>504825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Check Box 15">
              <controlPr defaultSize="0" autoFill="0" autoLine="0" autoPict="0">
                <anchor moveWithCells="1">
                  <from>
                    <xdr:col>14</xdr:col>
                    <xdr:colOff>152400</xdr:colOff>
                    <xdr:row>15</xdr:row>
                    <xdr:rowOff>0</xdr:rowOff>
                  </from>
                  <to>
                    <xdr:col>14</xdr:col>
                    <xdr:colOff>504825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14</xdr:col>
                    <xdr:colOff>152400</xdr:colOff>
                    <xdr:row>17</xdr:row>
                    <xdr:rowOff>0</xdr:rowOff>
                  </from>
                  <to>
                    <xdr:col>14</xdr:col>
                    <xdr:colOff>504825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>
                <anchor moveWithCells="1">
                  <from>
                    <xdr:col>14</xdr:col>
                    <xdr:colOff>152400</xdr:colOff>
                    <xdr:row>19</xdr:row>
                    <xdr:rowOff>0</xdr:rowOff>
                  </from>
                  <to>
                    <xdr:col>14</xdr:col>
                    <xdr:colOff>504825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heck Box 24">
              <controlPr defaultSize="0" autoFill="0" autoLine="0" autoPict="0">
                <anchor moveWithCells="1">
                  <from>
                    <xdr:col>14</xdr:col>
                    <xdr:colOff>152400</xdr:colOff>
                    <xdr:row>21</xdr:row>
                    <xdr:rowOff>0</xdr:rowOff>
                  </from>
                  <to>
                    <xdr:col>14</xdr:col>
                    <xdr:colOff>504825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2" name="Check Box 27">
              <controlPr defaultSize="0" autoFill="0" autoLine="0" autoPict="0">
                <anchor moveWithCells="1">
                  <from>
                    <xdr:col>14</xdr:col>
                    <xdr:colOff>152400</xdr:colOff>
                    <xdr:row>23</xdr:row>
                    <xdr:rowOff>0</xdr:rowOff>
                  </from>
                  <to>
                    <xdr:col>14</xdr:col>
                    <xdr:colOff>504825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3" name="Check Box 30">
              <controlPr defaultSize="0" autoFill="0" autoLine="0" autoPict="0">
                <anchor moveWithCells="1">
                  <from>
                    <xdr:col>14</xdr:col>
                    <xdr:colOff>152400</xdr:colOff>
                    <xdr:row>25</xdr:row>
                    <xdr:rowOff>0</xdr:rowOff>
                  </from>
                  <to>
                    <xdr:col>14</xdr:col>
                    <xdr:colOff>504825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defaultSize="0" autoFill="0" autoLine="0" autoPict="0">
                <anchor moveWithCells="1">
                  <from>
                    <xdr:col>14</xdr:col>
                    <xdr:colOff>152400</xdr:colOff>
                    <xdr:row>27</xdr:row>
                    <xdr:rowOff>0</xdr:rowOff>
                  </from>
                  <to>
                    <xdr:col>14</xdr:col>
                    <xdr:colOff>504825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defaultSize="0" autoFill="0" autoLine="0" autoPict="0">
                <anchor moveWithCells="1">
                  <from>
                    <xdr:col>14</xdr:col>
                    <xdr:colOff>152400</xdr:colOff>
                    <xdr:row>29</xdr:row>
                    <xdr:rowOff>0</xdr:rowOff>
                  </from>
                  <to>
                    <xdr:col>14</xdr:col>
                    <xdr:colOff>504825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5"/>
  <sheetViews>
    <sheetView workbookViewId="0"/>
  </sheetViews>
  <sheetFormatPr defaultColWidth="6.85546875" defaultRowHeight="15" customHeight="1"/>
  <cols>
    <col min="1" max="16384" width="6.85546875" style="23"/>
  </cols>
  <sheetData>
    <row r="1" spans="1:12" ht="15" customHeight="1">
      <c r="A1" s="25">
        <v>0</v>
      </c>
      <c r="B1" s="29">
        <v>0</v>
      </c>
      <c r="C1" s="29">
        <v>0</v>
      </c>
      <c r="D1" s="29">
        <v>0</v>
      </c>
      <c r="E1" s="29">
        <v>0</v>
      </c>
      <c r="F1" s="29">
        <v>0</v>
      </c>
      <c r="G1" s="29">
        <v>0</v>
      </c>
      <c r="H1" s="29">
        <v>0</v>
      </c>
      <c r="I1" s="29">
        <v>0</v>
      </c>
      <c r="J1" s="29">
        <v>0</v>
      </c>
      <c r="K1" s="23">
        <v>0</v>
      </c>
      <c r="L1" s="23">
        <v>0</v>
      </c>
    </row>
    <row r="2" spans="1:12" ht="15" customHeight="1">
      <c r="A2" s="25">
        <v>105</v>
      </c>
      <c r="B2" s="29">
        <v>1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3">
        <v>0</v>
      </c>
      <c r="L2" s="23">
        <v>0</v>
      </c>
    </row>
    <row r="3" spans="1:12" ht="15" customHeight="1">
      <c r="A3" s="25">
        <v>110</v>
      </c>
      <c r="B3" s="29">
        <v>1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3">
        <v>0</v>
      </c>
      <c r="L3" s="23">
        <v>0</v>
      </c>
    </row>
    <row r="4" spans="1:12" ht="15" customHeight="1">
      <c r="A4" s="25">
        <v>115</v>
      </c>
      <c r="B4" s="29">
        <v>2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3">
        <v>0</v>
      </c>
      <c r="L4" s="23">
        <v>0</v>
      </c>
    </row>
    <row r="5" spans="1:12" ht="15" customHeight="1">
      <c r="A5" s="25">
        <v>120</v>
      </c>
      <c r="B5" s="29">
        <v>2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3">
        <v>0</v>
      </c>
      <c r="L5" s="23">
        <v>0</v>
      </c>
    </row>
    <row r="6" spans="1:12" ht="15" customHeight="1">
      <c r="A6" s="25">
        <v>125</v>
      </c>
      <c r="B6" s="29">
        <v>3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3">
        <v>0</v>
      </c>
      <c r="L6" s="23">
        <v>0</v>
      </c>
    </row>
    <row r="7" spans="1:12" ht="15" customHeight="1">
      <c r="A7" s="25">
        <v>130</v>
      </c>
      <c r="B7" s="29">
        <v>3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3">
        <v>0</v>
      </c>
      <c r="L7" s="23">
        <v>0</v>
      </c>
    </row>
    <row r="8" spans="1:12" ht="15" customHeight="1">
      <c r="A8" s="25">
        <v>135</v>
      </c>
      <c r="B8" s="29">
        <v>4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3">
        <v>0</v>
      </c>
      <c r="L8" s="23">
        <v>0</v>
      </c>
    </row>
    <row r="9" spans="1:12" ht="15" customHeight="1">
      <c r="A9" s="25">
        <v>140</v>
      </c>
      <c r="B9" s="29">
        <v>4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3">
        <v>0</v>
      </c>
      <c r="L9" s="23">
        <v>0</v>
      </c>
    </row>
    <row r="10" spans="1:12" ht="15" customHeight="1">
      <c r="A10" s="25">
        <v>145</v>
      </c>
      <c r="B10" s="29">
        <v>5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3">
        <v>0</v>
      </c>
      <c r="L10" s="23">
        <v>0</v>
      </c>
    </row>
    <row r="11" spans="1:12" ht="15" customHeight="1">
      <c r="A11" s="25">
        <v>150</v>
      </c>
      <c r="B11" s="29">
        <v>5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3">
        <v>0</v>
      </c>
      <c r="L11" s="23">
        <v>0</v>
      </c>
    </row>
    <row r="12" spans="1:12" ht="15" customHeight="1">
      <c r="A12" s="25">
        <v>155</v>
      </c>
      <c r="B12" s="29">
        <v>6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3">
        <v>0</v>
      </c>
      <c r="L12" s="23">
        <v>0</v>
      </c>
    </row>
    <row r="13" spans="1:12" ht="15" customHeight="1">
      <c r="A13" s="25">
        <v>160</v>
      </c>
      <c r="B13" s="29">
        <v>6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3">
        <v>0</v>
      </c>
      <c r="L13" s="23">
        <v>0</v>
      </c>
    </row>
    <row r="14" spans="1:12" ht="15" customHeight="1">
      <c r="A14" s="25">
        <v>165</v>
      </c>
      <c r="B14" s="29">
        <v>7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3">
        <v>0</v>
      </c>
      <c r="L14" s="23">
        <v>0</v>
      </c>
    </row>
    <row r="15" spans="1:12" ht="15" customHeight="1">
      <c r="A15" s="25">
        <v>170</v>
      </c>
      <c r="B15" s="29">
        <v>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3">
        <v>0</v>
      </c>
      <c r="L15" s="23">
        <v>0</v>
      </c>
    </row>
    <row r="16" spans="1:12" ht="15" customHeight="1">
      <c r="A16" s="25">
        <v>175</v>
      </c>
      <c r="B16" s="29">
        <v>8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3">
        <v>0</v>
      </c>
      <c r="L16" s="23">
        <v>0</v>
      </c>
    </row>
    <row r="17" spans="1:12" ht="15" customHeight="1">
      <c r="A17" s="25">
        <v>180</v>
      </c>
      <c r="B17" s="29">
        <v>8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3">
        <v>0</v>
      </c>
      <c r="L17" s="23">
        <v>0</v>
      </c>
    </row>
    <row r="18" spans="1:12" ht="15" customHeight="1">
      <c r="A18" s="25">
        <v>185</v>
      </c>
      <c r="B18" s="29">
        <v>9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3">
        <v>0</v>
      </c>
      <c r="L18" s="23">
        <v>0</v>
      </c>
    </row>
    <row r="19" spans="1:12" ht="15" customHeight="1">
      <c r="A19" s="25">
        <v>190</v>
      </c>
      <c r="B19" s="29">
        <v>9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3">
        <v>0</v>
      </c>
      <c r="L19" s="23">
        <v>0</v>
      </c>
    </row>
    <row r="20" spans="1:12" ht="15" customHeight="1">
      <c r="A20" s="25">
        <v>195</v>
      </c>
      <c r="B20" s="29">
        <v>10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3">
        <v>0</v>
      </c>
      <c r="L20" s="23">
        <v>0</v>
      </c>
    </row>
    <row r="21" spans="1:12" ht="15" customHeight="1">
      <c r="A21" s="25">
        <v>200</v>
      </c>
      <c r="B21" s="29">
        <v>10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3">
        <v>0</v>
      </c>
      <c r="L21" s="23">
        <v>0</v>
      </c>
    </row>
    <row r="22" spans="1:12" ht="15" customHeight="1">
      <c r="A22" s="25">
        <v>205</v>
      </c>
      <c r="B22" s="29">
        <v>11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3">
        <v>0</v>
      </c>
      <c r="L22" s="23">
        <v>0</v>
      </c>
    </row>
    <row r="23" spans="1:12" ht="15" customHeight="1">
      <c r="A23" s="25">
        <v>210</v>
      </c>
      <c r="B23" s="29">
        <v>11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3">
        <v>0</v>
      </c>
      <c r="L23" s="23">
        <v>0</v>
      </c>
    </row>
    <row r="24" spans="1:12" ht="15" customHeight="1">
      <c r="A24" s="25">
        <v>215</v>
      </c>
      <c r="B24" s="29">
        <v>12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3">
        <v>0</v>
      </c>
      <c r="L24" s="23">
        <v>0</v>
      </c>
    </row>
    <row r="25" spans="1:12" ht="15" customHeight="1">
      <c r="A25" s="25">
        <v>220</v>
      </c>
      <c r="B25" s="29">
        <v>12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3">
        <v>0</v>
      </c>
      <c r="L25" s="23">
        <v>0</v>
      </c>
    </row>
    <row r="26" spans="1:12" ht="15" customHeight="1">
      <c r="A26" s="25">
        <v>225</v>
      </c>
      <c r="B26" s="29">
        <v>13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3">
        <v>0</v>
      </c>
      <c r="L26" s="23">
        <v>0</v>
      </c>
    </row>
    <row r="27" spans="1:12" ht="15" customHeight="1">
      <c r="A27" s="25">
        <v>230</v>
      </c>
      <c r="B27" s="29">
        <v>13</v>
      </c>
      <c r="C27" s="29">
        <v>1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3">
        <v>0</v>
      </c>
      <c r="L27" s="23">
        <v>0</v>
      </c>
    </row>
    <row r="28" spans="1:12" ht="15" customHeight="1">
      <c r="A28" s="25">
        <v>235</v>
      </c>
      <c r="B28" s="29">
        <v>14</v>
      </c>
      <c r="C28" s="29">
        <v>1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3">
        <v>0</v>
      </c>
      <c r="L28" s="23">
        <v>0</v>
      </c>
    </row>
    <row r="29" spans="1:12" ht="15" customHeight="1">
      <c r="A29" s="25">
        <v>240</v>
      </c>
      <c r="B29" s="29">
        <v>14</v>
      </c>
      <c r="C29" s="29">
        <v>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3">
        <v>0</v>
      </c>
      <c r="L29" s="23">
        <v>0</v>
      </c>
    </row>
    <row r="30" spans="1:12" ht="15" customHeight="1">
      <c r="A30" s="25">
        <v>245</v>
      </c>
      <c r="B30" s="29">
        <v>15</v>
      </c>
      <c r="C30" s="29">
        <v>2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3">
        <v>0</v>
      </c>
      <c r="L30" s="23">
        <v>0</v>
      </c>
    </row>
    <row r="31" spans="1:12" ht="15" customHeight="1">
      <c r="A31" s="25">
        <v>250</v>
      </c>
      <c r="B31" s="29">
        <v>15</v>
      </c>
      <c r="C31" s="29">
        <v>3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3">
        <v>0</v>
      </c>
      <c r="L31" s="23">
        <v>0</v>
      </c>
    </row>
    <row r="32" spans="1:12" ht="15" customHeight="1">
      <c r="A32" s="25">
        <v>260</v>
      </c>
      <c r="B32" s="29">
        <v>16</v>
      </c>
      <c r="C32" s="29">
        <v>4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3">
        <v>0</v>
      </c>
      <c r="L32" s="23">
        <v>0</v>
      </c>
    </row>
    <row r="33" spans="1:12" ht="15" customHeight="1">
      <c r="A33" s="25">
        <v>270</v>
      </c>
      <c r="B33" s="29">
        <v>17</v>
      </c>
      <c r="C33" s="29">
        <v>5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3">
        <v>0</v>
      </c>
      <c r="L33" s="23">
        <v>0</v>
      </c>
    </row>
    <row r="34" spans="1:12" ht="15" customHeight="1">
      <c r="A34" s="25">
        <v>280</v>
      </c>
      <c r="B34" s="29">
        <v>18</v>
      </c>
      <c r="C34" s="29">
        <v>6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3">
        <v>0</v>
      </c>
      <c r="L34" s="23">
        <v>0</v>
      </c>
    </row>
    <row r="35" spans="1:12" ht="15" customHeight="1">
      <c r="A35" s="25">
        <v>290</v>
      </c>
      <c r="B35" s="29">
        <v>19</v>
      </c>
      <c r="C35" s="29">
        <v>7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3">
        <v>0</v>
      </c>
      <c r="L35" s="23">
        <v>0</v>
      </c>
    </row>
    <row r="36" spans="1:12" ht="15" customHeight="1">
      <c r="A36" s="25">
        <v>300</v>
      </c>
      <c r="B36" s="29">
        <v>20</v>
      </c>
      <c r="C36" s="29">
        <v>8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3">
        <v>0</v>
      </c>
      <c r="L36" s="23">
        <v>0</v>
      </c>
    </row>
    <row r="37" spans="1:12" ht="15" customHeight="1">
      <c r="A37" s="25">
        <v>310</v>
      </c>
      <c r="B37" s="29">
        <v>21</v>
      </c>
      <c r="C37" s="29">
        <v>9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3">
        <v>0</v>
      </c>
      <c r="L37" s="23">
        <v>0</v>
      </c>
    </row>
    <row r="38" spans="1:12" ht="15" customHeight="1">
      <c r="A38" s="25">
        <v>320</v>
      </c>
      <c r="B38" s="29">
        <v>22</v>
      </c>
      <c r="C38" s="29">
        <v>10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3">
        <v>0</v>
      </c>
      <c r="L38" s="23">
        <v>0</v>
      </c>
    </row>
    <row r="39" spans="1:12" ht="15" customHeight="1">
      <c r="A39" s="25">
        <v>330</v>
      </c>
      <c r="B39" s="29">
        <v>23</v>
      </c>
      <c r="C39" s="29">
        <v>11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3">
        <v>0</v>
      </c>
      <c r="L39" s="23">
        <v>0</v>
      </c>
    </row>
    <row r="40" spans="1:12" ht="15" customHeight="1">
      <c r="A40" s="25">
        <v>340</v>
      </c>
      <c r="B40" s="29">
        <v>24</v>
      </c>
      <c r="C40" s="29">
        <v>12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3">
        <v>0</v>
      </c>
      <c r="L40" s="23">
        <v>0</v>
      </c>
    </row>
    <row r="41" spans="1:12" ht="15" customHeight="1">
      <c r="A41" s="25">
        <v>350</v>
      </c>
      <c r="B41" s="29">
        <v>25</v>
      </c>
      <c r="C41" s="29">
        <v>13</v>
      </c>
      <c r="D41" s="29">
        <v>1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3">
        <v>0</v>
      </c>
      <c r="L41" s="23">
        <v>0</v>
      </c>
    </row>
    <row r="42" spans="1:12" ht="15" customHeight="1">
      <c r="A42" s="25">
        <v>360</v>
      </c>
      <c r="B42" s="29">
        <v>26</v>
      </c>
      <c r="C42" s="29">
        <v>14</v>
      </c>
      <c r="D42" s="29">
        <v>2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3">
        <v>0</v>
      </c>
      <c r="L42" s="23">
        <v>0</v>
      </c>
    </row>
    <row r="43" spans="1:12" ht="15" customHeight="1">
      <c r="A43" s="25">
        <v>370</v>
      </c>
      <c r="B43" s="29">
        <v>27</v>
      </c>
      <c r="C43" s="29">
        <v>15</v>
      </c>
      <c r="D43" s="29">
        <v>3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3">
        <v>0</v>
      </c>
      <c r="L43" s="23">
        <v>0</v>
      </c>
    </row>
    <row r="44" spans="1:12" ht="15" customHeight="1">
      <c r="A44" s="25">
        <v>380</v>
      </c>
      <c r="B44" s="29">
        <v>29</v>
      </c>
      <c r="C44" s="29">
        <v>16</v>
      </c>
      <c r="D44" s="29">
        <v>4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3">
        <v>0</v>
      </c>
      <c r="L44" s="23">
        <v>0</v>
      </c>
    </row>
    <row r="45" spans="1:12" ht="15" customHeight="1">
      <c r="A45" s="25">
        <v>390</v>
      </c>
      <c r="B45" s="29">
        <v>30</v>
      </c>
      <c r="C45" s="29">
        <v>17</v>
      </c>
      <c r="D45" s="29">
        <v>5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3">
        <v>0</v>
      </c>
      <c r="L45" s="23">
        <v>0</v>
      </c>
    </row>
    <row r="46" spans="1:12" ht="15" customHeight="1">
      <c r="A46" s="25">
        <v>400</v>
      </c>
      <c r="B46" s="29">
        <v>32</v>
      </c>
      <c r="C46" s="29">
        <v>18</v>
      </c>
      <c r="D46" s="29">
        <v>6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3">
        <v>0</v>
      </c>
      <c r="L46" s="23">
        <v>0</v>
      </c>
    </row>
    <row r="47" spans="1:12" ht="15" customHeight="1">
      <c r="A47" s="25">
        <v>410</v>
      </c>
      <c r="B47" s="29">
        <v>33</v>
      </c>
      <c r="C47" s="29">
        <v>19</v>
      </c>
      <c r="D47" s="29">
        <v>7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3">
        <v>0</v>
      </c>
      <c r="L47" s="23">
        <v>0</v>
      </c>
    </row>
    <row r="48" spans="1:12" ht="15" customHeight="1">
      <c r="A48" s="25">
        <v>420</v>
      </c>
      <c r="B48" s="29">
        <v>35</v>
      </c>
      <c r="C48" s="29">
        <v>20</v>
      </c>
      <c r="D48" s="29">
        <v>8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3">
        <v>0</v>
      </c>
      <c r="L48" s="23">
        <v>0</v>
      </c>
    </row>
    <row r="49" spans="1:12" ht="15" customHeight="1">
      <c r="A49" s="25">
        <v>430</v>
      </c>
      <c r="B49" s="29">
        <v>36</v>
      </c>
      <c r="C49" s="29">
        <v>21</v>
      </c>
      <c r="D49" s="29">
        <v>9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3">
        <v>0</v>
      </c>
      <c r="L49" s="23">
        <v>0</v>
      </c>
    </row>
    <row r="50" spans="1:12" ht="15" customHeight="1">
      <c r="A50" s="25">
        <v>440</v>
      </c>
      <c r="B50" s="29">
        <v>38</v>
      </c>
      <c r="C50" s="29">
        <v>22</v>
      </c>
      <c r="D50" s="29">
        <v>10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3">
        <v>0</v>
      </c>
      <c r="L50" s="23">
        <v>0</v>
      </c>
    </row>
    <row r="51" spans="1:12" ht="15" customHeight="1">
      <c r="A51" s="25">
        <v>450</v>
      </c>
      <c r="B51" s="29">
        <v>39</v>
      </c>
      <c r="C51" s="29">
        <v>23</v>
      </c>
      <c r="D51" s="29">
        <v>11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3">
        <v>0</v>
      </c>
      <c r="L51" s="23">
        <v>0</v>
      </c>
    </row>
    <row r="52" spans="1:12" ht="15" customHeight="1">
      <c r="A52" s="25">
        <v>460</v>
      </c>
      <c r="B52" s="29">
        <v>41</v>
      </c>
      <c r="C52" s="29">
        <v>24</v>
      </c>
      <c r="D52" s="29">
        <v>12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3">
        <v>0</v>
      </c>
      <c r="L52" s="23">
        <v>0</v>
      </c>
    </row>
    <row r="53" spans="1:12" ht="15" customHeight="1">
      <c r="A53" s="25">
        <v>470</v>
      </c>
      <c r="B53" s="29">
        <v>42</v>
      </c>
      <c r="C53" s="29">
        <v>25</v>
      </c>
      <c r="D53" s="29">
        <v>13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3">
        <v>0</v>
      </c>
      <c r="L53" s="23">
        <v>0</v>
      </c>
    </row>
    <row r="54" spans="1:12" ht="15" customHeight="1">
      <c r="A54" s="25">
        <v>480</v>
      </c>
      <c r="B54" s="29">
        <v>44</v>
      </c>
      <c r="C54" s="29">
        <v>26</v>
      </c>
      <c r="D54" s="29">
        <v>14</v>
      </c>
      <c r="E54" s="29">
        <v>1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3">
        <v>0</v>
      </c>
      <c r="L54" s="23">
        <v>0</v>
      </c>
    </row>
    <row r="55" spans="1:12" ht="15" customHeight="1">
      <c r="A55" s="25">
        <v>490</v>
      </c>
      <c r="B55" s="29">
        <v>45</v>
      </c>
      <c r="C55" s="29">
        <v>27</v>
      </c>
      <c r="D55" s="29">
        <v>15</v>
      </c>
      <c r="E55" s="29">
        <v>2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3">
        <v>0</v>
      </c>
      <c r="L55" s="23">
        <v>0</v>
      </c>
    </row>
    <row r="56" spans="1:12" ht="15" customHeight="1">
      <c r="A56" s="25">
        <v>500</v>
      </c>
      <c r="B56" s="29">
        <v>47</v>
      </c>
      <c r="C56" s="29">
        <v>29</v>
      </c>
      <c r="D56" s="29">
        <v>16</v>
      </c>
      <c r="E56" s="29">
        <v>4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3">
        <v>0</v>
      </c>
      <c r="L56" s="23">
        <v>0</v>
      </c>
    </row>
    <row r="57" spans="1:12" ht="15" customHeight="1">
      <c r="A57" s="25">
        <v>520</v>
      </c>
      <c r="B57" s="29">
        <v>50</v>
      </c>
      <c r="C57" s="29">
        <v>32</v>
      </c>
      <c r="D57" s="29">
        <v>18</v>
      </c>
      <c r="E57" s="29">
        <v>6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3">
        <v>0</v>
      </c>
      <c r="L57" s="23">
        <v>0</v>
      </c>
    </row>
    <row r="58" spans="1:12" ht="15" customHeight="1">
      <c r="A58" s="25">
        <v>540</v>
      </c>
      <c r="B58" s="29">
        <v>53</v>
      </c>
      <c r="C58" s="29">
        <v>35</v>
      </c>
      <c r="D58" s="29">
        <v>20</v>
      </c>
      <c r="E58" s="29">
        <v>8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3">
        <v>0</v>
      </c>
      <c r="L58" s="23">
        <v>0</v>
      </c>
    </row>
    <row r="59" spans="1:12" ht="15" customHeight="1">
      <c r="A59" s="25">
        <v>560</v>
      </c>
      <c r="B59" s="29">
        <v>56</v>
      </c>
      <c r="C59" s="29">
        <v>38</v>
      </c>
      <c r="D59" s="29">
        <v>22</v>
      </c>
      <c r="E59" s="29">
        <v>10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3">
        <v>0</v>
      </c>
      <c r="L59" s="23">
        <v>0</v>
      </c>
    </row>
    <row r="60" spans="1:12" ht="15" customHeight="1">
      <c r="A60" s="25">
        <v>580</v>
      </c>
      <c r="B60" s="29">
        <v>59</v>
      </c>
      <c r="C60" s="29">
        <v>41</v>
      </c>
      <c r="D60" s="29">
        <v>24</v>
      </c>
      <c r="E60" s="29">
        <v>12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3">
        <v>0</v>
      </c>
      <c r="L60" s="23">
        <v>0</v>
      </c>
    </row>
    <row r="61" spans="1:12" ht="15" customHeight="1">
      <c r="A61" s="25">
        <v>600</v>
      </c>
      <c r="B61" s="29">
        <v>62</v>
      </c>
      <c r="C61" s="29">
        <v>44</v>
      </c>
      <c r="D61" s="29">
        <v>26</v>
      </c>
      <c r="E61" s="29">
        <v>14</v>
      </c>
      <c r="F61" s="29">
        <v>2</v>
      </c>
      <c r="G61" s="29">
        <v>0</v>
      </c>
      <c r="H61" s="29">
        <v>0</v>
      </c>
      <c r="I61" s="29">
        <v>0</v>
      </c>
      <c r="J61" s="29">
        <v>0</v>
      </c>
      <c r="K61" s="23">
        <v>0</v>
      </c>
      <c r="L61" s="23">
        <v>0</v>
      </c>
    </row>
    <row r="62" spans="1:12" ht="15" customHeight="1">
      <c r="A62" s="25">
        <v>620</v>
      </c>
      <c r="B62" s="29">
        <v>65</v>
      </c>
      <c r="C62" s="29">
        <v>47</v>
      </c>
      <c r="D62" s="29">
        <v>29</v>
      </c>
      <c r="E62" s="29">
        <v>16</v>
      </c>
      <c r="F62" s="29">
        <v>4</v>
      </c>
      <c r="G62" s="29">
        <v>0</v>
      </c>
      <c r="H62" s="29">
        <v>0</v>
      </c>
      <c r="I62" s="29">
        <v>0</v>
      </c>
      <c r="J62" s="29">
        <v>0</v>
      </c>
      <c r="K62" s="23">
        <v>0</v>
      </c>
      <c r="L62" s="23">
        <v>0</v>
      </c>
    </row>
    <row r="63" spans="1:12" ht="15" customHeight="1">
      <c r="A63" s="25">
        <v>640</v>
      </c>
      <c r="B63" s="29">
        <v>68</v>
      </c>
      <c r="C63" s="29">
        <v>50</v>
      </c>
      <c r="D63" s="29">
        <v>32</v>
      </c>
      <c r="E63" s="29">
        <v>18</v>
      </c>
      <c r="F63" s="29">
        <v>6</v>
      </c>
      <c r="G63" s="29">
        <v>0</v>
      </c>
      <c r="H63" s="29">
        <v>0</v>
      </c>
      <c r="I63" s="29">
        <v>0</v>
      </c>
      <c r="J63" s="29">
        <v>0</v>
      </c>
      <c r="K63" s="23">
        <v>0</v>
      </c>
      <c r="L63" s="23">
        <v>0</v>
      </c>
    </row>
    <row r="64" spans="1:12" ht="15" customHeight="1">
      <c r="A64" s="25">
        <v>660</v>
      </c>
      <c r="B64" s="29">
        <v>71</v>
      </c>
      <c r="C64" s="29">
        <v>53</v>
      </c>
      <c r="D64" s="29">
        <v>35</v>
      </c>
      <c r="E64" s="29">
        <v>20</v>
      </c>
      <c r="F64" s="29">
        <v>8</v>
      </c>
      <c r="G64" s="29">
        <v>0</v>
      </c>
      <c r="H64" s="29">
        <v>0</v>
      </c>
      <c r="I64" s="29">
        <v>0</v>
      </c>
      <c r="J64" s="29">
        <v>0</v>
      </c>
      <c r="K64" s="23">
        <v>0</v>
      </c>
      <c r="L64" s="23">
        <v>0</v>
      </c>
    </row>
    <row r="65" spans="1:12" ht="15" customHeight="1">
      <c r="A65" s="25">
        <v>680</v>
      </c>
      <c r="B65" s="29">
        <v>74</v>
      </c>
      <c r="C65" s="29">
        <v>56</v>
      </c>
      <c r="D65" s="29">
        <v>38</v>
      </c>
      <c r="E65" s="29">
        <v>22</v>
      </c>
      <c r="F65" s="29">
        <v>10</v>
      </c>
      <c r="G65" s="29">
        <v>0</v>
      </c>
      <c r="H65" s="29">
        <v>0</v>
      </c>
      <c r="I65" s="29">
        <v>0</v>
      </c>
      <c r="J65" s="29">
        <v>0</v>
      </c>
      <c r="K65" s="23">
        <v>0</v>
      </c>
      <c r="L65" s="23">
        <v>0</v>
      </c>
    </row>
    <row r="66" spans="1:12" ht="15" customHeight="1">
      <c r="A66" s="25">
        <v>700</v>
      </c>
      <c r="B66" s="29">
        <v>77</v>
      </c>
      <c r="C66" s="29">
        <v>59</v>
      </c>
      <c r="D66" s="29">
        <v>41</v>
      </c>
      <c r="E66" s="29">
        <v>24</v>
      </c>
      <c r="F66" s="29">
        <v>12</v>
      </c>
      <c r="G66" s="29">
        <v>0</v>
      </c>
      <c r="H66" s="29">
        <v>0</v>
      </c>
      <c r="I66" s="29">
        <v>0</v>
      </c>
      <c r="J66" s="29">
        <v>0</v>
      </c>
      <c r="K66" s="23">
        <v>0</v>
      </c>
      <c r="L66" s="23">
        <v>0</v>
      </c>
    </row>
    <row r="67" spans="1:12" ht="15" customHeight="1">
      <c r="A67" s="25">
        <v>720</v>
      </c>
      <c r="B67" s="29">
        <v>80</v>
      </c>
      <c r="C67" s="29">
        <v>62</v>
      </c>
      <c r="D67" s="29">
        <v>44</v>
      </c>
      <c r="E67" s="29">
        <v>26</v>
      </c>
      <c r="F67" s="29">
        <v>14</v>
      </c>
      <c r="G67" s="29">
        <v>1</v>
      </c>
      <c r="H67" s="29">
        <v>0</v>
      </c>
      <c r="I67" s="29">
        <v>0</v>
      </c>
      <c r="J67" s="29">
        <v>0</v>
      </c>
      <c r="K67" s="23">
        <v>0</v>
      </c>
      <c r="L67" s="23">
        <v>0</v>
      </c>
    </row>
    <row r="68" spans="1:12" ht="15" customHeight="1">
      <c r="A68" s="25">
        <v>740</v>
      </c>
      <c r="B68" s="29">
        <v>83</v>
      </c>
      <c r="C68" s="29">
        <v>65</v>
      </c>
      <c r="D68" s="29">
        <v>47</v>
      </c>
      <c r="E68" s="29">
        <v>28</v>
      </c>
      <c r="F68" s="29">
        <v>16</v>
      </c>
      <c r="G68" s="29">
        <v>3</v>
      </c>
      <c r="H68" s="29">
        <v>0</v>
      </c>
      <c r="I68" s="29">
        <v>0</v>
      </c>
      <c r="J68" s="29">
        <v>0</v>
      </c>
      <c r="K68" s="23">
        <v>0</v>
      </c>
      <c r="L68" s="23">
        <v>0</v>
      </c>
    </row>
    <row r="69" spans="1:12" ht="15" customHeight="1">
      <c r="A69" s="25">
        <v>760</v>
      </c>
      <c r="B69" s="29">
        <v>86</v>
      </c>
      <c r="C69" s="29">
        <v>68</v>
      </c>
      <c r="D69" s="29">
        <v>50</v>
      </c>
      <c r="E69" s="29">
        <v>31</v>
      </c>
      <c r="F69" s="29">
        <v>18</v>
      </c>
      <c r="G69" s="29">
        <v>5</v>
      </c>
      <c r="H69" s="29">
        <v>0</v>
      </c>
      <c r="I69" s="29">
        <v>0</v>
      </c>
      <c r="J69" s="29">
        <v>0</v>
      </c>
      <c r="K69" s="23">
        <v>0</v>
      </c>
      <c r="L69" s="23">
        <v>0</v>
      </c>
    </row>
    <row r="70" spans="1:12" ht="15" customHeight="1">
      <c r="A70" s="25">
        <v>780</v>
      </c>
      <c r="B70" s="29">
        <v>89</v>
      </c>
      <c r="C70" s="29">
        <v>71</v>
      </c>
      <c r="D70" s="29">
        <v>53</v>
      </c>
      <c r="E70" s="29">
        <v>34</v>
      </c>
      <c r="F70" s="29">
        <v>20</v>
      </c>
      <c r="G70" s="29">
        <v>7</v>
      </c>
      <c r="H70" s="29">
        <v>0</v>
      </c>
      <c r="I70" s="29">
        <v>0</v>
      </c>
      <c r="J70" s="29">
        <v>0</v>
      </c>
      <c r="K70" s="23">
        <v>0</v>
      </c>
      <c r="L70" s="23">
        <v>0</v>
      </c>
    </row>
    <row r="71" spans="1:12" ht="15" customHeight="1">
      <c r="A71" s="24">
        <v>800</v>
      </c>
      <c r="B71" s="30">
        <v>92</v>
      </c>
      <c r="C71" s="30">
        <v>74</v>
      </c>
      <c r="D71" s="30">
        <v>56</v>
      </c>
      <c r="E71" s="30">
        <v>37</v>
      </c>
      <c r="F71" s="30">
        <v>22</v>
      </c>
      <c r="G71" s="29">
        <v>9</v>
      </c>
      <c r="H71" s="29">
        <v>0</v>
      </c>
      <c r="I71" s="29">
        <v>0</v>
      </c>
      <c r="J71" s="30">
        <v>0</v>
      </c>
      <c r="K71" s="23">
        <v>0</v>
      </c>
      <c r="L71" s="23">
        <v>0</v>
      </c>
    </row>
    <row r="72" spans="1:12" ht="15" customHeight="1">
      <c r="A72" s="24">
        <v>820</v>
      </c>
      <c r="B72" s="30">
        <v>95</v>
      </c>
      <c r="C72" s="30">
        <v>77</v>
      </c>
      <c r="D72" s="30">
        <v>59</v>
      </c>
      <c r="E72" s="30">
        <v>40</v>
      </c>
      <c r="F72" s="30">
        <v>24</v>
      </c>
      <c r="G72" s="29">
        <v>11</v>
      </c>
      <c r="H72" s="29">
        <v>0</v>
      </c>
      <c r="I72" s="29">
        <v>0</v>
      </c>
      <c r="J72" s="30">
        <v>0</v>
      </c>
      <c r="K72" s="23">
        <v>0</v>
      </c>
      <c r="L72" s="23">
        <v>0</v>
      </c>
    </row>
    <row r="73" spans="1:12" ht="15" customHeight="1">
      <c r="A73" s="24">
        <v>840</v>
      </c>
      <c r="B73" s="30">
        <v>98</v>
      </c>
      <c r="C73" s="30">
        <v>80</v>
      </c>
      <c r="D73" s="30">
        <v>62</v>
      </c>
      <c r="E73" s="30">
        <v>43</v>
      </c>
      <c r="F73" s="30">
        <v>26</v>
      </c>
      <c r="G73" s="29">
        <v>13</v>
      </c>
      <c r="H73" s="29">
        <v>1</v>
      </c>
      <c r="I73" s="29">
        <v>0</v>
      </c>
      <c r="J73" s="30">
        <v>0</v>
      </c>
      <c r="K73" s="23">
        <v>0</v>
      </c>
      <c r="L73" s="23">
        <v>0</v>
      </c>
    </row>
    <row r="74" spans="1:12" ht="15" customHeight="1">
      <c r="A74" s="24">
        <v>860</v>
      </c>
      <c r="B74" s="30">
        <v>101</v>
      </c>
      <c r="C74" s="30">
        <v>83</v>
      </c>
      <c r="D74" s="30">
        <v>65</v>
      </c>
      <c r="E74" s="30">
        <v>46</v>
      </c>
      <c r="F74" s="30">
        <v>28</v>
      </c>
      <c r="G74" s="29">
        <v>15</v>
      </c>
      <c r="H74" s="29">
        <v>3</v>
      </c>
      <c r="I74" s="29">
        <v>0</v>
      </c>
      <c r="J74" s="30">
        <v>0</v>
      </c>
      <c r="K74" s="23">
        <v>0</v>
      </c>
      <c r="L74" s="23">
        <v>0</v>
      </c>
    </row>
    <row r="75" spans="1:12" ht="15" customHeight="1">
      <c r="A75" s="24">
        <v>880</v>
      </c>
      <c r="B75" s="30">
        <v>104</v>
      </c>
      <c r="C75" s="30">
        <v>86</v>
      </c>
      <c r="D75" s="30">
        <v>68</v>
      </c>
      <c r="E75" s="30">
        <v>49</v>
      </c>
      <c r="F75" s="30">
        <v>31</v>
      </c>
      <c r="G75" s="29">
        <v>17</v>
      </c>
      <c r="H75" s="29">
        <v>5</v>
      </c>
      <c r="I75" s="29">
        <v>0</v>
      </c>
      <c r="J75" s="30">
        <v>0</v>
      </c>
      <c r="K75" s="23">
        <v>0</v>
      </c>
      <c r="L75" s="23">
        <v>0</v>
      </c>
    </row>
    <row r="76" spans="1:12" ht="15" customHeight="1">
      <c r="A76" s="24">
        <v>900</v>
      </c>
      <c r="B76" s="30">
        <v>107</v>
      </c>
      <c r="C76" s="30">
        <v>89</v>
      </c>
      <c r="D76" s="30">
        <v>71</v>
      </c>
      <c r="E76" s="30">
        <v>52</v>
      </c>
      <c r="F76" s="30">
        <v>34</v>
      </c>
      <c r="G76" s="30">
        <v>19</v>
      </c>
      <c r="H76" s="29">
        <v>7</v>
      </c>
      <c r="I76" s="29">
        <v>0</v>
      </c>
      <c r="J76" s="30">
        <v>0</v>
      </c>
      <c r="K76" s="23">
        <v>0</v>
      </c>
      <c r="L76" s="23">
        <v>0</v>
      </c>
    </row>
    <row r="77" spans="1:12" ht="15" customHeight="1">
      <c r="A77" s="24">
        <v>920</v>
      </c>
      <c r="B77" s="30">
        <v>110</v>
      </c>
      <c r="C77" s="30">
        <v>92</v>
      </c>
      <c r="D77" s="30">
        <v>74</v>
      </c>
      <c r="E77" s="30">
        <v>55</v>
      </c>
      <c r="F77" s="30">
        <v>37</v>
      </c>
      <c r="G77" s="30">
        <v>21</v>
      </c>
      <c r="H77" s="29">
        <v>9</v>
      </c>
      <c r="I77" s="29">
        <v>0</v>
      </c>
      <c r="J77" s="30">
        <v>0</v>
      </c>
      <c r="K77" s="23">
        <v>0</v>
      </c>
      <c r="L77" s="23">
        <v>0</v>
      </c>
    </row>
    <row r="78" spans="1:12" ht="15" customHeight="1">
      <c r="A78" s="24">
        <v>940</v>
      </c>
      <c r="B78" s="30">
        <v>113</v>
      </c>
      <c r="C78" s="30">
        <v>95</v>
      </c>
      <c r="D78" s="30">
        <v>77</v>
      </c>
      <c r="E78" s="30">
        <v>58</v>
      </c>
      <c r="F78" s="30">
        <v>40</v>
      </c>
      <c r="G78" s="30">
        <v>23</v>
      </c>
      <c r="H78" s="29">
        <v>11</v>
      </c>
      <c r="I78" s="29">
        <v>0</v>
      </c>
      <c r="J78" s="30">
        <v>0</v>
      </c>
      <c r="K78" s="23">
        <v>0</v>
      </c>
      <c r="L78" s="23">
        <v>0</v>
      </c>
    </row>
    <row r="79" spans="1:12" ht="15" customHeight="1">
      <c r="A79" s="24">
        <v>960</v>
      </c>
      <c r="B79" s="30">
        <v>116</v>
      </c>
      <c r="C79" s="30">
        <v>98</v>
      </c>
      <c r="D79" s="30">
        <v>80</v>
      </c>
      <c r="E79" s="30">
        <v>61</v>
      </c>
      <c r="F79" s="30">
        <v>43</v>
      </c>
      <c r="G79" s="30">
        <v>25</v>
      </c>
      <c r="H79" s="29">
        <v>13</v>
      </c>
      <c r="I79" s="29">
        <v>1</v>
      </c>
      <c r="J79" s="30">
        <v>0</v>
      </c>
      <c r="K79" s="23">
        <v>0</v>
      </c>
      <c r="L79" s="23">
        <v>0</v>
      </c>
    </row>
    <row r="80" spans="1:12" ht="15" customHeight="1">
      <c r="A80" s="24">
        <v>980</v>
      </c>
      <c r="B80" s="30">
        <v>119</v>
      </c>
      <c r="C80" s="30">
        <v>101</v>
      </c>
      <c r="D80" s="30">
        <v>83</v>
      </c>
      <c r="E80" s="30">
        <v>64</v>
      </c>
      <c r="F80" s="30">
        <v>46</v>
      </c>
      <c r="G80" s="30">
        <v>27</v>
      </c>
      <c r="H80" s="29">
        <v>15</v>
      </c>
      <c r="I80" s="29">
        <v>3</v>
      </c>
      <c r="J80" s="30">
        <v>0</v>
      </c>
      <c r="K80" s="23">
        <v>0</v>
      </c>
      <c r="L80" s="23">
        <v>0</v>
      </c>
    </row>
    <row r="81" spans="1:12" ht="15" customHeight="1">
      <c r="A81" s="24">
        <v>1000</v>
      </c>
      <c r="B81" s="30">
        <v>122</v>
      </c>
      <c r="C81" s="30">
        <v>104</v>
      </c>
      <c r="D81" s="30">
        <v>86</v>
      </c>
      <c r="E81" s="30">
        <v>67</v>
      </c>
      <c r="F81" s="30">
        <v>49</v>
      </c>
      <c r="G81" s="30">
        <v>30</v>
      </c>
      <c r="H81" s="30">
        <v>17</v>
      </c>
      <c r="I81" s="29">
        <v>5</v>
      </c>
      <c r="J81" s="30">
        <v>0</v>
      </c>
      <c r="K81" s="23">
        <v>0</v>
      </c>
      <c r="L81" s="23">
        <v>0</v>
      </c>
    </row>
    <row r="82" spans="1:12" ht="15" customHeight="1">
      <c r="A82" s="24">
        <v>1020</v>
      </c>
      <c r="B82" s="30">
        <v>125</v>
      </c>
      <c r="C82" s="30">
        <v>107</v>
      </c>
      <c r="D82" s="30">
        <v>89</v>
      </c>
      <c r="E82" s="30">
        <v>70</v>
      </c>
      <c r="F82" s="30">
        <v>52</v>
      </c>
      <c r="G82" s="30">
        <v>33</v>
      </c>
      <c r="H82" s="30">
        <v>19</v>
      </c>
      <c r="I82" s="29">
        <v>7</v>
      </c>
      <c r="J82" s="30">
        <v>0</v>
      </c>
      <c r="K82" s="23">
        <v>0</v>
      </c>
      <c r="L82" s="23">
        <v>0</v>
      </c>
    </row>
    <row r="83" spans="1:12" ht="15" customHeight="1">
      <c r="A83" s="24">
        <v>1040</v>
      </c>
      <c r="B83" s="30">
        <v>128</v>
      </c>
      <c r="C83" s="30">
        <v>110</v>
      </c>
      <c r="D83" s="30">
        <v>92</v>
      </c>
      <c r="E83" s="30">
        <v>73</v>
      </c>
      <c r="F83" s="30">
        <v>55</v>
      </c>
      <c r="G83" s="30">
        <v>36</v>
      </c>
      <c r="H83" s="30">
        <v>21</v>
      </c>
      <c r="I83" s="29">
        <v>9</v>
      </c>
      <c r="J83" s="30">
        <v>0</v>
      </c>
      <c r="K83" s="23">
        <v>0</v>
      </c>
      <c r="L83" s="23">
        <v>0</v>
      </c>
    </row>
    <row r="84" spans="1:12" ht="15" customHeight="1">
      <c r="A84" s="24">
        <v>1060</v>
      </c>
      <c r="B84" s="30">
        <v>131</v>
      </c>
      <c r="C84" s="30">
        <v>113</v>
      </c>
      <c r="D84" s="30">
        <v>95</v>
      </c>
      <c r="E84" s="30">
        <v>76</v>
      </c>
      <c r="F84" s="30">
        <v>58</v>
      </c>
      <c r="G84" s="30">
        <v>39</v>
      </c>
      <c r="H84" s="30">
        <v>23</v>
      </c>
      <c r="I84" s="29">
        <v>11</v>
      </c>
      <c r="J84" s="30">
        <v>0</v>
      </c>
      <c r="K84" s="23">
        <v>0</v>
      </c>
      <c r="L84" s="23">
        <v>0</v>
      </c>
    </row>
    <row r="85" spans="1:12" ht="15" customHeight="1">
      <c r="A85" s="24">
        <v>1080</v>
      </c>
      <c r="B85" s="30">
        <v>134</v>
      </c>
      <c r="C85" s="30">
        <v>116</v>
      </c>
      <c r="D85" s="30">
        <v>98</v>
      </c>
      <c r="E85" s="30">
        <v>79</v>
      </c>
      <c r="F85" s="30">
        <v>61</v>
      </c>
      <c r="G85" s="30">
        <v>42</v>
      </c>
      <c r="H85" s="30">
        <v>25</v>
      </c>
      <c r="I85" s="29">
        <v>13</v>
      </c>
      <c r="J85" s="30">
        <v>0</v>
      </c>
      <c r="K85" s="23">
        <v>0</v>
      </c>
      <c r="L85" s="23">
        <v>0</v>
      </c>
    </row>
    <row r="86" spans="1:12" ht="15" customHeight="1">
      <c r="A86" s="24">
        <v>1100</v>
      </c>
      <c r="B86" s="30">
        <v>137</v>
      </c>
      <c r="C86" s="30">
        <v>119</v>
      </c>
      <c r="D86" s="30">
        <v>101</v>
      </c>
      <c r="E86" s="30">
        <v>82</v>
      </c>
      <c r="F86" s="30">
        <v>64</v>
      </c>
      <c r="G86" s="30">
        <v>45</v>
      </c>
      <c r="H86" s="30">
        <v>27</v>
      </c>
      <c r="I86" s="30">
        <v>15</v>
      </c>
      <c r="J86" s="30">
        <v>2</v>
      </c>
      <c r="K86" s="23">
        <v>0</v>
      </c>
      <c r="L86" s="23">
        <v>0</v>
      </c>
    </row>
    <row r="87" spans="1:12" ht="15" customHeight="1">
      <c r="A87" s="24">
        <v>1120</v>
      </c>
      <c r="B87" s="30">
        <v>140</v>
      </c>
      <c r="C87" s="30">
        <v>122</v>
      </c>
      <c r="D87" s="30">
        <v>104</v>
      </c>
      <c r="E87" s="30">
        <v>85</v>
      </c>
      <c r="F87" s="30">
        <v>67</v>
      </c>
      <c r="G87" s="30">
        <v>48</v>
      </c>
      <c r="H87" s="30">
        <v>30</v>
      </c>
      <c r="I87" s="30">
        <v>17</v>
      </c>
      <c r="J87" s="30">
        <v>4</v>
      </c>
      <c r="K87" s="23">
        <v>0</v>
      </c>
      <c r="L87" s="23">
        <v>0</v>
      </c>
    </row>
    <row r="88" spans="1:12" ht="15" customHeight="1">
      <c r="A88" s="24">
        <v>1140</v>
      </c>
      <c r="B88" s="30">
        <v>143</v>
      </c>
      <c r="C88" s="30">
        <v>125</v>
      </c>
      <c r="D88" s="30">
        <v>107</v>
      </c>
      <c r="E88" s="30">
        <v>88</v>
      </c>
      <c r="F88" s="30">
        <v>70</v>
      </c>
      <c r="G88" s="30">
        <v>51</v>
      </c>
      <c r="H88" s="30">
        <v>33</v>
      </c>
      <c r="I88" s="30">
        <v>19</v>
      </c>
      <c r="J88" s="30">
        <v>6</v>
      </c>
      <c r="K88" s="23">
        <v>0</v>
      </c>
      <c r="L88" s="23">
        <v>0</v>
      </c>
    </row>
    <row r="89" spans="1:12" ht="15" customHeight="1">
      <c r="A89" s="24">
        <v>1160</v>
      </c>
      <c r="B89" s="30">
        <v>146</v>
      </c>
      <c r="C89" s="30">
        <v>128</v>
      </c>
      <c r="D89" s="30">
        <v>110</v>
      </c>
      <c r="E89" s="30">
        <v>91</v>
      </c>
      <c r="F89" s="30">
        <v>73</v>
      </c>
      <c r="G89" s="30">
        <v>54</v>
      </c>
      <c r="H89" s="30">
        <v>36</v>
      </c>
      <c r="I89" s="30">
        <v>21</v>
      </c>
      <c r="J89" s="30">
        <v>8</v>
      </c>
      <c r="K89" s="23">
        <v>0</v>
      </c>
      <c r="L89" s="23">
        <v>0</v>
      </c>
    </row>
    <row r="90" spans="1:12" ht="15" customHeight="1">
      <c r="A90" s="24">
        <v>1180</v>
      </c>
      <c r="B90" s="30">
        <v>149</v>
      </c>
      <c r="C90" s="30">
        <v>131</v>
      </c>
      <c r="D90" s="30">
        <v>113</v>
      </c>
      <c r="E90" s="30">
        <v>94</v>
      </c>
      <c r="F90" s="30">
        <v>76</v>
      </c>
      <c r="G90" s="30">
        <v>57</v>
      </c>
      <c r="H90" s="30">
        <v>39</v>
      </c>
      <c r="I90" s="30">
        <v>23</v>
      </c>
      <c r="J90" s="30">
        <v>10</v>
      </c>
      <c r="K90" s="23">
        <v>0</v>
      </c>
      <c r="L90" s="23">
        <v>0</v>
      </c>
    </row>
    <row r="91" spans="1:12" ht="15" customHeight="1">
      <c r="A91" s="24">
        <v>1200</v>
      </c>
      <c r="B91" s="30">
        <v>152</v>
      </c>
      <c r="C91" s="30">
        <v>134</v>
      </c>
      <c r="D91" s="30">
        <v>116</v>
      </c>
      <c r="E91" s="30">
        <v>97</v>
      </c>
      <c r="F91" s="30">
        <v>79</v>
      </c>
      <c r="G91" s="30">
        <v>60</v>
      </c>
      <c r="H91" s="30">
        <v>42</v>
      </c>
      <c r="I91" s="30">
        <v>25</v>
      </c>
      <c r="J91" s="30">
        <v>12</v>
      </c>
      <c r="K91" s="23">
        <v>0</v>
      </c>
      <c r="L91" s="23">
        <v>0</v>
      </c>
    </row>
    <row r="92" spans="1:12" ht="15" customHeight="1">
      <c r="A92" s="24">
        <v>1220</v>
      </c>
      <c r="B92" s="30">
        <v>157</v>
      </c>
      <c r="C92" s="30">
        <v>137</v>
      </c>
      <c r="D92" s="30">
        <v>119</v>
      </c>
      <c r="E92" s="30">
        <v>100</v>
      </c>
      <c r="F92" s="30">
        <v>82</v>
      </c>
      <c r="G92" s="30">
        <v>63</v>
      </c>
      <c r="H92" s="30">
        <v>45</v>
      </c>
      <c r="I92" s="30">
        <v>27</v>
      </c>
      <c r="J92" s="30">
        <v>14</v>
      </c>
      <c r="K92" s="23">
        <v>2</v>
      </c>
      <c r="L92" s="23">
        <v>0</v>
      </c>
    </row>
    <row r="93" spans="1:12" ht="15" customHeight="1">
      <c r="A93" s="24">
        <v>1240</v>
      </c>
      <c r="B93" s="30">
        <v>162</v>
      </c>
      <c r="C93" s="30">
        <v>140</v>
      </c>
      <c r="D93" s="30">
        <v>122</v>
      </c>
      <c r="E93" s="30">
        <v>103</v>
      </c>
      <c r="F93" s="30">
        <v>85</v>
      </c>
      <c r="G93" s="30">
        <v>66</v>
      </c>
      <c r="H93" s="30">
        <v>48</v>
      </c>
      <c r="I93" s="30">
        <v>29</v>
      </c>
      <c r="J93" s="30">
        <v>16</v>
      </c>
      <c r="K93" s="23">
        <v>4</v>
      </c>
      <c r="L93" s="23">
        <v>0</v>
      </c>
    </row>
    <row r="94" spans="1:12" ht="15" customHeight="1">
      <c r="A94" s="24">
        <v>1260</v>
      </c>
      <c r="B94" s="30">
        <v>167</v>
      </c>
      <c r="C94" s="30">
        <v>143</v>
      </c>
      <c r="D94" s="30">
        <v>125</v>
      </c>
      <c r="E94" s="30">
        <v>106</v>
      </c>
      <c r="F94" s="30">
        <v>88</v>
      </c>
      <c r="G94" s="30">
        <v>69</v>
      </c>
      <c r="H94" s="30">
        <v>51</v>
      </c>
      <c r="I94" s="30">
        <v>32</v>
      </c>
      <c r="J94" s="30">
        <v>18</v>
      </c>
      <c r="K94" s="23">
        <v>6</v>
      </c>
      <c r="L94" s="23">
        <v>0</v>
      </c>
    </row>
    <row r="95" spans="1:12" ht="15" customHeight="1">
      <c r="A95" s="24">
        <v>1280</v>
      </c>
      <c r="B95" s="30">
        <v>172</v>
      </c>
      <c r="C95" s="30">
        <v>146</v>
      </c>
      <c r="D95" s="30">
        <v>128</v>
      </c>
      <c r="E95" s="30">
        <v>109</v>
      </c>
      <c r="F95" s="30">
        <v>91</v>
      </c>
      <c r="G95" s="30">
        <v>72</v>
      </c>
      <c r="H95" s="30">
        <v>54</v>
      </c>
      <c r="I95" s="30">
        <v>35</v>
      </c>
      <c r="J95" s="30">
        <v>20</v>
      </c>
      <c r="K95" s="23">
        <v>8</v>
      </c>
      <c r="L95" s="23">
        <v>0</v>
      </c>
    </row>
    <row r="96" spans="1:12" ht="15" customHeight="1">
      <c r="A96" s="24">
        <v>1300</v>
      </c>
      <c r="B96" s="30">
        <v>177</v>
      </c>
      <c r="C96" s="30">
        <v>149</v>
      </c>
      <c r="D96" s="30">
        <v>131</v>
      </c>
      <c r="E96" s="30">
        <v>112</v>
      </c>
      <c r="F96" s="30">
        <v>94</v>
      </c>
      <c r="G96" s="30">
        <v>75</v>
      </c>
      <c r="H96" s="30">
        <v>57</v>
      </c>
      <c r="I96" s="30">
        <v>38</v>
      </c>
      <c r="J96" s="30">
        <v>22</v>
      </c>
      <c r="K96" s="23">
        <v>10</v>
      </c>
      <c r="L96" s="23">
        <v>0</v>
      </c>
    </row>
    <row r="97" spans="1:12" ht="15" customHeight="1">
      <c r="A97" s="24">
        <v>1320</v>
      </c>
      <c r="B97" s="30">
        <v>182</v>
      </c>
      <c r="C97" s="30">
        <v>152</v>
      </c>
      <c r="D97" s="30">
        <v>134</v>
      </c>
      <c r="E97" s="30">
        <v>115</v>
      </c>
      <c r="F97" s="30">
        <v>97</v>
      </c>
      <c r="G97" s="30">
        <v>78</v>
      </c>
      <c r="H97" s="30">
        <v>60</v>
      </c>
      <c r="I97" s="30">
        <v>41</v>
      </c>
      <c r="J97" s="30">
        <v>24</v>
      </c>
      <c r="K97" s="23">
        <v>12</v>
      </c>
      <c r="L97" s="23">
        <v>0</v>
      </c>
    </row>
    <row r="98" spans="1:12" ht="15" customHeight="1">
      <c r="A98" s="24">
        <v>1340</v>
      </c>
      <c r="B98" s="30">
        <v>187</v>
      </c>
      <c r="C98" s="30">
        <v>157</v>
      </c>
      <c r="D98" s="30">
        <v>137</v>
      </c>
      <c r="E98" s="30">
        <v>118</v>
      </c>
      <c r="F98" s="30">
        <v>100</v>
      </c>
      <c r="G98" s="30">
        <v>81</v>
      </c>
      <c r="H98" s="30">
        <v>63</v>
      </c>
      <c r="I98" s="30">
        <v>44</v>
      </c>
      <c r="J98" s="30">
        <v>26</v>
      </c>
      <c r="K98" s="23">
        <v>14</v>
      </c>
      <c r="L98" s="23">
        <v>2</v>
      </c>
    </row>
    <row r="99" spans="1:12" ht="15" customHeight="1">
      <c r="A99" s="24">
        <v>1360</v>
      </c>
      <c r="B99" s="30">
        <v>192</v>
      </c>
      <c r="C99" s="30">
        <v>162</v>
      </c>
      <c r="D99" s="30">
        <v>140</v>
      </c>
      <c r="E99" s="30">
        <v>121</v>
      </c>
      <c r="F99" s="30">
        <v>103</v>
      </c>
      <c r="G99" s="30">
        <v>84</v>
      </c>
      <c r="H99" s="30">
        <v>66</v>
      </c>
      <c r="I99" s="30">
        <v>47</v>
      </c>
      <c r="J99" s="30">
        <v>29</v>
      </c>
      <c r="K99" s="23">
        <v>16</v>
      </c>
      <c r="L99" s="23">
        <v>4</v>
      </c>
    </row>
    <row r="100" spans="1:12" ht="15" customHeight="1">
      <c r="A100" s="24">
        <v>1380</v>
      </c>
      <c r="B100" s="30">
        <v>197</v>
      </c>
      <c r="C100" s="30">
        <v>167</v>
      </c>
      <c r="D100" s="30">
        <v>143</v>
      </c>
      <c r="E100" s="30">
        <v>124</v>
      </c>
      <c r="F100" s="30">
        <v>106</v>
      </c>
      <c r="G100" s="30">
        <v>87</v>
      </c>
      <c r="H100" s="30">
        <v>69</v>
      </c>
      <c r="I100" s="30">
        <v>50</v>
      </c>
      <c r="J100" s="30">
        <v>32</v>
      </c>
      <c r="K100" s="23">
        <v>18</v>
      </c>
      <c r="L100" s="23">
        <v>6</v>
      </c>
    </row>
    <row r="101" spans="1:12" ht="15" customHeight="1">
      <c r="A101" s="24">
        <v>1400</v>
      </c>
      <c r="B101" s="30">
        <v>202</v>
      </c>
      <c r="C101" s="30">
        <v>172</v>
      </c>
      <c r="D101" s="30">
        <v>146</v>
      </c>
      <c r="E101" s="30">
        <v>127</v>
      </c>
      <c r="F101" s="30">
        <v>109</v>
      </c>
      <c r="G101" s="30">
        <v>90</v>
      </c>
      <c r="H101" s="30">
        <v>72</v>
      </c>
      <c r="I101" s="30">
        <v>53</v>
      </c>
      <c r="J101" s="30">
        <v>35</v>
      </c>
      <c r="K101" s="23">
        <v>20</v>
      </c>
      <c r="L101" s="23">
        <v>8</v>
      </c>
    </row>
    <row r="102" spans="1:12" ht="15" customHeight="1">
      <c r="A102" s="24">
        <v>1420</v>
      </c>
      <c r="B102" s="30">
        <v>207</v>
      </c>
      <c r="C102" s="30">
        <v>177</v>
      </c>
      <c r="D102" s="30">
        <v>149</v>
      </c>
      <c r="E102" s="30">
        <v>130</v>
      </c>
      <c r="F102" s="30">
        <v>112</v>
      </c>
      <c r="G102" s="30">
        <v>93</v>
      </c>
      <c r="H102" s="30">
        <v>75</v>
      </c>
      <c r="I102" s="30">
        <v>56</v>
      </c>
      <c r="J102" s="30">
        <v>38</v>
      </c>
      <c r="K102" s="23">
        <v>22</v>
      </c>
      <c r="L102" s="23">
        <v>10</v>
      </c>
    </row>
    <row r="103" spans="1:12" ht="15" customHeight="1">
      <c r="A103" s="24">
        <v>1440</v>
      </c>
      <c r="B103" s="30">
        <v>212</v>
      </c>
      <c r="C103" s="30">
        <v>182</v>
      </c>
      <c r="D103" s="30">
        <v>152</v>
      </c>
      <c r="E103" s="30">
        <v>133</v>
      </c>
      <c r="F103" s="30">
        <v>115</v>
      </c>
      <c r="G103" s="30">
        <v>96</v>
      </c>
      <c r="H103" s="30">
        <v>78</v>
      </c>
      <c r="I103" s="30">
        <v>59</v>
      </c>
      <c r="J103" s="30">
        <v>41</v>
      </c>
      <c r="K103" s="23">
        <v>24</v>
      </c>
      <c r="L103" s="23">
        <v>12</v>
      </c>
    </row>
    <row r="104" spans="1:12" ht="15" customHeight="1">
      <c r="A104" s="24">
        <v>1460</v>
      </c>
      <c r="B104" s="30">
        <v>217</v>
      </c>
      <c r="C104" s="30">
        <v>187</v>
      </c>
      <c r="D104" s="30">
        <v>156</v>
      </c>
      <c r="E104" s="30">
        <v>136</v>
      </c>
      <c r="F104" s="30">
        <v>118</v>
      </c>
      <c r="G104" s="30">
        <v>99</v>
      </c>
      <c r="H104" s="30">
        <v>81</v>
      </c>
      <c r="I104" s="30">
        <v>62</v>
      </c>
      <c r="J104" s="30">
        <v>44</v>
      </c>
      <c r="K104" s="23">
        <v>26</v>
      </c>
      <c r="L104" s="23">
        <v>14</v>
      </c>
    </row>
    <row r="105" spans="1:12" ht="15" customHeight="1">
      <c r="A105" s="24">
        <v>1480</v>
      </c>
      <c r="B105" s="30">
        <v>222</v>
      </c>
      <c r="C105" s="30">
        <v>192</v>
      </c>
      <c r="D105" s="30">
        <v>161</v>
      </c>
      <c r="E105" s="30">
        <v>139</v>
      </c>
      <c r="F105" s="30">
        <v>121</v>
      </c>
      <c r="G105" s="30">
        <v>102</v>
      </c>
      <c r="H105" s="30">
        <v>84</v>
      </c>
      <c r="I105" s="30">
        <v>65</v>
      </c>
      <c r="J105" s="30">
        <v>47</v>
      </c>
      <c r="K105" s="23">
        <v>28</v>
      </c>
      <c r="L105" s="23">
        <v>16</v>
      </c>
    </row>
    <row r="106" spans="1:12" ht="15" customHeight="1">
      <c r="A106" s="24">
        <v>1500</v>
      </c>
      <c r="B106" s="30">
        <v>227</v>
      </c>
      <c r="C106" s="30">
        <v>197</v>
      </c>
      <c r="D106" s="30">
        <v>166</v>
      </c>
      <c r="E106" s="30">
        <v>142</v>
      </c>
      <c r="F106" s="30">
        <v>124</v>
      </c>
      <c r="G106" s="30">
        <v>105</v>
      </c>
      <c r="H106" s="30">
        <v>87</v>
      </c>
      <c r="I106" s="30">
        <v>68</v>
      </c>
      <c r="J106" s="30">
        <v>50</v>
      </c>
      <c r="K106" s="23">
        <v>31</v>
      </c>
      <c r="L106" s="23">
        <v>18</v>
      </c>
    </row>
    <row r="107" spans="1:12" ht="15" customHeight="1">
      <c r="A107" s="24">
        <v>1520</v>
      </c>
      <c r="B107" s="30">
        <v>232</v>
      </c>
      <c r="C107" s="30">
        <v>202</v>
      </c>
      <c r="D107" s="30">
        <v>171</v>
      </c>
      <c r="E107" s="30">
        <v>145</v>
      </c>
      <c r="F107" s="30">
        <v>127</v>
      </c>
      <c r="G107" s="30">
        <v>108</v>
      </c>
      <c r="H107" s="30">
        <v>90</v>
      </c>
      <c r="I107" s="30">
        <v>71</v>
      </c>
      <c r="J107" s="30">
        <v>53</v>
      </c>
      <c r="K107" s="23">
        <v>34</v>
      </c>
      <c r="L107" s="23">
        <v>20</v>
      </c>
    </row>
    <row r="108" spans="1:12" ht="15" customHeight="1">
      <c r="A108" s="24">
        <v>1540</v>
      </c>
      <c r="B108" s="30">
        <v>237</v>
      </c>
      <c r="C108" s="30">
        <v>207</v>
      </c>
      <c r="D108" s="30">
        <v>176</v>
      </c>
      <c r="E108" s="30">
        <v>148</v>
      </c>
      <c r="F108" s="30">
        <v>130</v>
      </c>
      <c r="G108" s="30">
        <v>111</v>
      </c>
      <c r="H108" s="30">
        <v>93</v>
      </c>
      <c r="I108" s="30">
        <v>74</v>
      </c>
      <c r="J108" s="30">
        <v>56</v>
      </c>
      <c r="K108" s="23">
        <v>37</v>
      </c>
      <c r="L108" s="23">
        <v>22</v>
      </c>
    </row>
    <row r="109" spans="1:12" ht="15" customHeight="1">
      <c r="A109" s="24">
        <v>1560</v>
      </c>
      <c r="B109" s="30">
        <v>242</v>
      </c>
      <c r="C109" s="30">
        <v>212</v>
      </c>
      <c r="D109" s="30">
        <v>181</v>
      </c>
      <c r="E109" s="30">
        <v>151</v>
      </c>
      <c r="F109" s="30">
        <v>133</v>
      </c>
      <c r="G109" s="30">
        <v>114</v>
      </c>
      <c r="H109" s="30">
        <v>96</v>
      </c>
      <c r="I109" s="30">
        <v>77</v>
      </c>
      <c r="J109" s="30">
        <v>59</v>
      </c>
      <c r="K109" s="23">
        <v>40</v>
      </c>
      <c r="L109" s="23">
        <v>24</v>
      </c>
    </row>
    <row r="110" spans="1:12" ht="15" customHeight="1">
      <c r="A110" s="24">
        <v>1580</v>
      </c>
      <c r="B110" s="30">
        <v>247</v>
      </c>
      <c r="C110" s="30">
        <v>217</v>
      </c>
      <c r="D110" s="30">
        <v>186</v>
      </c>
      <c r="E110" s="30">
        <v>155</v>
      </c>
      <c r="F110" s="30">
        <v>136</v>
      </c>
      <c r="G110" s="30">
        <v>117</v>
      </c>
      <c r="H110" s="30">
        <v>99</v>
      </c>
      <c r="I110" s="30">
        <v>80</v>
      </c>
      <c r="J110" s="30">
        <v>62</v>
      </c>
      <c r="K110" s="23">
        <v>43</v>
      </c>
      <c r="L110" s="23">
        <v>26</v>
      </c>
    </row>
    <row r="111" spans="1:12" ht="15" customHeight="1">
      <c r="A111" s="24">
        <v>1600</v>
      </c>
      <c r="B111" s="30">
        <v>252</v>
      </c>
      <c r="C111" s="30">
        <v>222</v>
      </c>
      <c r="D111" s="30">
        <v>191</v>
      </c>
      <c r="E111" s="30">
        <v>160</v>
      </c>
      <c r="F111" s="30">
        <v>139</v>
      </c>
      <c r="G111" s="30">
        <v>120</v>
      </c>
      <c r="H111" s="30">
        <v>102</v>
      </c>
      <c r="I111" s="30">
        <v>83</v>
      </c>
      <c r="J111" s="30">
        <v>65</v>
      </c>
      <c r="K111" s="23">
        <v>46</v>
      </c>
      <c r="L111" s="23">
        <v>28</v>
      </c>
    </row>
    <row r="112" spans="1:12" ht="15" customHeight="1">
      <c r="A112" s="24">
        <v>1620</v>
      </c>
      <c r="B112" s="30">
        <v>257</v>
      </c>
      <c r="C112" s="30">
        <v>227</v>
      </c>
      <c r="D112" s="30">
        <v>196</v>
      </c>
      <c r="E112" s="30">
        <v>165</v>
      </c>
      <c r="F112" s="30">
        <v>142</v>
      </c>
      <c r="G112" s="30">
        <v>123</v>
      </c>
      <c r="H112" s="30">
        <v>105</v>
      </c>
      <c r="I112" s="30">
        <v>86</v>
      </c>
      <c r="J112" s="30">
        <v>68</v>
      </c>
      <c r="K112" s="23">
        <v>49</v>
      </c>
      <c r="L112" s="23">
        <v>31</v>
      </c>
    </row>
    <row r="113" spans="1:12" ht="15" customHeight="1">
      <c r="A113" s="24">
        <v>1640</v>
      </c>
      <c r="B113" s="30">
        <v>262</v>
      </c>
      <c r="C113" s="30">
        <v>232</v>
      </c>
      <c r="D113" s="30">
        <v>201</v>
      </c>
      <c r="E113" s="30">
        <v>170</v>
      </c>
      <c r="F113" s="30">
        <v>145</v>
      </c>
      <c r="G113" s="30">
        <v>126</v>
      </c>
      <c r="H113" s="30">
        <v>108</v>
      </c>
      <c r="I113" s="30">
        <v>89</v>
      </c>
      <c r="J113" s="30">
        <v>71</v>
      </c>
      <c r="K113" s="23">
        <v>52</v>
      </c>
      <c r="L113" s="23">
        <v>34</v>
      </c>
    </row>
    <row r="114" spans="1:12" ht="15" customHeight="1">
      <c r="A114" s="24">
        <v>1660</v>
      </c>
      <c r="B114" s="30">
        <v>267</v>
      </c>
      <c r="C114" s="30">
        <v>237</v>
      </c>
      <c r="D114" s="30">
        <v>206</v>
      </c>
      <c r="E114" s="30">
        <v>175</v>
      </c>
      <c r="F114" s="30">
        <v>148</v>
      </c>
      <c r="G114" s="30">
        <v>129</v>
      </c>
      <c r="H114" s="30">
        <v>111</v>
      </c>
      <c r="I114" s="30">
        <v>92</v>
      </c>
      <c r="J114" s="30">
        <v>74</v>
      </c>
      <c r="K114" s="23">
        <v>55</v>
      </c>
      <c r="L114" s="23">
        <v>37</v>
      </c>
    </row>
    <row r="115" spans="1:12" ht="15" customHeight="1">
      <c r="A115" s="24">
        <v>1680</v>
      </c>
      <c r="B115" s="30">
        <v>272</v>
      </c>
      <c r="C115" s="30">
        <v>242</v>
      </c>
      <c r="D115" s="30">
        <v>211</v>
      </c>
      <c r="E115" s="30">
        <v>180</v>
      </c>
      <c r="F115" s="30">
        <v>151</v>
      </c>
      <c r="G115" s="30">
        <v>132</v>
      </c>
      <c r="H115" s="30">
        <v>114</v>
      </c>
      <c r="I115" s="30">
        <v>95</v>
      </c>
      <c r="J115" s="30">
        <v>77</v>
      </c>
      <c r="K115" s="23">
        <v>58</v>
      </c>
      <c r="L115" s="23">
        <v>40</v>
      </c>
    </row>
    <row r="116" spans="1:12" ht="15" customHeight="1">
      <c r="A116" s="24">
        <v>1700</v>
      </c>
      <c r="B116" s="30">
        <v>277</v>
      </c>
      <c r="C116" s="30">
        <v>247</v>
      </c>
      <c r="D116" s="30">
        <v>216</v>
      </c>
      <c r="E116" s="30">
        <v>185</v>
      </c>
      <c r="F116" s="30">
        <v>154</v>
      </c>
      <c r="G116" s="30">
        <v>135</v>
      </c>
      <c r="H116" s="30">
        <v>117</v>
      </c>
      <c r="I116" s="30">
        <v>98</v>
      </c>
      <c r="J116" s="30">
        <v>80</v>
      </c>
      <c r="K116" s="23">
        <v>61</v>
      </c>
      <c r="L116" s="23">
        <v>43</v>
      </c>
    </row>
    <row r="117" spans="1:12" ht="15" customHeight="1">
      <c r="A117" s="24">
        <v>1720</v>
      </c>
      <c r="B117" s="30">
        <v>282</v>
      </c>
      <c r="C117" s="30">
        <v>252</v>
      </c>
      <c r="D117" s="30">
        <v>221</v>
      </c>
      <c r="E117" s="30">
        <v>190</v>
      </c>
      <c r="F117" s="30">
        <v>159</v>
      </c>
      <c r="G117" s="30">
        <v>138</v>
      </c>
      <c r="H117" s="30">
        <v>120</v>
      </c>
      <c r="I117" s="30">
        <v>101</v>
      </c>
      <c r="J117" s="30">
        <v>83</v>
      </c>
      <c r="K117" s="23">
        <v>64</v>
      </c>
      <c r="L117" s="23">
        <v>46</v>
      </c>
    </row>
    <row r="118" spans="1:12" ht="15" customHeight="1">
      <c r="A118" s="24">
        <v>1740</v>
      </c>
      <c r="B118" s="30">
        <v>287</v>
      </c>
      <c r="C118" s="30">
        <v>257</v>
      </c>
      <c r="D118" s="30">
        <v>226</v>
      </c>
      <c r="E118" s="30">
        <v>195</v>
      </c>
      <c r="F118" s="30">
        <v>164</v>
      </c>
      <c r="G118" s="30">
        <v>141</v>
      </c>
      <c r="H118" s="30">
        <v>123</v>
      </c>
      <c r="I118" s="30">
        <v>104</v>
      </c>
      <c r="J118" s="30">
        <v>86</v>
      </c>
      <c r="K118" s="23">
        <v>67</v>
      </c>
      <c r="L118" s="23">
        <v>49</v>
      </c>
    </row>
    <row r="119" spans="1:12" ht="15" customHeight="1">
      <c r="A119" s="24">
        <v>1760</v>
      </c>
      <c r="B119" s="30">
        <v>292</v>
      </c>
      <c r="C119" s="30">
        <v>262</v>
      </c>
      <c r="D119" s="30">
        <v>231</v>
      </c>
      <c r="E119" s="30">
        <v>200</v>
      </c>
      <c r="F119" s="30">
        <v>169</v>
      </c>
      <c r="G119" s="30">
        <v>144</v>
      </c>
      <c r="H119" s="30">
        <v>126</v>
      </c>
      <c r="I119" s="30">
        <v>107</v>
      </c>
      <c r="J119" s="30">
        <v>89</v>
      </c>
      <c r="K119" s="23">
        <v>70</v>
      </c>
      <c r="L119" s="23">
        <v>52</v>
      </c>
    </row>
    <row r="120" spans="1:12" ht="15" customHeight="1">
      <c r="A120" s="24">
        <v>1780</v>
      </c>
      <c r="B120" s="30">
        <v>297</v>
      </c>
      <c r="C120" s="30">
        <v>267</v>
      </c>
      <c r="D120" s="30">
        <v>236</v>
      </c>
      <c r="E120" s="30">
        <v>205</v>
      </c>
      <c r="F120" s="30">
        <v>174</v>
      </c>
      <c r="G120" s="30">
        <v>147</v>
      </c>
      <c r="H120" s="30">
        <v>129</v>
      </c>
      <c r="I120" s="30">
        <v>110</v>
      </c>
      <c r="J120" s="30">
        <v>92</v>
      </c>
      <c r="K120" s="23">
        <v>73</v>
      </c>
      <c r="L120" s="23">
        <v>55</v>
      </c>
    </row>
    <row r="121" spans="1:12" ht="15" customHeight="1">
      <c r="A121" s="24">
        <v>1800</v>
      </c>
      <c r="B121" s="30">
        <v>302</v>
      </c>
      <c r="C121" s="30">
        <v>272</v>
      </c>
      <c r="D121" s="30">
        <v>241</v>
      </c>
      <c r="E121" s="30">
        <v>210</v>
      </c>
      <c r="F121" s="30">
        <v>179</v>
      </c>
      <c r="G121" s="30">
        <v>150</v>
      </c>
      <c r="H121" s="30">
        <v>132</v>
      </c>
      <c r="I121" s="30">
        <v>113</v>
      </c>
      <c r="J121" s="30">
        <v>95</v>
      </c>
      <c r="K121" s="23">
        <v>76</v>
      </c>
      <c r="L121" s="23">
        <v>58</v>
      </c>
    </row>
    <row r="122" spans="1:12" ht="15" customHeight="1">
      <c r="A122" s="24">
        <v>1820</v>
      </c>
      <c r="B122" s="30">
        <v>307</v>
      </c>
      <c r="C122" s="30">
        <v>277</v>
      </c>
      <c r="D122" s="30">
        <v>246</v>
      </c>
      <c r="E122" s="30">
        <v>215</v>
      </c>
      <c r="F122" s="30">
        <v>184</v>
      </c>
      <c r="G122" s="30">
        <v>153</v>
      </c>
      <c r="H122" s="30">
        <v>135</v>
      </c>
      <c r="I122" s="30">
        <v>116</v>
      </c>
      <c r="J122" s="30">
        <v>98</v>
      </c>
      <c r="K122" s="23">
        <v>79</v>
      </c>
      <c r="L122" s="23">
        <v>61</v>
      </c>
    </row>
    <row r="123" spans="1:12" ht="15" customHeight="1">
      <c r="A123" s="24">
        <v>1840</v>
      </c>
      <c r="B123" s="30">
        <v>312</v>
      </c>
      <c r="C123" s="30">
        <v>282</v>
      </c>
      <c r="D123" s="30">
        <v>251</v>
      </c>
      <c r="E123" s="30">
        <v>220</v>
      </c>
      <c r="F123" s="30">
        <v>189</v>
      </c>
      <c r="G123" s="30">
        <v>158</v>
      </c>
      <c r="H123" s="30">
        <v>138</v>
      </c>
      <c r="I123" s="30">
        <v>119</v>
      </c>
      <c r="J123" s="30">
        <v>101</v>
      </c>
      <c r="K123" s="23">
        <v>82</v>
      </c>
      <c r="L123" s="23">
        <v>64</v>
      </c>
    </row>
    <row r="124" spans="1:12" ht="15" customHeight="1">
      <c r="A124" s="24">
        <v>1860</v>
      </c>
      <c r="B124" s="30">
        <v>317</v>
      </c>
      <c r="C124" s="30">
        <v>287</v>
      </c>
      <c r="D124" s="30">
        <v>256</v>
      </c>
      <c r="E124" s="30">
        <v>225</v>
      </c>
      <c r="F124" s="30">
        <v>194</v>
      </c>
      <c r="G124" s="30">
        <v>163</v>
      </c>
      <c r="H124" s="30">
        <v>141</v>
      </c>
      <c r="I124" s="30">
        <v>122</v>
      </c>
      <c r="J124" s="30">
        <v>104</v>
      </c>
      <c r="K124" s="23">
        <v>85</v>
      </c>
      <c r="L124" s="23">
        <v>67</v>
      </c>
    </row>
    <row r="125" spans="1:12" ht="15" customHeight="1">
      <c r="A125" s="24">
        <v>1880</v>
      </c>
      <c r="B125" s="30">
        <v>322</v>
      </c>
      <c r="C125" s="30">
        <v>292</v>
      </c>
      <c r="D125" s="30">
        <v>261</v>
      </c>
      <c r="E125" s="30">
        <v>230</v>
      </c>
      <c r="F125" s="30">
        <v>199</v>
      </c>
      <c r="G125" s="30">
        <v>168</v>
      </c>
      <c r="H125" s="30">
        <v>144</v>
      </c>
      <c r="I125" s="30">
        <v>125</v>
      </c>
      <c r="J125" s="30">
        <v>107</v>
      </c>
      <c r="K125" s="23">
        <v>88</v>
      </c>
      <c r="L125" s="23">
        <v>70</v>
      </c>
    </row>
    <row r="126" spans="1:12" ht="15" customHeight="1">
      <c r="A126" s="24">
        <v>1900</v>
      </c>
      <c r="B126" s="30">
        <v>327</v>
      </c>
      <c r="C126" s="30">
        <v>297</v>
      </c>
      <c r="D126" s="30">
        <v>266</v>
      </c>
      <c r="E126" s="30">
        <v>235</v>
      </c>
      <c r="F126" s="30">
        <v>204</v>
      </c>
      <c r="G126" s="30">
        <v>173</v>
      </c>
      <c r="H126" s="30">
        <v>147</v>
      </c>
      <c r="I126" s="30">
        <v>128</v>
      </c>
      <c r="J126" s="30">
        <v>110</v>
      </c>
      <c r="K126" s="23">
        <v>91</v>
      </c>
      <c r="L126" s="23">
        <v>73</v>
      </c>
    </row>
    <row r="127" spans="1:12" ht="15" customHeight="1">
      <c r="A127" s="24">
        <v>1920</v>
      </c>
      <c r="B127" s="30">
        <v>332</v>
      </c>
      <c r="C127" s="30">
        <v>302</v>
      </c>
      <c r="D127" s="30">
        <v>271</v>
      </c>
      <c r="E127" s="30">
        <v>240</v>
      </c>
      <c r="F127" s="30">
        <v>209</v>
      </c>
      <c r="G127" s="30">
        <v>178</v>
      </c>
      <c r="H127" s="30">
        <v>150</v>
      </c>
      <c r="I127" s="30">
        <v>131</v>
      </c>
      <c r="J127" s="30">
        <v>113</v>
      </c>
      <c r="K127" s="23">
        <v>94</v>
      </c>
      <c r="L127" s="23">
        <v>76</v>
      </c>
    </row>
    <row r="128" spans="1:12" ht="15" customHeight="1">
      <c r="A128" s="24">
        <v>1940</v>
      </c>
      <c r="B128" s="30">
        <v>337</v>
      </c>
      <c r="C128" s="30">
        <v>307</v>
      </c>
      <c r="D128" s="30">
        <v>276</v>
      </c>
      <c r="E128" s="30">
        <v>245</v>
      </c>
      <c r="F128" s="30">
        <v>214</v>
      </c>
      <c r="G128" s="30">
        <v>183</v>
      </c>
      <c r="H128" s="30">
        <v>153</v>
      </c>
      <c r="I128" s="30">
        <v>134</v>
      </c>
      <c r="J128" s="30">
        <v>116</v>
      </c>
      <c r="K128" s="23">
        <v>97</v>
      </c>
      <c r="L128" s="23">
        <v>79</v>
      </c>
    </row>
    <row r="129" spans="1:12" ht="15" customHeight="1">
      <c r="A129" s="24">
        <v>1960</v>
      </c>
      <c r="B129" s="30">
        <v>342</v>
      </c>
      <c r="C129" s="30">
        <v>312</v>
      </c>
      <c r="D129" s="30">
        <v>281</v>
      </c>
      <c r="E129" s="30">
        <v>250</v>
      </c>
      <c r="F129" s="30">
        <v>219</v>
      </c>
      <c r="G129" s="30">
        <v>188</v>
      </c>
      <c r="H129" s="30">
        <v>158</v>
      </c>
      <c r="I129" s="30">
        <v>137</v>
      </c>
      <c r="J129" s="30">
        <v>119</v>
      </c>
      <c r="K129" s="23">
        <v>100</v>
      </c>
      <c r="L129" s="23">
        <v>82</v>
      </c>
    </row>
    <row r="130" spans="1:12" ht="15" customHeight="1">
      <c r="A130" s="24">
        <v>1980</v>
      </c>
      <c r="B130" s="30">
        <v>347</v>
      </c>
      <c r="C130" s="30">
        <v>317</v>
      </c>
      <c r="D130" s="30">
        <v>286</v>
      </c>
      <c r="E130" s="30">
        <v>255</v>
      </c>
      <c r="F130" s="30">
        <v>224</v>
      </c>
      <c r="G130" s="30">
        <v>193</v>
      </c>
      <c r="H130" s="30">
        <v>163</v>
      </c>
      <c r="I130" s="30">
        <v>140</v>
      </c>
      <c r="J130" s="30">
        <v>122</v>
      </c>
      <c r="K130" s="23">
        <v>103</v>
      </c>
      <c r="L130" s="23">
        <v>85</v>
      </c>
    </row>
    <row r="131" spans="1:12" ht="15" customHeight="1">
      <c r="A131" s="24">
        <v>2000</v>
      </c>
      <c r="B131" s="30">
        <v>352</v>
      </c>
      <c r="C131" s="30">
        <v>322</v>
      </c>
      <c r="D131" s="30">
        <v>291</v>
      </c>
      <c r="E131" s="30">
        <v>260</v>
      </c>
      <c r="F131" s="30">
        <v>229</v>
      </c>
      <c r="G131" s="30">
        <v>198</v>
      </c>
      <c r="H131" s="30">
        <v>168</v>
      </c>
      <c r="I131" s="30">
        <v>143</v>
      </c>
      <c r="J131" s="30">
        <v>125</v>
      </c>
      <c r="K131" s="23">
        <v>106</v>
      </c>
      <c r="L131" s="23">
        <v>88</v>
      </c>
    </row>
    <row r="132" spans="1:12" ht="15" customHeight="1">
      <c r="A132" s="24">
        <v>2020</v>
      </c>
      <c r="B132" s="30">
        <v>357</v>
      </c>
      <c r="C132" s="30">
        <v>327</v>
      </c>
      <c r="D132" s="30">
        <v>296</v>
      </c>
      <c r="E132" s="30">
        <v>265</v>
      </c>
      <c r="F132" s="30">
        <v>234</v>
      </c>
      <c r="G132" s="30">
        <v>203</v>
      </c>
      <c r="H132" s="30">
        <v>173</v>
      </c>
      <c r="I132" s="30">
        <v>146</v>
      </c>
      <c r="J132" s="30">
        <v>128</v>
      </c>
      <c r="K132" s="23">
        <v>109</v>
      </c>
      <c r="L132" s="23">
        <v>91</v>
      </c>
    </row>
    <row r="133" spans="1:12" ht="15" customHeight="1">
      <c r="A133" s="24">
        <v>2040</v>
      </c>
      <c r="B133" s="30">
        <v>362</v>
      </c>
      <c r="C133" s="30">
        <v>332</v>
      </c>
      <c r="D133" s="30">
        <v>301</v>
      </c>
      <c r="E133" s="30">
        <v>270</v>
      </c>
      <c r="F133" s="30">
        <v>239</v>
      </c>
      <c r="G133" s="30">
        <v>208</v>
      </c>
      <c r="H133" s="30">
        <v>178</v>
      </c>
      <c r="I133" s="30">
        <v>149</v>
      </c>
      <c r="J133" s="30">
        <v>131</v>
      </c>
      <c r="K133" s="23">
        <v>112</v>
      </c>
      <c r="L133" s="23">
        <v>94</v>
      </c>
    </row>
    <row r="134" spans="1:12" ht="15" customHeight="1">
      <c r="A134" s="24">
        <v>2060</v>
      </c>
      <c r="B134" s="30">
        <v>367</v>
      </c>
      <c r="C134" s="30">
        <v>337</v>
      </c>
      <c r="D134" s="30">
        <v>306</v>
      </c>
      <c r="E134" s="30">
        <v>275</v>
      </c>
      <c r="F134" s="30">
        <v>244</v>
      </c>
      <c r="G134" s="30">
        <v>213</v>
      </c>
      <c r="H134" s="30">
        <v>183</v>
      </c>
      <c r="I134" s="30">
        <v>152</v>
      </c>
      <c r="J134" s="30">
        <v>134</v>
      </c>
      <c r="K134" s="23">
        <v>115</v>
      </c>
      <c r="L134" s="23">
        <v>97</v>
      </c>
    </row>
    <row r="135" spans="1:12" ht="15" customHeight="1">
      <c r="A135" s="24">
        <v>2080</v>
      </c>
      <c r="B135" s="30">
        <v>372</v>
      </c>
      <c r="C135" s="30">
        <v>342</v>
      </c>
      <c r="D135" s="30">
        <v>311</v>
      </c>
      <c r="E135" s="30">
        <v>280</v>
      </c>
      <c r="F135" s="30">
        <v>249</v>
      </c>
      <c r="G135" s="30">
        <v>218</v>
      </c>
      <c r="H135" s="30">
        <v>188</v>
      </c>
      <c r="I135" s="30">
        <v>157</v>
      </c>
      <c r="J135" s="30">
        <v>137</v>
      </c>
      <c r="K135" s="23">
        <v>118</v>
      </c>
      <c r="L135" s="23">
        <v>100</v>
      </c>
    </row>
  </sheetData>
  <phoneticPr fontId="13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Payroll Register</vt:lpstr>
      <vt:lpstr>Tax Table</vt:lpstr>
      <vt:lpstr>'Payroll Register'!Print_Area</vt:lpstr>
      <vt:lpstr>TaxTable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2023-04-11T18:43:29Z</cp:lastPrinted>
  <dcterms:created xsi:type="dcterms:W3CDTF">2001-04-23T19:05:37Z</dcterms:created>
  <dcterms:modified xsi:type="dcterms:W3CDTF">2023-05-09T18:07:26Z</dcterms:modified>
</cp:coreProperties>
</file>