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m\Desktop\UCT Mechatronics\First Semester\EEE4022S\"/>
    </mc:Choice>
  </mc:AlternateContent>
  <xr:revisionPtr revIDLastSave="0" documentId="13_ncr:1_{281D40D1-02EA-4C29-BF62-52D8937B53C0}" xr6:coauthVersionLast="36" xr6:coauthVersionMax="36" xr10:uidLastSave="{00000000-0000-0000-0000-000000000000}"/>
  <bookViews>
    <workbookView xWindow="0" yWindow="0" windowWidth="16410" windowHeight="7545" xr2:uid="{731B2317-183C-46A1-940E-202B2FA8EBBB}"/>
  </bookViews>
  <sheets>
    <sheet name="Budge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E5" i="1"/>
  <c r="F5" i="1" s="1"/>
  <c r="C5" i="1"/>
  <c r="B5" i="1"/>
  <c r="F6" i="1"/>
  <c r="C3" i="1"/>
  <c r="E3" i="1"/>
  <c r="F3" i="1" s="1"/>
  <c r="G3" i="1"/>
  <c r="C4" i="1"/>
  <c r="E4" i="1"/>
  <c r="F4" i="1" s="1"/>
  <c r="G4" i="1"/>
  <c r="C7" i="1"/>
  <c r="E7" i="1" s="1"/>
  <c r="G7" i="1" s="1"/>
  <c r="C8" i="1"/>
  <c r="E8" i="1" s="1"/>
  <c r="G8" i="1" s="1"/>
  <c r="F8" i="1" l="1"/>
  <c r="F7" i="1"/>
  <c r="F9" i="1" l="1"/>
</calcChain>
</file>

<file path=xl/sharedStrings.xml><?xml version="1.0" encoding="utf-8"?>
<sst xmlns="http://schemas.openxmlformats.org/spreadsheetml/2006/main" count="95" uniqueCount="51">
  <si>
    <t>Complete System</t>
  </si>
  <si>
    <t>Item No.</t>
  </si>
  <si>
    <t>Description</t>
  </si>
  <si>
    <t>Store</t>
  </si>
  <si>
    <t>Quantity</t>
  </si>
  <si>
    <t>Unit Cost</t>
  </si>
  <si>
    <t>Total Cost</t>
  </si>
  <si>
    <t>Purchase Link</t>
  </si>
  <si>
    <t>https://www.robotics.org.za/%20SX1278-433?search=lora</t>
  </si>
  <si>
    <t>SX1278 LoRa Module 433Mhz 10Km</t>
  </si>
  <si>
    <t>https://www.robotics.org.za/espressif%20/ESP-32DEV</t>
  </si>
  <si>
    <t>ESP-32 Dev Board</t>
  </si>
  <si>
    <t>https://www.communica.co.za/products/dfr-analog-turbidity-sensor</t>
  </si>
  <si>
    <t>Communica</t>
  </si>
  <si>
    <t>DFR ANALOG TURBIDITY SENSOR</t>
  </si>
  <si>
    <t>https://za.rs-online.com/web/p/telemetry-antennas/0542551/</t>
  </si>
  <si>
    <t>RF Solutions Antenna FLEXI-SMA-868, Whip SMA 868MHz</t>
  </si>
  <si>
    <t>RS Components</t>
  </si>
  <si>
    <t>CMU TEMPERATURE PROBE DS18B20</t>
  </si>
  <si>
    <t>Micro Robotics</t>
  </si>
  <si>
    <t>https://www.digikey.co.za/product-detail/en/adafruit-industries-llc/3072/1528-1667-ND/6005357</t>
  </si>
  <si>
    <t>Digikey</t>
  </si>
  <si>
    <t>RFM95W LORA RADIO TRANSCEIVER BR (Adafruit)</t>
  </si>
  <si>
    <t>https://www.robotics.org.za/AF3072?search=lora</t>
  </si>
  <si>
    <t>Adafruit RFM95W LoRa Radio Transceiver Breakout - 868 or 915 MHz</t>
  </si>
  <si>
    <t>Temperature Sensor - Waterproof (DS18B20)</t>
  </si>
  <si>
    <t>https://www.communica.co.za/products/cmu-temperature-probe-ds18b20?variant=17185405370441&amp;sfdr_ptcid=31591_617_495128492&amp;sfdr_hash=7e5254cf7846bb8682454a87431e7a30&amp;gclid=CjwKCAjwvJvpBRAtEiwAjLuRPQWkVj_r7CyzuhnqoSW143zKTKPbyEZZyLf1eiYjqGvrpE6e17gOchoC4NsQAvD_BwE</t>
  </si>
  <si>
    <t>https://www.riecktron.co.za/product/1690</t>
  </si>
  <si>
    <t>Riecktron</t>
  </si>
  <si>
    <t>https://www.diyelectronics.co.za/store/temperature-sensors/297-waterproof-temperature-sensor.html</t>
  </si>
  <si>
    <t>DIY Electronics</t>
  </si>
  <si>
    <t>DS18B20 WATERPROOF TEMPERATURE SENSOR</t>
  </si>
  <si>
    <t>https://www.digikey.co.za/products/en?keywords=sen0189</t>
  </si>
  <si>
    <t>GRAVITY: ANALOG TURBIDITY SENSOR</t>
  </si>
  <si>
    <t>BSK ESP-32 WIFI B/T DEV BOARD</t>
  </si>
  <si>
    <t>https://www.communica.co.za/products/bsk-esp-32-wifi-b-t-dev-board</t>
  </si>
  <si>
    <t>EVAL BOARD FOR ESP-WROOM-32</t>
  </si>
  <si>
    <t>https://www.digikey.co.za/product-detail/en/espressif-systems/ESP32-DEVKITC-32D/1965-1000-ND/9356990</t>
  </si>
  <si>
    <t>Micros</t>
  </si>
  <si>
    <t>LoRa Modules</t>
  </si>
  <si>
    <t>Antennae</t>
  </si>
  <si>
    <t>Turbidity Sensors</t>
  </si>
  <si>
    <t>Temperature Sensors</t>
  </si>
  <si>
    <t>ACM IPEX TO SMA ANTENA ADPT 10CM</t>
  </si>
  <si>
    <t>https://www.communica.co.za/products/acm-ipex-to-sma-antena-adpt-10cm</t>
  </si>
  <si>
    <t>Connectors</t>
  </si>
  <si>
    <t>If Adafruit LoRa used</t>
  </si>
  <si>
    <t>If SX1278 Lora is used</t>
  </si>
  <si>
    <t>https://za.rs-online.com/web/p/sma-connectors/1258192/</t>
  </si>
  <si>
    <t>RF Solutions Straight RSMAReverse;Female, Solder Termination, Reverse Polarity</t>
  </si>
  <si>
    <t>Top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</si>
</sst>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2" fillId="0" borderId="5" xfId="1" applyBorder="1"/>
    <xf numFmtId="0" fontId="2" fillId="0" borderId="0" xfId="1" applyBorder="1"/>
    <xf numFmtId="0" fontId="0" fillId="0" borderId="7" xfId="0" applyBorder="1"/>
    <xf numFmtId="0" fontId="0" fillId="0" borderId="0" xfId="0" applyFill="1" applyBorder="1"/>
    <xf numFmtId="0" fontId="0" fillId="0" borderId="5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/>
    <xf numFmtId="0" fontId="0" fillId="0" borderId="9" xfId="0" applyFill="1" applyBorder="1"/>
    <xf numFmtId="0" fontId="2" fillId="0" borderId="9" xfId="1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0" xfId="0" applyFill="1" applyBorder="1"/>
    <xf numFmtId="0" fontId="0" fillId="0" borderId="14" xfId="0" applyBorder="1"/>
    <xf numFmtId="0" fontId="0" fillId="0" borderId="12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5" xfId="0" applyBorder="1"/>
    <xf numFmtId="0" fontId="2" fillId="0" borderId="15" xfId="1" applyBorder="1"/>
    <xf numFmtId="0" fontId="3" fillId="0" borderId="15" xfId="1" applyFont="1" applyBorder="1"/>
    <xf numFmtId="0" fontId="0" fillId="0" borderId="0" xfId="0" applyFont="1" applyFill="1" applyBorder="1"/>
    <xf numFmtId="0" fontId="3" fillId="0" borderId="9" xfId="1" applyFont="1" applyBorder="1"/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3" xfId="0" applyBorder="1"/>
    <xf numFmtId="0" fontId="0" fillId="0" borderId="4" xfId="0" applyBorder="1"/>
    <xf numFmtId="0" fontId="0" fillId="0" borderId="0" xfId="0" applyBorder="1"/>
    <xf numFmtId="0" fontId="2" fillId="0" borderId="5" xfId="1" applyBorder="1"/>
    <xf numFmtId="0" fontId="0" fillId="0" borderId="0" xfId="0" applyFill="1" applyBorder="1"/>
    <xf numFmtId="0" fontId="0" fillId="0" borderId="8" xfId="0" applyBorder="1"/>
    <xf numFmtId="0" fontId="0" fillId="0" borderId="11" xfId="0" applyBorder="1"/>
    <xf numFmtId="0" fontId="2" fillId="0" borderId="9" xfId="1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6" xfId="0" applyBorder="1"/>
    <xf numFmtId="0" fontId="0" fillId="0" borderId="5" xfId="0" applyBorder="1"/>
    <xf numFmtId="0" fontId="0" fillId="0" borderId="9" xfId="0" applyBorder="1"/>
    <xf numFmtId="0" fontId="0" fillId="0" borderId="15" xfId="0" applyBorder="1"/>
    <xf numFmtId="0" fontId="0" fillId="0" borderId="2" xfId="0" applyFill="1" applyBorder="1"/>
    <xf numFmtId="0" fontId="0" fillId="0" borderId="5" xfId="0" applyFill="1" applyBorder="1"/>
    <xf numFmtId="0" fontId="0" fillId="0" borderId="9" xfId="0" applyFill="1" applyBorder="1"/>
    <xf numFmtId="0" fontId="2" fillId="0" borderId="15" xfId="1" applyBorder="1"/>
    <xf numFmtId="0" fontId="2" fillId="0" borderId="2" xfId="1" applyBorder="1"/>
    <xf numFmtId="0" fontId="0" fillId="0" borderId="15" xfId="0" applyFill="1" applyBorder="1"/>
  </cellXfs>
  <cellStyles count="2">
    <cellStyle name="Hyperlink" xfId="1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yelectronics.co.za/store/temperature-sensors/297-waterproof-temperature-sensor.html" TargetMode="External"/><Relationship Id="rId2" Type="http://schemas.openxmlformats.org/officeDocument/2006/relationships/hyperlink" Target="https://www.riecktron.co.za/product/1690" TargetMode="External"/><Relationship Id="rId1" Type="http://schemas.openxmlformats.org/officeDocument/2006/relationships/hyperlink" Target="https://www.communica.co.za/products/cmu-temperature-probe-ds18b20?variant=17185405370441&amp;sfdr_ptcid=31591_617_495128492&amp;sfdr_hash=7e5254cf7846bb8682454a87431e7a30&amp;gclid=CjwKCAjwvJvpBRAtEiwAjLuRPQWkVj_r7CyzuhnqoSW143zKTKPbyEZZyLf1eiYjqGvrpE6e17gOchoC4NsQAvD_BwE" TargetMode="External"/><Relationship Id="rId4" Type="http://schemas.openxmlformats.org/officeDocument/2006/relationships/hyperlink" Target="https://za.rs-online.com/web/p/sma-connectors/12581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FEC03-F5D1-4B86-AB9E-9428EF9724E1}">
  <dimension ref="A1:K28"/>
  <sheetViews>
    <sheetView tabSelected="1" workbookViewId="0">
      <selection activeCell="I10" sqref="I10"/>
    </sheetView>
  </sheetViews>
  <sheetFormatPr defaultRowHeight="15" x14ac:dyDescent="0.25"/>
  <cols>
    <col min="1" max="1" width="8.7109375" customWidth="1"/>
    <col min="2" max="2" width="38" customWidth="1"/>
    <col min="3" max="3" width="14.85546875" customWidth="1"/>
    <col min="4" max="4" width="14.7109375" customWidth="1"/>
    <col min="5" max="5" width="10" customWidth="1"/>
    <col min="6" max="6" width="13.7109375" customWidth="1"/>
    <col min="7" max="7" width="27.28515625" customWidth="1"/>
    <col min="8" max="8" width="3.5703125" customWidth="1"/>
    <col min="9" max="9" width="14.85546875" customWidth="1"/>
  </cols>
  <sheetData>
    <row r="1" spans="1:11" x14ac:dyDescent="0.25">
      <c r="A1" s="32" t="s">
        <v>0</v>
      </c>
      <c r="B1" s="31"/>
      <c r="C1" s="31"/>
      <c r="D1" s="31"/>
      <c r="E1" s="31"/>
      <c r="F1" s="31"/>
      <c r="G1" s="31"/>
      <c r="H1" s="31"/>
      <c r="I1" s="31"/>
    </row>
    <row r="2" spans="1:11" x14ac:dyDescent="0.25">
      <c r="A2" s="33" t="s">
        <v>1</v>
      </c>
      <c r="B2" s="35" t="s">
        <v>2</v>
      </c>
      <c r="C2" s="34" t="s">
        <v>3</v>
      </c>
      <c r="D2" s="35" t="s">
        <v>4</v>
      </c>
      <c r="E2" s="36" t="s">
        <v>5</v>
      </c>
      <c r="F2" s="50" t="s">
        <v>6</v>
      </c>
      <c r="G2" s="35" t="s">
        <v>7</v>
      </c>
      <c r="H2" s="40"/>
      <c r="I2" s="38"/>
    </row>
    <row r="3" spans="1:11" x14ac:dyDescent="0.25">
      <c r="A3">
        <v>1</v>
      </c>
      <c r="B3" s="28" t="s">
        <v>36</v>
      </c>
      <c r="C3" s="38" t="str">
        <f>IF(B3=Data!A3,Data!B3,IF(B3=Data!A4,Data!B4,IF(B3=Data!A5,Data!B5)))</f>
        <v>Digikey</v>
      </c>
      <c r="D3" s="50">
        <v>2</v>
      </c>
      <c r="E3" s="38">
        <f>IF(B3=Data!A3,Data!C3,IF(B3=Data!A4,Data!C4,IF(B3=Data!A5,Data!C5)))</f>
        <v>146.1</v>
      </c>
      <c r="F3" s="50">
        <f>D3*E3</f>
        <v>292.2</v>
      </c>
      <c r="G3" s="50" t="str">
        <f>IF(B3=Data!A3,Data!D3,IF(B3=Data!A4,Data!D4,IF(B3=Data!A5,Data!D5)))</f>
        <v>https://www.digikey.co.za/product-detail/en/espressif-systems/ESP32-DEVKITC-32D/1965-1000-ND/9356990</v>
      </c>
      <c r="H3" s="38">
        <v>1</v>
      </c>
      <c r="I3" s="38"/>
    </row>
    <row r="4" spans="1:11" x14ac:dyDescent="0.25">
      <c r="A4" s="37">
        <v>2</v>
      </c>
      <c r="B4" s="48" t="s">
        <v>22</v>
      </c>
      <c r="C4" s="38" t="str">
        <f>IF(B4=Data!A7,Data!B7,IF(B4=Data!A8,Data!B8,IF(B4=Data!A9,Data!B9)))</f>
        <v>Digikey</v>
      </c>
      <c r="D4" s="48">
        <v>2</v>
      </c>
      <c r="E4" s="38">
        <f>IF(B4=Data!A7,Data!C7,IF(B4=Data!A8,Data!C8,IF(B4=Data!A9,Data!C9)))</f>
        <v>291.47000000000003</v>
      </c>
      <c r="F4" s="48">
        <f>D4*E4</f>
        <v>582.94000000000005</v>
      </c>
      <c r="G4" s="48" t="str">
        <f>IF(B4=Data!A7,Data!D7,IF(B4=Data!A8,Data!D8,IF(B4=Data!A9,Data!D9)))</f>
        <v>https://www.digikey.co.za/product-detail/en/adafruit-industries-llc/3072/1528-1667-ND/6005357</v>
      </c>
      <c r="H4" s="38">
        <v>1</v>
      </c>
      <c r="I4" s="38"/>
    </row>
    <row r="5" spans="1:11" x14ac:dyDescent="0.25">
      <c r="A5" s="40">
        <v>4</v>
      </c>
      <c r="B5" s="48" t="str">
        <f>IF(B4=Data!A7,Data!A13,IF(B4=Data!A8,Data!A14,IF(B4=Data!A9,Data!A14)))</f>
        <v>RF Solutions Straight RSMAReverse;Female, Solder Termination, Reverse Polarity</v>
      </c>
      <c r="C5" s="31" t="str">
        <f>IF(B4=Data!A7,Data!B13,IF(B4=Data!A8,Data!B14,IF(B4=Data!A9,Data!B14)))</f>
        <v>RS Components</v>
      </c>
      <c r="D5" s="52">
        <v>2</v>
      </c>
      <c r="E5" s="31">
        <f>IF(B4=Data!A7,Data!C13,IF(B4=Data!A8,Data!C14,IF(B4=Data!A9,Data!C14)))</f>
        <v>39.17</v>
      </c>
      <c r="F5" s="48">
        <f>D5*E5</f>
        <v>78.34</v>
      </c>
      <c r="G5" s="48" t="str">
        <f>IF(B4=Data!A7,Data!D13,IF(B4=Data!A8,Data!D14,IF(B4=Data!A9,Data!D14)))</f>
        <v>https://za.rs-online.com/web/p/sma-connectors/1258192/</v>
      </c>
      <c r="H5" s="40">
        <v>1</v>
      </c>
    </row>
    <row r="6" spans="1:11" x14ac:dyDescent="0.25">
      <c r="A6" s="38">
        <v>3</v>
      </c>
      <c r="B6" s="48" t="s">
        <v>16</v>
      </c>
      <c r="C6" s="40" t="s">
        <v>17</v>
      </c>
      <c r="D6" s="48">
        <v>2</v>
      </c>
      <c r="E6" s="38">
        <v>145.1</v>
      </c>
      <c r="F6" s="48">
        <f>D6*E6</f>
        <v>290.2</v>
      </c>
      <c r="G6" s="39" t="s">
        <v>15</v>
      </c>
      <c r="H6" s="38">
        <v>1</v>
      </c>
      <c r="K6" s="31"/>
    </row>
    <row r="7" spans="1:11" x14ac:dyDescent="0.25">
      <c r="A7" s="37">
        <v>5</v>
      </c>
      <c r="B7" s="48" t="s">
        <v>33</v>
      </c>
      <c r="C7" s="38" t="str">
        <f>IF(B7=Data!A16,Data!B16,IF(B7=Data!A17,Data!B17))</f>
        <v>Digikey</v>
      </c>
      <c r="D7" s="48">
        <v>1</v>
      </c>
      <c r="E7" s="38">
        <f>IF(C7=Data!B16,Data!C16,IF(C7=Data!B17,Data!C17))</f>
        <v>149.02000000000001</v>
      </c>
      <c r="F7" s="48">
        <f>D7*E7</f>
        <v>149.02000000000001</v>
      </c>
      <c r="G7" s="48" t="str">
        <f>IF(E7=Data!C16,Data!D16,IF(E7=Data!C17,Data!D17))</f>
        <v>https://www.digikey.co.za/products/en?keywords=sen0189</v>
      </c>
      <c r="H7" s="40">
        <v>1</v>
      </c>
      <c r="I7" s="38"/>
    </row>
    <row r="8" spans="1:11" x14ac:dyDescent="0.25">
      <c r="A8" s="41">
        <v>6</v>
      </c>
      <c r="B8" s="30" t="s">
        <v>31</v>
      </c>
      <c r="C8" s="42" t="str">
        <f>IF(B8=Data!A19,Data!B19,IF(B8=Data!A20,Data!B20,IF(B8=Data!A21,Data!B21)))</f>
        <v>DIY Electronics</v>
      </c>
      <c r="D8" s="49">
        <v>1</v>
      </c>
      <c r="E8" s="42">
        <f>IF(C8=Data!B19,Data!C19,IF(C8=Data!B20,Data!C20,IF(C8=Data!B21,Data!C21)))</f>
        <v>44.95</v>
      </c>
      <c r="F8" s="49">
        <f>D8*E8</f>
        <v>44.95</v>
      </c>
      <c r="G8" s="49" t="str">
        <f>IF(E8=Data!C19,Data!D19,IF(E8=Data!C20,Data!D20,IF(E8=Data!C21,Data!D21)))</f>
        <v>https://www.diyelectronics.co.za/store/temperature-sensors/297-waterproof-temperature-sensor.html</v>
      </c>
      <c r="H8" s="40">
        <v>1</v>
      </c>
      <c r="I8" s="38"/>
    </row>
    <row r="9" spans="1:11" x14ac:dyDescent="0.25">
      <c r="F9" s="49">
        <f>SUM(F3:F8)</f>
        <v>1437.65</v>
      </c>
    </row>
    <row r="10" spans="1:11" x14ac:dyDescent="0.25">
      <c r="K10" s="31"/>
    </row>
    <row r="12" spans="1:11" x14ac:dyDescent="0.25">
      <c r="A12" s="32" t="s">
        <v>50</v>
      </c>
      <c r="B12" s="31"/>
      <c r="C12" s="31"/>
      <c r="D12" s="31"/>
      <c r="E12" s="31"/>
      <c r="F12" s="31"/>
      <c r="G12" s="31"/>
      <c r="K12" s="31"/>
    </row>
    <row r="13" spans="1:11" x14ac:dyDescent="0.25">
      <c r="A13" s="33" t="s">
        <v>1</v>
      </c>
      <c r="B13" s="35" t="s">
        <v>2</v>
      </c>
      <c r="C13" s="34" t="s">
        <v>3</v>
      </c>
      <c r="D13" s="35" t="s">
        <v>4</v>
      </c>
      <c r="E13" s="36" t="s">
        <v>5</v>
      </c>
      <c r="F13" s="50" t="s">
        <v>6</v>
      </c>
      <c r="G13" s="35" t="s">
        <v>7</v>
      </c>
    </row>
    <row r="14" spans="1:11" x14ac:dyDescent="0.25">
      <c r="A14" s="31">
        <v>1</v>
      </c>
      <c r="B14" s="28" t="s">
        <v>36</v>
      </c>
      <c r="C14" s="38" t="s">
        <v>21</v>
      </c>
      <c r="D14" s="50">
        <v>2</v>
      </c>
      <c r="E14" s="38">
        <v>146.1</v>
      </c>
      <c r="F14" s="50">
        <v>292.2</v>
      </c>
      <c r="G14" s="50" t="s">
        <v>37</v>
      </c>
      <c r="H14" s="56">
        <v>1</v>
      </c>
    </row>
    <row r="15" spans="1:11" x14ac:dyDescent="0.25">
      <c r="A15" s="37">
        <v>2</v>
      </c>
      <c r="B15" s="48" t="s">
        <v>22</v>
      </c>
      <c r="C15" s="38" t="s">
        <v>21</v>
      </c>
      <c r="D15" s="48">
        <v>2</v>
      </c>
      <c r="E15" s="38">
        <v>291.47000000000003</v>
      </c>
      <c r="F15" s="48">
        <v>582.94000000000005</v>
      </c>
      <c r="G15" s="48" t="s">
        <v>20</v>
      </c>
      <c r="H15" s="52">
        <v>1</v>
      </c>
    </row>
    <row r="16" spans="1:11" x14ac:dyDescent="0.25">
      <c r="A16" s="40">
        <v>4</v>
      </c>
      <c r="B16" s="48" t="s">
        <v>49</v>
      </c>
      <c r="C16" s="31" t="s">
        <v>17</v>
      </c>
      <c r="D16" s="52">
        <v>2</v>
      </c>
      <c r="E16" s="31">
        <v>39.17</v>
      </c>
      <c r="F16" s="48">
        <v>78.34</v>
      </c>
      <c r="G16" s="48" t="s">
        <v>48</v>
      </c>
      <c r="H16" s="52">
        <v>1</v>
      </c>
    </row>
    <row r="17" spans="1:10" x14ac:dyDescent="0.25">
      <c r="A17" s="38">
        <v>3</v>
      </c>
      <c r="B17" s="48" t="s">
        <v>16</v>
      </c>
      <c r="C17" s="40" t="s">
        <v>17</v>
      </c>
      <c r="D17" s="48">
        <v>2</v>
      </c>
      <c r="E17" s="38">
        <v>145.1</v>
      </c>
      <c r="F17" s="48">
        <v>290.2</v>
      </c>
      <c r="G17" s="39" t="s">
        <v>15</v>
      </c>
      <c r="H17" s="52">
        <v>1</v>
      </c>
    </row>
    <row r="18" spans="1:10" x14ac:dyDescent="0.25">
      <c r="A18" s="37">
        <v>5</v>
      </c>
      <c r="B18" s="48" t="s">
        <v>33</v>
      </c>
      <c r="C18" s="38" t="s">
        <v>21</v>
      </c>
      <c r="D18" s="48">
        <v>1</v>
      </c>
      <c r="E18" s="38">
        <v>149.02000000000001</v>
      </c>
      <c r="F18" s="48">
        <v>149.02000000000001</v>
      </c>
      <c r="G18" s="48" t="s">
        <v>32</v>
      </c>
      <c r="H18" s="52">
        <v>1</v>
      </c>
    </row>
    <row r="19" spans="1:10" x14ac:dyDescent="0.25">
      <c r="A19" s="41">
        <v>6</v>
      </c>
      <c r="B19" s="30" t="s">
        <v>31</v>
      </c>
      <c r="C19" s="42" t="s">
        <v>30</v>
      </c>
      <c r="D19" s="49">
        <v>1</v>
      </c>
      <c r="E19" s="42">
        <v>44.95</v>
      </c>
      <c r="F19" s="49">
        <v>44.95</v>
      </c>
      <c r="G19" s="49" t="s">
        <v>29</v>
      </c>
      <c r="H19" s="53">
        <v>1</v>
      </c>
    </row>
    <row r="20" spans="1:10" x14ac:dyDescent="0.25">
      <c r="A20" s="31"/>
      <c r="B20" s="31"/>
      <c r="C20" s="31"/>
      <c r="D20" s="31"/>
      <c r="E20" s="31"/>
      <c r="F20" s="49">
        <v>1437.65</v>
      </c>
      <c r="G20" s="31"/>
    </row>
    <row r="27" spans="1:10" x14ac:dyDescent="0.25">
      <c r="H27" s="8"/>
      <c r="I27" s="6"/>
      <c r="J27" s="6"/>
    </row>
    <row r="28" spans="1:10" x14ac:dyDescent="0.25">
      <c r="H28" s="6"/>
      <c r="I28" s="6"/>
      <c r="J28" s="6"/>
    </row>
  </sheetData>
  <conditionalFormatting sqref="F9">
    <cfRule type="cellIs" dxfId="7" priority="3" operator="greaterThan">
      <formula>1500</formula>
    </cfRule>
    <cfRule type="cellIs" dxfId="6" priority="4" operator="between">
      <formula>1000</formula>
      <formula>1500</formula>
    </cfRule>
  </conditionalFormatting>
  <conditionalFormatting sqref="F20">
    <cfRule type="cellIs" dxfId="1" priority="1" operator="greaterThan">
      <formula>1500</formula>
    </cfRule>
    <cfRule type="cellIs" dxfId="0" priority="2" operator="between">
      <formula>1000</formula>
      <formula>1500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9F7E5F7-9365-4841-A80A-63CCE4D22F4C}">
          <x14:formula1>
            <xm:f>Data!$A$3:$A$5</xm:f>
          </x14:formula1>
          <xm:sqref>B3 B14</xm:sqref>
        </x14:dataValidation>
        <x14:dataValidation type="list" allowBlank="1" showInputMessage="1" showErrorMessage="1" xr:uid="{D580D61A-D206-4E1D-B11D-A437A1C28844}">
          <x14:formula1>
            <xm:f>Data!$A$7:$A$9</xm:f>
          </x14:formula1>
          <xm:sqref>B4 B15</xm:sqref>
        </x14:dataValidation>
        <x14:dataValidation type="list" allowBlank="1" showInputMessage="1" showErrorMessage="1" xr:uid="{3D4DA15F-413B-4BAE-89A5-42078FD6E626}">
          <x14:formula1>
            <xm:f>Data!$A$16:$A$17</xm:f>
          </x14:formula1>
          <xm:sqref>B7 B18</xm:sqref>
        </x14:dataValidation>
        <x14:dataValidation type="list" allowBlank="1" showInputMessage="1" showErrorMessage="1" xr:uid="{0C0F099B-938B-4BCF-A08C-F8888CF4C500}">
          <x14:formula1>
            <xm:f>Data!$A$19:$A$21</xm:f>
          </x14:formula1>
          <xm:sqref>B8 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04C0-00CC-40C0-954B-871ADC35EA52}">
  <dimension ref="A1:F21"/>
  <sheetViews>
    <sheetView workbookViewId="0">
      <selection activeCell="H12" sqref="H12"/>
    </sheetView>
  </sheetViews>
  <sheetFormatPr defaultRowHeight="15" x14ac:dyDescent="0.25"/>
  <sheetData>
    <row r="1" spans="1:6" x14ac:dyDescent="0.25">
      <c r="A1" s="1" t="s">
        <v>2</v>
      </c>
      <c r="B1" s="2" t="s">
        <v>3</v>
      </c>
      <c r="C1" s="2" t="s">
        <v>5</v>
      </c>
      <c r="D1" s="20" t="s">
        <v>7</v>
      </c>
      <c r="E1" s="6"/>
    </row>
    <row r="2" spans="1:6" x14ac:dyDescent="0.25">
      <c r="A2" s="32" t="s">
        <v>38</v>
      </c>
    </row>
    <row r="3" spans="1:6" x14ac:dyDescent="0.25">
      <c r="A3" s="22" t="s">
        <v>11</v>
      </c>
      <c r="B3" s="26" t="s">
        <v>19</v>
      </c>
      <c r="C3" s="18">
        <v>159</v>
      </c>
      <c r="D3" s="27" t="s">
        <v>10</v>
      </c>
      <c r="E3" s="5">
        <v>1</v>
      </c>
    </row>
    <row r="4" spans="1:6" x14ac:dyDescent="0.25">
      <c r="A4" s="3" t="s">
        <v>34</v>
      </c>
      <c r="B4" s="4" t="s">
        <v>13</v>
      </c>
      <c r="C4" s="6">
        <v>175</v>
      </c>
      <c r="D4" s="7" t="s">
        <v>35</v>
      </c>
      <c r="E4" s="9">
        <v>1</v>
      </c>
    </row>
    <row r="5" spans="1:6" x14ac:dyDescent="0.25">
      <c r="A5" s="12" t="s">
        <v>36</v>
      </c>
      <c r="B5" s="13" t="s">
        <v>21</v>
      </c>
      <c r="C5" s="19">
        <v>146.1</v>
      </c>
      <c r="D5" s="17" t="s">
        <v>37</v>
      </c>
      <c r="E5" s="14">
        <v>1</v>
      </c>
    </row>
    <row r="6" spans="1:6" x14ac:dyDescent="0.25">
      <c r="A6" s="32" t="s">
        <v>39</v>
      </c>
    </row>
    <row r="7" spans="1:6" x14ac:dyDescent="0.25">
      <c r="A7" s="22" t="s">
        <v>9</v>
      </c>
      <c r="B7" s="26" t="s">
        <v>19</v>
      </c>
      <c r="C7" s="18">
        <v>139</v>
      </c>
      <c r="D7" s="27" t="s">
        <v>8</v>
      </c>
      <c r="E7" s="5">
        <v>1</v>
      </c>
    </row>
    <row r="8" spans="1:6" x14ac:dyDescent="0.25">
      <c r="A8" s="3" t="s">
        <v>22</v>
      </c>
      <c r="B8" s="4" t="s">
        <v>21</v>
      </c>
      <c r="C8" s="6">
        <v>291.47000000000003</v>
      </c>
      <c r="D8" s="7" t="s">
        <v>20</v>
      </c>
      <c r="E8" s="9">
        <v>1</v>
      </c>
    </row>
    <row r="9" spans="1:6" x14ac:dyDescent="0.25">
      <c r="A9" s="12" t="s">
        <v>24</v>
      </c>
      <c r="B9" s="13" t="s">
        <v>19</v>
      </c>
      <c r="C9" s="19">
        <v>398</v>
      </c>
      <c r="D9" s="17" t="s">
        <v>23</v>
      </c>
      <c r="E9" s="14">
        <v>1</v>
      </c>
    </row>
    <row r="10" spans="1:6" x14ac:dyDescent="0.25">
      <c r="A10" s="32" t="s">
        <v>40</v>
      </c>
    </row>
    <row r="11" spans="1:6" x14ac:dyDescent="0.25">
      <c r="A11" s="35" t="s">
        <v>16</v>
      </c>
      <c r="B11" s="51" t="s">
        <v>17</v>
      </c>
      <c r="C11" s="35">
        <v>145.1</v>
      </c>
      <c r="D11" s="55" t="s">
        <v>15</v>
      </c>
      <c r="E11" s="35">
        <v>1</v>
      </c>
    </row>
    <row r="12" spans="1:6" x14ac:dyDescent="0.25">
      <c r="A12" s="32" t="s">
        <v>45</v>
      </c>
    </row>
    <row r="13" spans="1:6" x14ac:dyDescent="0.25">
      <c r="A13" s="46" t="s">
        <v>43</v>
      </c>
      <c r="B13" s="50" t="s">
        <v>13</v>
      </c>
      <c r="C13" s="45">
        <v>39</v>
      </c>
      <c r="D13" s="54" t="s">
        <v>44</v>
      </c>
      <c r="E13" s="47">
        <v>1</v>
      </c>
      <c r="F13" s="40" t="s">
        <v>47</v>
      </c>
    </row>
    <row r="14" spans="1:6" x14ac:dyDescent="0.25">
      <c r="A14" s="41" t="s">
        <v>49</v>
      </c>
      <c r="B14" s="49" t="s">
        <v>17</v>
      </c>
      <c r="C14" s="42">
        <v>39.17</v>
      </c>
      <c r="D14" s="43" t="s">
        <v>48</v>
      </c>
      <c r="E14" s="44">
        <v>1</v>
      </c>
      <c r="F14" s="29" t="s">
        <v>46</v>
      </c>
    </row>
    <row r="15" spans="1:6" x14ac:dyDescent="0.25">
      <c r="A15" s="32" t="s">
        <v>41</v>
      </c>
    </row>
    <row r="16" spans="1:6" x14ac:dyDescent="0.25">
      <c r="A16" s="22" t="s">
        <v>14</v>
      </c>
      <c r="B16" s="26" t="s">
        <v>13</v>
      </c>
      <c r="C16" s="23">
        <v>220</v>
      </c>
      <c r="D16" s="27" t="s">
        <v>12</v>
      </c>
      <c r="E16" s="5">
        <v>1</v>
      </c>
    </row>
    <row r="17" spans="1:5" x14ac:dyDescent="0.25">
      <c r="A17" s="12" t="s">
        <v>33</v>
      </c>
      <c r="B17" s="13" t="s">
        <v>21</v>
      </c>
      <c r="C17" s="19">
        <v>149.02000000000001</v>
      </c>
      <c r="D17" s="17" t="s">
        <v>32</v>
      </c>
      <c r="E17" s="14">
        <v>1</v>
      </c>
    </row>
    <row r="18" spans="1:5" x14ac:dyDescent="0.25">
      <c r="A18" s="32" t="s">
        <v>42</v>
      </c>
    </row>
    <row r="19" spans="1:5" x14ac:dyDescent="0.25">
      <c r="A19" s="22" t="s">
        <v>18</v>
      </c>
      <c r="B19" s="26" t="s">
        <v>13</v>
      </c>
      <c r="C19" s="23">
        <v>40</v>
      </c>
      <c r="D19" s="27" t="s">
        <v>26</v>
      </c>
      <c r="E19" s="24">
        <v>1</v>
      </c>
    </row>
    <row r="20" spans="1:5" x14ac:dyDescent="0.25">
      <c r="A20" s="3" t="s">
        <v>25</v>
      </c>
      <c r="B20" s="11" t="s">
        <v>28</v>
      </c>
      <c r="C20" s="10">
        <v>249</v>
      </c>
      <c r="D20" s="7" t="s">
        <v>27</v>
      </c>
      <c r="E20" s="25">
        <v>1</v>
      </c>
    </row>
    <row r="21" spans="1:5" x14ac:dyDescent="0.25">
      <c r="A21" s="12" t="s">
        <v>31</v>
      </c>
      <c r="B21" s="16" t="s">
        <v>30</v>
      </c>
      <c r="C21" s="15">
        <v>44.95</v>
      </c>
      <c r="D21" s="17" t="s">
        <v>29</v>
      </c>
      <c r="E21" s="21">
        <v>1</v>
      </c>
    </row>
  </sheetData>
  <hyperlinks>
    <hyperlink ref="D19" r:id="rId1" display="https://www.communica.co.za/products/cmu-temperature-probe-ds18b20?variant=17185405370441&amp;sfdr_ptcid=31591_617_495128492&amp;sfdr_hash=7e5254cf7846bb8682454a87431e7a30&amp;gclid=CjwKCAjwvJvpBRAtEiwAjLuRPQWkVj_r7CyzuhnqoSW143zKTKPbyEZZyLf1eiYjqGvrpE6e17gOchoC4NsQAvD_BwE" xr:uid="{F3409D73-0B1E-427F-A326-CE289EE41E99}"/>
    <hyperlink ref="D20" r:id="rId2" xr:uid="{F61BCD5E-EF75-471E-9E1A-39AECFA51880}"/>
    <hyperlink ref="D21" r:id="rId3" xr:uid="{918E08A2-E7B7-42C0-84A7-6D9BB3BFA433}"/>
    <hyperlink ref="D14" r:id="rId4" xr:uid="{8989BC8B-2942-428C-8F72-BED7A97E48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Metcalfe</dc:creator>
  <cp:lastModifiedBy>Luke Metcalfe</cp:lastModifiedBy>
  <dcterms:created xsi:type="dcterms:W3CDTF">2019-07-11T19:18:15Z</dcterms:created>
  <dcterms:modified xsi:type="dcterms:W3CDTF">2019-07-12T20:40:23Z</dcterms:modified>
</cp:coreProperties>
</file>