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or\OneDrive\Desktop\Desktop\Personal\Helpful Sheets\"/>
    </mc:Choice>
  </mc:AlternateContent>
  <xr:revisionPtr revIDLastSave="0" documentId="13_ncr:1_{6F6EB3A0-0CD4-49C2-A920-B80E3031466A}" xr6:coauthVersionLast="47" xr6:coauthVersionMax="47" xr10:uidLastSave="{00000000-0000-0000-0000-000000000000}"/>
  <bookViews>
    <workbookView xWindow="28680" yWindow="105" windowWidth="29040" windowHeight="15720" tabRatio="790" xr2:uid="{00000000-000D-0000-FFFF-FFFF00000000}"/>
  </bookViews>
  <sheets>
    <sheet name="Front Page" sheetId="7" r:id="rId1"/>
    <sheet name="3-yr Semester Plan" sheetId="3" r:id="rId2"/>
    <sheet name="4-yr Semester Plan" sheetId="6" r:id="rId3"/>
    <sheet name="Class Scheduling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6" l="1"/>
  <c r="H37" i="6" s="1"/>
  <c r="L39" i="6" s="1"/>
  <c r="B25" i="6"/>
  <c r="C26" i="6" s="1"/>
  <c r="B14" i="6"/>
  <c r="C15" i="6" s="1"/>
  <c r="B14" i="3"/>
  <c r="B26" i="3" s="1"/>
  <c r="F43" i="3"/>
  <c r="F11" i="3"/>
  <c r="F12" i="3" s="1"/>
  <c r="P34" i="3"/>
  <c r="K34" i="3"/>
  <c r="F34" i="3"/>
  <c r="P22" i="3"/>
  <c r="K22" i="3"/>
  <c r="F22" i="3"/>
  <c r="P11" i="3"/>
  <c r="G7" i="6"/>
  <c r="G8" i="6"/>
  <c r="G9" i="6"/>
  <c r="G5" i="6"/>
  <c r="L9" i="6"/>
  <c r="L5" i="6"/>
  <c r="M4" i="3"/>
  <c r="Q9" i="3" s="1"/>
  <c r="H4" i="3"/>
  <c r="L7" i="3" s="1"/>
  <c r="H4" i="6"/>
  <c r="L6" i="6" s="1"/>
  <c r="C4" i="6"/>
  <c r="G6" i="6" s="1"/>
  <c r="K11" i="6"/>
  <c r="K44" i="6"/>
  <c r="F44" i="6"/>
  <c r="K33" i="6"/>
  <c r="F33" i="6"/>
  <c r="K22" i="6"/>
  <c r="F22" i="6"/>
  <c r="F11" i="6"/>
  <c r="F12" i="6" s="1"/>
  <c r="G11" i="6" s="1"/>
  <c r="K11" i="3"/>
  <c r="C27" i="3" l="1"/>
  <c r="G30" i="3" s="1"/>
  <c r="B37" i="3"/>
  <c r="C38" i="3" s="1"/>
  <c r="G40" i="3" s="1"/>
  <c r="C37" i="6"/>
  <c r="G39" i="6" s="1"/>
  <c r="G30" i="6"/>
  <c r="G28" i="6"/>
  <c r="G29" i="6"/>
  <c r="H26" i="6"/>
  <c r="L28" i="6" s="1"/>
  <c r="G16" i="6"/>
  <c r="G18" i="6"/>
  <c r="G20" i="6"/>
  <c r="G17" i="6"/>
  <c r="G19" i="6"/>
  <c r="H15" i="6"/>
  <c r="L17" i="6" s="1"/>
  <c r="M27" i="3"/>
  <c r="Q30" i="3" s="1"/>
  <c r="H27" i="3"/>
  <c r="C15" i="3"/>
  <c r="G16" i="3" s="1"/>
  <c r="M15" i="3"/>
  <c r="H15" i="3"/>
  <c r="L6" i="3"/>
  <c r="Q20" i="3"/>
  <c r="L9" i="3"/>
  <c r="P23" i="3"/>
  <c r="Q22" i="3" s="1"/>
  <c r="Q7" i="3"/>
  <c r="Q6" i="3"/>
  <c r="Q8" i="3"/>
  <c r="Q16" i="3"/>
  <c r="L16" i="3"/>
  <c r="Q17" i="3"/>
  <c r="L8" i="3"/>
  <c r="Q18" i="3"/>
  <c r="G28" i="3"/>
  <c r="L5" i="3"/>
  <c r="Q19" i="3"/>
  <c r="Q5" i="3"/>
  <c r="K12" i="3"/>
  <c r="L11" i="3" s="1"/>
  <c r="G11" i="3"/>
  <c r="L38" i="6"/>
  <c r="L42" i="6"/>
  <c r="L27" i="6"/>
  <c r="L41" i="6"/>
  <c r="L8" i="6"/>
  <c r="L40" i="6"/>
  <c r="L7" i="6"/>
  <c r="L16" i="6"/>
  <c r="L20" i="6"/>
  <c r="L18" i="6"/>
  <c r="G42" i="6"/>
  <c r="G41" i="6"/>
  <c r="G31" i="6"/>
  <c r="G40" i="6"/>
  <c r="L19" i="6"/>
  <c r="G27" i="6"/>
  <c r="Q29" i="3" l="1"/>
  <c r="G29" i="3"/>
  <c r="G41" i="3"/>
  <c r="G39" i="3"/>
  <c r="G38" i="6"/>
  <c r="L29" i="6"/>
  <c r="L30" i="6"/>
  <c r="L31" i="6"/>
  <c r="Q32" i="3"/>
  <c r="Q28" i="3"/>
  <c r="Q31" i="3"/>
  <c r="L29" i="3"/>
  <c r="L32" i="3"/>
  <c r="L31" i="3"/>
  <c r="L30" i="3"/>
  <c r="L28" i="3"/>
  <c r="L19" i="3"/>
  <c r="L18" i="3"/>
  <c r="L17" i="3"/>
  <c r="G18" i="3"/>
  <c r="G17" i="3"/>
  <c r="L20" i="3"/>
  <c r="P12" i="3"/>
  <c r="F23" i="3" s="1"/>
  <c r="Q11" i="3"/>
  <c r="K23" i="3" l="1"/>
  <c r="G22" i="3"/>
  <c r="L22" i="3" l="1"/>
  <c r="F35" i="3"/>
  <c r="K12" i="6"/>
  <c r="G34" i="3" l="1"/>
  <c r="K35" i="3"/>
  <c r="L11" i="6"/>
  <c r="F23" i="6"/>
  <c r="L34" i="3" l="1"/>
  <c r="P35" i="3"/>
  <c r="G22" i="6"/>
  <c r="K23" i="6"/>
  <c r="Q34" i="3" l="1"/>
  <c r="F34" i="6"/>
  <c r="L22" i="6"/>
  <c r="K34" i="6" l="1"/>
  <c r="G33" i="6"/>
  <c r="F45" i="6" l="1"/>
  <c r="L33" i="6"/>
  <c r="K45" i="6" l="1"/>
  <c r="L44" i="6" s="1"/>
  <c r="G44" i="6"/>
  <c r="F44" i="3"/>
  <c r="G43" i="3" s="1"/>
</calcChain>
</file>

<file path=xl/sharedStrings.xml><?xml version="1.0" encoding="utf-8"?>
<sst xmlns="http://schemas.openxmlformats.org/spreadsheetml/2006/main" count="122" uniqueCount="31">
  <si>
    <t>Total Credits</t>
  </si>
  <si>
    <t>Accum. Credits</t>
  </si>
  <si>
    <t>HS</t>
  </si>
  <si>
    <t>Tuesday</t>
  </si>
  <si>
    <t>Wednesday</t>
  </si>
  <si>
    <t>Monday</t>
  </si>
  <si>
    <t xml:space="preserve">Thursday </t>
  </si>
  <si>
    <t>Friday</t>
  </si>
  <si>
    <t>11:00-12:15</t>
  </si>
  <si>
    <t>12:30-1:45</t>
  </si>
  <si>
    <t>2:00-3:15</t>
  </si>
  <si>
    <t>3:30-4:45</t>
  </si>
  <si>
    <t>8:00-9:15</t>
  </si>
  <si>
    <t>9:30-10:45</t>
  </si>
  <si>
    <t>5:00-6:15</t>
  </si>
  <si>
    <t>IM 3200</t>
  </si>
  <si>
    <t>IM 3210</t>
  </si>
  <si>
    <t>IM 4250</t>
  </si>
  <si>
    <t>FIN 4850</t>
  </si>
  <si>
    <t>FIN 4040</t>
  </si>
  <si>
    <t>4 year plan</t>
  </si>
  <si>
    <t>Freshman Year</t>
  </si>
  <si>
    <t>Sophomore Year</t>
  </si>
  <si>
    <t>Junior Year</t>
  </si>
  <si>
    <t>3 year plan</t>
  </si>
  <si>
    <t>2019-2020</t>
  </si>
  <si>
    <t>Senior Year</t>
  </si>
  <si>
    <t>NAME ####: Class Name</t>
  </si>
  <si>
    <t>Incoming Credits</t>
  </si>
  <si>
    <t>Import your class schedule here to help with scheduling</t>
  </si>
  <si>
    <t>Leeds School of Business Sample Four-Year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</si>
</sst>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MS Sans Serif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MS Sans Serif"/>
    </font>
    <font>
      <b/>
      <i/>
      <sz val="12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0"/>
      <color theme="10"/>
      <name val="MS Sans Serif"/>
    </font>
    <font>
      <u/>
      <sz val="10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6E3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3F3F3F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9" borderId="10" applyNumberFormat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7" borderId="1" xfId="0" applyFont="1" applyFill="1" applyBorder="1"/>
    <xf numFmtId="0" fontId="4" fillId="8" borderId="1" xfId="0" applyFont="1" applyFill="1" applyBorder="1"/>
    <xf numFmtId="0" fontId="3" fillId="5" borderId="1" xfId="0" applyFont="1" applyFill="1" applyBorder="1"/>
    <xf numFmtId="0" fontId="2" fillId="0" borderId="0" xfId="0" applyFont="1" applyAlignment="1">
      <alignment horizontal="right"/>
    </xf>
    <xf numFmtId="0" fontId="4" fillId="4" borderId="4" xfId="0" applyFont="1" applyFill="1" applyBorder="1" applyAlignment="1"/>
    <xf numFmtId="0" fontId="4" fillId="4" borderId="3" xfId="0" applyFont="1" applyFill="1" applyBorder="1" applyAlignment="1"/>
    <xf numFmtId="0" fontId="4" fillId="6" borderId="4" xfId="0" applyFont="1" applyFill="1" applyBorder="1" applyAlignment="1"/>
    <xf numFmtId="0" fontId="4" fillId="6" borderId="2" xfId="0" applyFont="1" applyFill="1" applyBorder="1" applyAlignment="1"/>
    <xf numFmtId="0" fontId="4" fillId="6" borderId="3" xfId="0" applyFont="1" applyFill="1" applyBorder="1" applyAlignment="1"/>
    <xf numFmtId="16" fontId="4" fillId="6" borderId="4" xfId="0" applyNumberFormat="1" applyFont="1" applyFill="1" applyBorder="1" applyAlignment="1"/>
    <xf numFmtId="16" fontId="4" fillId="6" borderId="2" xfId="0" applyNumberFormat="1" applyFont="1" applyFill="1" applyBorder="1" applyAlignment="1"/>
    <xf numFmtId="16" fontId="4" fillId="6" borderId="3" xfId="0" applyNumberFormat="1" applyFont="1" applyFill="1" applyBorder="1" applyAlignment="1"/>
    <xf numFmtId="0" fontId="4" fillId="4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9" fontId="8" fillId="9" borderId="11" xfId="1" applyNumberFormat="1" applyFont="1" applyBorder="1" applyAlignment="1">
      <alignment horizontal="center" vertical="center"/>
    </xf>
    <xf numFmtId="9" fontId="8" fillId="9" borderId="12" xfId="1" applyNumberFormat="1" applyFont="1" applyBorder="1" applyAlignment="1">
      <alignment horizontal="center" vertical="center"/>
    </xf>
    <xf numFmtId="16" fontId="4" fillId="6" borderId="4" xfId="0" applyNumberFormat="1" applyFont="1" applyFill="1" applyBorder="1" applyAlignment="1"/>
    <xf numFmtId="16" fontId="4" fillId="6" borderId="2" xfId="0" applyNumberFormat="1" applyFont="1" applyFill="1" applyBorder="1" applyAlignment="1"/>
    <xf numFmtId="16" fontId="4" fillId="6" borderId="3" xfId="0" applyNumberFormat="1" applyFont="1" applyFill="1" applyBorder="1" applyAlignment="1"/>
    <xf numFmtId="0" fontId="4" fillId="6" borderId="4" xfId="0" applyFont="1" applyFill="1" applyBorder="1" applyAlignment="1"/>
    <xf numFmtId="0" fontId="4" fillId="6" borderId="2" xfId="0" applyFont="1" applyFill="1" applyBorder="1" applyAlignment="1"/>
    <xf numFmtId="0" fontId="4" fillId="6" borderId="3" xfId="0" applyFont="1" applyFill="1" applyBorder="1" applyAlignment="1"/>
    <xf numFmtId="0" fontId="2" fillId="0" borderId="13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11" borderId="14" xfId="0" applyFont="1" applyFill="1" applyBorder="1" applyAlignment="1">
      <alignment horizontal="right"/>
    </xf>
    <xf numFmtId="0" fontId="1" fillId="12" borderId="14" xfId="0" applyFont="1" applyFill="1" applyBorder="1" applyAlignment="1">
      <alignment horizontal="right"/>
    </xf>
    <xf numFmtId="0" fontId="1" fillId="10" borderId="14" xfId="0" applyFont="1" applyFill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1" fillId="14" borderId="14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 vertical="center"/>
    </xf>
    <xf numFmtId="0" fontId="1" fillId="13" borderId="14" xfId="0" applyFont="1" applyFill="1" applyBorder="1" applyAlignment="1">
      <alignment vertical="center"/>
    </xf>
    <xf numFmtId="0" fontId="1" fillId="0" borderId="15" xfId="0" applyFont="1" applyBorder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3" fillId="5" borderId="16" xfId="0" applyFont="1" applyFill="1" applyBorder="1" applyAlignment="1">
      <alignment horizontal="centerContinuous" vertical="center"/>
    </xf>
    <xf numFmtId="0" fontId="3" fillId="5" borderId="8" xfId="0" applyFont="1" applyFill="1" applyBorder="1" applyAlignment="1">
      <alignment horizontal="centerContinuous" vertical="center"/>
    </xf>
    <xf numFmtId="0" fontId="3" fillId="5" borderId="17" xfId="0" applyFont="1" applyFill="1" applyBorder="1" applyAlignment="1">
      <alignment horizontal="centerContinuous"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right"/>
    </xf>
    <xf numFmtId="16" fontId="4" fillId="3" borderId="4" xfId="0" applyNumberFormat="1" applyFont="1" applyFill="1" applyBorder="1" applyAlignment="1"/>
    <xf numFmtId="16" fontId="4" fillId="3" borderId="2" xfId="0" applyNumberFormat="1" applyFont="1" applyFill="1" applyBorder="1" applyAlignment="1"/>
    <xf numFmtId="16" fontId="4" fillId="3" borderId="3" xfId="0" applyNumberFormat="1" applyFont="1" applyFill="1" applyBorder="1" applyAlignment="1"/>
    <xf numFmtId="0" fontId="4" fillId="2" borderId="4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" fontId="4" fillId="2" borderId="4" xfId="0" applyNumberFormat="1" applyFont="1" applyFill="1" applyBorder="1" applyAlignment="1"/>
    <xf numFmtId="16" fontId="4" fillId="2" borderId="2" xfId="0" applyNumberFormat="1" applyFont="1" applyFill="1" applyBorder="1" applyAlignment="1"/>
    <xf numFmtId="16" fontId="4" fillId="2" borderId="3" xfId="0" applyNumberFormat="1" applyFont="1" applyFill="1" applyBorder="1" applyAlignment="1"/>
    <xf numFmtId="0" fontId="3" fillId="5" borderId="18" xfId="0" applyFont="1" applyFill="1" applyBorder="1" applyAlignment="1">
      <alignment horizontal="centerContinuous" vertical="center"/>
    </xf>
    <xf numFmtId="0" fontId="3" fillId="5" borderId="19" xfId="0" applyFont="1" applyFill="1" applyBorder="1" applyAlignment="1">
      <alignment horizontal="centerContinuous" vertical="center"/>
    </xf>
    <xf numFmtId="0" fontId="3" fillId="5" borderId="20" xfId="0" applyFont="1" applyFill="1" applyBorder="1" applyAlignment="1">
      <alignment horizontal="centerContinuous" vertical="center"/>
    </xf>
    <xf numFmtId="0" fontId="4" fillId="6" borderId="4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0" xfId="2" applyFont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6E3D2"/>
      <color rgb="FFFF9966"/>
      <color rgb="FF99FFCC"/>
      <color rgb="FF00CCFF"/>
      <color rgb="FF33CCCC"/>
      <color rgb="FFEDD973"/>
      <color rgb="FFFF5050"/>
      <color rgb="FFFF9900"/>
      <color rgb="FFFFFF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lorado.edu/business/undergraduate-advising/four-year-pla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6228-C34D-4159-80D7-E8D1D5843C89}">
  <dimension ref="A1:A2"/>
  <sheetViews>
    <sheetView showGridLines="0" tabSelected="1" zoomScale="130" zoomScaleNormal="130" workbookViewId="0">
      <selection sqref="A1:A2"/>
    </sheetView>
  </sheetViews>
  <sheetFormatPr defaultRowHeight="12.6" x14ac:dyDescent="0.25"/>
  <sheetData>
    <row r="1" spans="1:1" ht="13.8" x14ac:dyDescent="0.3">
      <c r="A1" s="1" t="s">
        <v>29</v>
      </c>
    </row>
    <row r="2" spans="1:1" ht="13.8" x14ac:dyDescent="0.3">
      <c r="A2" s="80" t="s">
        <v>30</v>
      </c>
    </row>
  </sheetData>
  <hyperlinks>
    <hyperlink ref="A2" r:id="rId1" xr:uid="{6328AE0A-49E9-4F6B-AA2A-49C6B14F75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D86-D547-41C8-A2D9-1E9DD7B27993}">
  <sheetPr codeName="Sheet4"/>
  <dimension ref="B2:Q52"/>
  <sheetViews>
    <sheetView showGridLines="0" zoomScaleNormal="100" workbookViewId="0"/>
  </sheetViews>
  <sheetFormatPr defaultColWidth="8.88671875" defaultRowHeight="15.6" x14ac:dyDescent="0.3"/>
  <cols>
    <col min="1" max="1" width="3.5546875" style="2" customWidth="1"/>
    <col min="2" max="2" width="8" style="60" customWidth="1"/>
    <col min="3" max="3" width="25" style="2" bestFit="1" customWidth="1"/>
    <col min="4" max="4" width="8.88671875" style="2"/>
    <col min="5" max="5" width="14.88671875" style="2" bestFit="1" customWidth="1"/>
    <col min="6" max="6" width="4.88671875" style="2" customWidth="1"/>
    <col min="7" max="7" width="8.109375" style="2" bestFit="1" customWidth="1"/>
    <col min="8" max="8" width="29.21875" style="2" bestFit="1" customWidth="1"/>
    <col min="9" max="9" width="8.88671875" style="2"/>
    <col min="10" max="10" width="14.88671875" style="2" bestFit="1" customWidth="1"/>
    <col min="11" max="11" width="5.5546875" style="2" customWidth="1"/>
    <col min="12" max="12" width="8.21875" style="2" bestFit="1" customWidth="1"/>
    <col min="13" max="13" width="35.33203125" style="2" customWidth="1"/>
    <col min="14" max="14" width="8.88671875" style="2"/>
    <col min="15" max="15" width="14.88671875" style="2" bestFit="1" customWidth="1"/>
    <col min="16" max="16" width="4.77734375" style="2" customWidth="1"/>
    <col min="17" max="17" width="7.6640625" style="2" bestFit="1" customWidth="1"/>
    <col min="18" max="19" width="8.88671875" style="2"/>
    <col min="20" max="20" width="8.88671875" style="2" customWidth="1"/>
    <col min="21" max="16384" width="8.88671875" style="2"/>
  </cols>
  <sheetData>
    <row r="2" spans="2:17" ht="16.2" thickBot="1" x14ac:dyDescent="0.35">
      <c r="C2" s="3" t="s">
        <v>24</v>
      </c>
    </row>
    <row r="3" spans="2:17" ht="16.2" thickBot="1" x14ac:dyDescent="0.35">
      <c r="B3" s="4" t="s">
        <v>25</v>
      </c>
      <c r="C3" s="59" t="s">
        <v>21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2:17" x14ac:dyDescent="0.3">
      <c r="C4" s="52" t="s">
        <v>28</v>
      </c>
      <c r="D4" s="52"/>
      <c r="E4" s="52"/>
      <c r="F4" s="52"/>
      <c r="G4" s="52"/>
      <c r="H4" s="52" t="str">
        <f>"Fall "&amp;LEFT($B3,4)</f>
        <v>Fall 2019</v>
      </c>
      <c r="I4" s="52"/>
      <c r="J4" s="52"/>
      <c r="K4" s="52"/>
      <c r="L4" s="52"/>
      <c r="M4" s="52" t="str">
        <f>"Spring "&amp;RIGHT($B3,4)</f>
        <v>Spring 2020</v>
      </c>
      <c r="N4" s="52"/>
      <c r="O4" s="52"/>
      <c r="P4" s="52"/>
      <c r="Q4" s="52"/>
    </row>
    <row r="5" spans="2:17" x14ac:dyDescent="0.3">
      <c r="C5" s="61" t="s">
        <v>27</v>
      </c>
      <c r="D5" s="62"/>
      <c r="E5" s="63"/>
      <c r="F5" s="5">
        <v>3</v>
      </c>
      <c r="G5" s="6" t="s">
        <v>2</v>
      </c>
      <c r="H5" s="38" t="s">
        <v>27</v>
      </c>
      <c r="I5" s="39" t="s">
        <v>27</v>
      </c>
      <c r="J5" s="40" t="s">
        <v>27</v>
      </c>
      <c r="K5" s="10">
        <v>3</v>
      </c>
      <c r="L5" s="8" t="str">
        <f>"Fall"&amp;RIGHT($H$4,2)</f>
        <v>Fall19</v>
      </c>
      <c r="M5" s="30" t="s">
        <v>27</v>
      </c>
      <c r="N5" s="31" t="s">
        <v>27</v>
      </c>
      <c r="O5" s="32" t="s">
        <v>27</v>
      </c>
      <c r="P5" s="13">
        <v>3</v>
      </c>
      <c r="Q5" s="9" t="str">
        <f>"Sp"&amp;RIGHT($M$4,2)</f>
        <v>Sp20</v>
      </c>
    </row>
    <row r="6" spans="2:17" x14ac:dyDescent="0.3">
      <c r="C6" s="61" t="s">
        <v>27</v>
      </c>
      <c r="D6" s="62"/>
      <c r="E6" s="63"/>
      <c r="F6" s="5">
        <v>3</v>
      </c>
      <c r="G6" s="6" t="s">
        <v>2</v>
      </c>
      <c r="H6" s="38" t="s">
        <v>27</v>
      </c>
      <c r="I6" s="39" t="s">
        <v>27</v>
      </c>
      <c r="J6" s="40" t="s">
        <v>27</v>
      </c>
      <c r="K6" s="10">
        <v>3</v>
      </c>
      <c r="L6" s="8" t="str">
        <f t="shared" ref="L6:L9" si="0">"Fall"&amp;RIGHT($H$4,2)</f>
        <v>Fall19</v>
      </c>
      <c r="M6" s="30" t="s">
        <v>27</v>
      </c>
      <c r="N6" s="31" t="s">
        <v>27</v>
      </c>
      <c r="O6" s="32" t="s">
        <v>27</v>
      </c>
      <c r="P6" s="13">
        <v>3</v>
      </c>
      <c r="Q6" s="9" t="str">
        <f t="shared" ref="Q6:Q9" si="1">"Sp"&amp;RIGHT($M$4,2)</f>
        <v>Sp20</v>
      </c>
    </row>
    <row r="7" spans="2:17" x14ac:dyDescent="0.3">
      <c r="C7" s="61" t="s">
        <v>27</v>
      </c>
      <c r="D7" s="62"/>
      <c r="E7" s="63"/>
      <c r="F7" s="5">
        <v>3</v>
      </c>
      <c r="G7" s="6" t="s">
        <v>2</v>
      </c>
      <c r="H7" s="38" t="s">
        <v>27</v>
      </c>
      <c r="I7" s="39" t="s">
        <v>27</v>
      </c>
      <c r="J7" s="40" t="s">
        <v>27</v>
      </c>
      <c r="K7" s="10">
        <v>3</v>
      </c>
      <c r="L7" s="8" t="str">
        <f t="shared" si="0"/>
        <v>Fall19</v>
      </c>
      <c r="M7" s="30" t="s">
        <v>27</v>
      </c>
      <c r="N7" s="31" t="s">
        <v>27</v>
      </c>
      <c r="O7" s="32" t="s">
        <v>27</v>
      </c>
      <c r="P7" s="13">
        <v>3</v>
      </c>
      <c r="Q7" s="9" t="str">
        <f t="shared" si="1"/>
        <v>Sp20</v>
      </c>
    </row>
    <row r="8" spans="2:17" x14ac:dyDescent="0.3">
      <c r="C8" s="61" t="s">
        <v>27</v>
      </c>
      <c r="D8" s="62"/>
      <c r="E8" s="63"/>
      <c r="F8" s="5">
        <v>3</v>
      </c>
      <c r="G8" s="6" t="s">
        <v>2</v>
      </c>
      <c r="H8" s="35" t="s">
        <v>27</v>
      </c>
      <c r="I8" s="36" t="s">
        <v>27</v>
      </c>
      <c r="J8" s="37" t="s">
        <v>27</v>
      </c>
      <c r="K8" s="12">
        <v>3</v>
      </c>
      <c r="L8" s="8" t="str">
        <f t="shared" si="0"/>
        <v>Fall19</v>
      </c>
      <c r="M8" s="30" t="s">
        <v>27</v>
      </c>
      <c r="N8" s="31" t="s">
        <v>27</v>
      </c>
      <c r="O8" s="32" t="s">
        <v>27</v>
      </c>
      <c r="P8" s="13">
        <v>3</v>
      </c>
      <c r="Q8" s="9" t="str">
        <f t="shared" si="1"/>
        <v>Sp20</v>
      </c>
    </row>
    <row r="9" spans="2:17" x14ac:dyDescent="0.3">
      <c r="C9" s="61" t="s">
        <v>27</v>
      </c>
      <c r="D9" s="62"/>
      <c r="E9" s="63"/>
      <c r="F9" s="5">
        <v>3</v>
      </c>
      <c r="G9" s="6" t="s">
        <v>2</v>
      </c>
      <c r="H9" s="35" t="s">
        <v>27</v>
      </c>
      <c r="I9" s="36" t="s">
        <v>27</v>
      </c>
      <c r="J9" s="37" t="s">
        <v>27</v>
      </c>
      <c r="K9" s="12">
        <v>3</v>
      </c>
      <c r="L9" s="8" t="str">
        <f t="shared" si="0"/>
        <v>Fall19</v>
      </c>
      <c r="M9" s="27" t="s">
        <v>27</v>
      </c>
      <c r="N9" s="28" t="s">
        <v>27</v>
      </c>
      <c r="O9" s="29" t="s">
        <v>27</v>
      </c>
      <c r="P9" s="13">
        <v>3</v>
      </c>
      <c r="Q9" s="9" t="str">
        <f t="shared" si="1"/>
        <v>Sp20</v>
      </c>
    </row>
    <row r="11" spans="2:17" ht="15.6" customHeight="1" x14ac:dyDescent="0.3">
      <c r="E11" s="14" t="s">
        <v>0</v>
      </c>
      <c r="F11" s="15">
        <f>SUM(F5:F9)</f>
        <v>15</v>
      </c>
      <c r="G11" s="33">
        <f>F12/120</f>
        <v>0.125</v>
      </c>
      <c r="J11" s="14" t="s">
        <v>0</v>
      </c>
      <c r="K11" s="16">
        <f>SUM(K5:K9)</f>
        <v>15</v>
      </c>
      <c r="L11" s="33">
        <f>K12/120</f>
        <v>0.25</v>
      </c>
      <c r="O11" s="14" t="s">
        <v>0</v>
      </c>
      <c r="P11" s="16">
        <f>SUM(P5:P9)</f>
        <v>15</v>
      </c>
      <c r="Q11" s="33">
        <f>P12/120</f>
        <v>0.375</v>
      </c>
    </row>
    <row r="12" spans="2:17" ht="15.6" customHeight="1" x14ac:dyDescent="0.3">
      <c r="E12" s="14" t="s">
        <v>1</v>
      </c>
      <c r="F12" s="17">
        <f>F11</f>
        <v>15</v>
      </c>
      <c r="G12" s="34"/>
      <c r="J12" s="14" t="s">
        <v>1</v>
      </c>
      <c r="K12" s="17">
        <f>K11+F12</f>
        <v>30</v>
      </c>
      <c r="L12" s="34"/>
      <c r="O12" s="14" t="s">
        <v>1</v>
      </c>
      <c r="P12" s="17">
        <f>P11+K12</f>
        <v>45</v>
      </c>
      <c r="Q12" s="34"/>
    </row>
    <row r="13" spans="2:17" ht="16.2" thickBot="1" x14ac:dyDescent="0.35"/>
    <row r="14" spans="2:17" ht="16.2" thickBot="1" x14ac:dyDescent="0.35">
      <c r="B14" s="4" t="str">
        <f>RIGHT(B3,4)&amp;"-"&amp;RIGHT(B3,4)+1</f>
        <v>2020-2021</v>
      </c>
      <c r="C14" s="72" t="s">
        <v>22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</row>
    <row r="15" spans="2:17" x14ac:dyDescent="0.3">
      <c r="C15" s="52" t="str">
        <f>"Summer "&amp;LEFT(B14,4)</f>
        <v>Summer 2020</v>
      </c>
      <c r="D15" s="52"/>
      <c r="E15" s="52"/>
      <c r="F15" s="52"/>
      <c r="G15" s="52"/>
      <c r="H15" s="52" t="str">
        <f>"Fall "&amp;LEFT($B14,4)</f>
        <v>Fall 2020</v>
      </c>
      <c r="I15" s="52"/>
      <c r="J15" s="52"/>
      <c r="K15" s="52"/>
      <c r="L15" s="52"/>
      <c r="M15" s="52" t="str">
        <f>"Spring "&amp;RIGHT($B14,4)</f>
        <v>Spring 2021</v>
      </c>
      <c r="N15" s="52"/>
      <c r="O15" s="52"/>
      <c r="P15" s="52"/>
      <c r="Q15" s="52"/>
    </row>
    <row r="16" spans="2:17" x14ac:dyDescent="0.3">
      <c r="C16" s="64"/>
      <c r="D16" s="65"/>
      <c r="E16" s="66"/>
      <c r="F16" s="67">
        <v>3</v>
      </c>
      <c r="G16" s="68" t="str">
        <f>"Sum"&amp;RIGHT($C$15,2)</f>
        <v>Sum20</v>
      </c>
      <c r="H16" s="75"/>
      <c r="I16" s="76"/>
      <c r="J16" s="77"/>
      <c r="K16" s="78">
        <v>3</v>
      </c>
      <c r="L16" s="78" t="str">
        <f>"Fall"&amp;RIGHT($H$15,2)</f>
        <v>Fall20</v>
      </c>
      <c r="M16" s="30"/>
      <c r="N16" s="31"/>
      <c r="O16" s="32"/>
      <c r="P16" s="13">
        <v>3</v>
      </c>
      <c r="Q16" s="9" t="str">
        <f>"Sp"&amp;RIGHT($M$4,2)</f>
        <v>Sp20</v>
      </c>
    </row>
    <row r="17" spans="2:17" x14ac:dyDescent="0.3">
      <c r="C17" s="64"/>
      <c r="D17" s="65"/>
      <c r="E17" s="66"/>
      <c r="F17" s="67">
        <v>3</v>
      </c>
      <c r="G17" s="68" t="str">
        <f t="shared" ref="G17:G18" si="2">"Sum"&amp;RIGHT($C$15,2)</f>
        <v>Sum20</v>
      </c>
      <c r="H17" s="75"/>
      <c r="I17" s="76"/>
      <c r="J17" s="77"/>
      <c r="K17" s="78">
        <v>3</v>
      </c>
      <c r="L17" s="78" t="str">
        <f t="shared" ref="L17:L20" si="3">"Fall"&amp;RIGHT($H$15,2)</f>
        <v>Fall20</v>
      </c>
      <c r="M17" s="30"/>
      <c r="N17" s="31"/>
      <c r="O17" s="32"/>
      <c r="P17" s="13">
        <v>3</v>
      </c>
      <c r="Q17" s="9" t="str">
        <f t="shared" ref="Q17:Q20" si="4">"Sp"&amp;RIGHT($M$4,2)</f>
        <v>Sp20</v>
      </c>
    </row>
    <row r="18" spans="2:17" x14ac:dyDescent="0.3">
      <c r="C18" s="69"/>
      <c r="D18" s="70"/>
      <c r="E18" s="71"/>
      <c r="F18" s="67">
        <v>3</v>
      </c>
      <c r="G18" s="68" t="str">
        <f t="shared" si="2"/>
        <v>Sum20</v>
      </c>
      <c r="H18" s="75"/>
      <c r="I18" s="76"/>
      <c r="J18" s="77"/>
      <c r="K18" s="78">
        <v>3</v>
      </c>
      <c r="L18" s="78" t="str">
        <f t="shared" si="3"/>
        <v>Fall20</v>
      </c>
      <c r="M18" s="30"/>
      <c r="N18" s="31"/>
      <c r="O18" s="32"/>
      <c r="P18" s="13">
        <v>3</v>
      </c>
      <c r="Q18" s="9" t="str">
        <f t="shared" si="4"/>
        <v>Sp20</v>
      </c>
    </row>
    <row r="19" spans="2:17" x14ac:dyDescent="0.3">
      <c r="H19" s="75"/>
      <c r="I19" s="76"/>
      <c r="J19" s="77"/>
      <c r="K19" s="78">
        <v>3</v>
      </c>
      <c r="L19" s="78" t="str">
        <f t="shared" si="3"/>
        <v>Fall20</v>
      </c>
      <c r="M19" s="30"/>
      <c r="N19" s="31"/>
      <c r="O19" s="32"/>
      <c r="P19" s="13">
        <v>3</v>
      </c>
      <c r="Q19" s="9" t="str">
        <f t="shared" si="4"/>
        <v>Sp20</v>
      </c>
    </row>
    <row r="20" spans="2:17" x14ac:dyDescent="0.3">
      <c r="H20" s="75"/>
      <c r="I20" s="76"/>
      <c r="J20" s="77"/>
      <c r="K20" s="78">
        <v>3</v>
      </c>
      <c r="L20" s="78" t="str">
        <f t="shared" si="3"/>
        <v>Fall20</v>
      </c>
      <c r="M20" s="27"/>
      <c r="N20" s="28"/>
      <c r="O20" s="29"/>
      <c r="P20" s="13">
        <v>3</v>
      </c>
      <c r="Q20" s="9" t="str">
        <f t="shared" si="4"/>
        <v>Sp20</v>
      </c>
    </row>
    <row r="22" spans="2:17" x14ac:dyDescent="0.3">
      <c r="E22" s="14" t="s">
        <v>0</v>
      </c>
      <c r="F22" s="16">
        <f>SUM(F16:F18)</f>
        <v>9</v>
      </c>
      <c r="G22" s="33">
        <f>F23/120</f>
        <v>0.45</v>
      </c>
      <c r="J22" s="14" t="s">
        <v>0</v>
      </c>
      <c r="K22" s="16">
        <f>SUM(K16:K20)</f>
        <v>15</v>
      </c>
      <c r="L22" s="33">
        <f>K23/120</f>
        <v>0.57499999999999996</v>
      </c>
      <c r="O22" s="14" t="s">
        <v>0</v>
      </c>
      <c r="P22" s="16">
        <f>SUM(P16:P20)</f>
        <v>15</v>
      </c>
      <c r="Q22" s="33">
        <f>P23/120</f>
        <v>0.25</v>
      </c>
    </row>
    <row r="23" spans="2:17" ht="15.6" customHeight="1" x14ac:dyDescent="0.3">
      <c r="E23" s="14" t="s">
        <v>1</v>
      </c>
      <c r="F23" s="17">
        <f>F22+P12</f>
        <v>54</v>
      </c>
      <c r="G23" s="34"/>
      <c r="J23" s="14" t="s">
        <v>1</v>
      </c>
      <c r="K23" s="17">
        <f>K22+F23</f>
        <v>69</v>
      </c>
      <c r="L23" s="34"/>
      <c r="O23" s="14" t="s">
        <v>1</v>
      </c>
      <c r="P23" s="17">
        <f>P22+K22</f>
        <v>30</v>
      </c>
      <c r="Q23" s="34"/>
    </row>
    <row r="24" spans="2:17" ht="15.6" customHeight="1" x14ac:dyDescent="0.3"/>
    <row r="25" spans="2:17" ht="16.2" thickBot="1" x14ac:dyDescent="0.35"/>
    <row r="26" spans="2:17" ht="16.2" thickBot="1" x14ac:dyDescent="0.35">
      <c r="B26" s="4" t="str">
        <f>RIGHT(B14,4)&amp;"-"&amp;RIGHT(B14,4)+1</f>
        <v>2021-2022</v>
      </c>
      <c r="C26" s="59" t="s">
        <v>23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</row>
    <row r="27" spans="2:17" x14ac:dyDescent="0.3">
      <c r="C27" s="52" t="str">
        <f>"Summer "&amp;LEFT(B26,4)</f>
        <v>Summer 2021</v>
      </c>
      <c r="D27" s="52"/>
      <c r="E27" s="52"/>
      <c r="F27" s="52"/>
      <c r="G27" s="52"/>
      <c r="H27" s="52" t="str">
        <f>"Fall "&amp;LEFT($B26,4)</f>
        <v>Fall 2021</v>
      </c>
      <c r="I27" s="52"/>
      <c r="J27" s="52"/>
      <c r="K27" s="52"/>
      <c r="L27" s="52"/>
      <c r="M27" s="52" t="str">
        <f>"Spring "&amp;RIGHT($B26,4)</f>
        <v>Spring 2022</v>
      </c>
      <c r="N27" s="52"/>
      <c r="O27" s="52"/>
      <c r="P27" s="52"/>
      <c r="Q27" s="52"/>
    </row>
    <row r="28" spans="2:17" x14ac:dyDescent="0.3">
      <c r="C28" s="64"/>
      <c r="D28" s="65"/>
      <c r="E28" s="66"/>
      <c r="F28" s="67">
        <v>3</v>
      </c>
      <c r="G28" s="68" t="str">
        <f>"Sum"&amp;RIGHT($C$27,2)</f>
        <v>Sum21</v>
      </c>
      <c r="H28" s="38"/>
      <c r="I28" s="39"/>
      <c r="J28" s="40"/>
      <c r="K28" s="10">
        <v>3</v>
      </c>
      <c r="L28" s="8" t="str">
        <f>"Fall"&amp;RIGHT($H$27,2)</f>
        <v>Fall21</v>
      </c>
      <c r="M28" s="30"/>
      <c r="N28" s="31"/>
      <c r="O28" s="32"/>
      <c r="P28" s="11">
        <v>3</v>
      </c>
      <c r="Q28" s="9" t="str">
        <f>"Sp"&amp;RIGHT($M$27,2)</f>
        <v>Sp22</v>
      </c>
    </row>
    <row r="29" spans="2:17" x14ac:dyDescent="0.3">
      <c r="C29" s="64"/>
      <c r="D29" s="65"/>
      <c r="E29" s="66"/>
      <c r="F29" s="67">
        <v>3</v>
      </c>
      <c r="G29" s="68" t="str">
        <f t="shared" ref="G29:G30" si="5">"Sum"&amp;RIGHT($C$27,2)</f>
        <v>Sum21</v>
      </c>
      <c r="H29" s="38"/>
      <c r="I29" s="39"/>
      <c r="J29" s="40"/>
      <c r="K29" s="10">
        <v>3</v>
      </c>
      <c r="L29" s="8" t="str">
        <f t="shared" ref="L29:L32" si="6">"Fall"&amp;RIGHT($H$27,2)</f>
        <v>Fall21</v>
      </c>
      <c r="M29" s="30"/>
      <c r="N29" s="31"/>
      <c r="O29" s="32"/>
      <c r="P29" s="11">
        <v>3</v>
      </c>
      <c r="Q29" s="9" t="str">
        <f t="shared" ref="Q29:Q32" si="7">"Sp"&amp;RIGHT($M$27,2)</f>
        <v>Sp22</v>
      </c>
    </row>
    <row r="30" spans="2:17" x14ac:dyDescent="0.3">
      <c r="C30" s="69"/>
      <c r="D30" s="70"/>
      <c r="E30" s="71"/>
      <c r="F30" s="67">
        <v>3</v>
      </c>
      <c r="G30" s="68" t="str">
        <f t="shared" si="5"/>
        <v>Sum21</v>
      </c>
      <c r="H30" s="38"/>
      <c r="I30" s="39"/>
      <c r="J30" s="40"/>
      <c r="K30" s="10">
        <v>3</v>
      </c>
      <c r="L30" s="8" t="str">
        <f t="shared" si="6"/>
        <v>Fall21</v>
      </c>
      <c r="M30" s="30"/>
      <c r="N30" s="31"/>
      <c r="O30" s="32"/>
      <c r="P30" s="11">
        <v>3</v>
      </c>
      <c r="Q30" s="9" t="str">
        <f t="shared" si="7"/>
        <v>Sp22</v>
      </c>
    </row>
    <row r="31" spans="2:17" x14ac:dyDescent="0.3">
      <c r="H31" s="35"/>
      <c r="I31" s="36"/>
      <c r="J31" s="37"/>
      <c r="K31" s="12">
        <v>3</v>
      </c>
      <c r="L31" s="8" t="str">
        <f t="shared" si="6"/>
        <v>Fall21</v>
      </c>
      <c r="M31" s="30"/>
      <c r="N31" s="31"/>
      <c r="O31" s="32"/>
      <c r="P31" s="13">
        <v>3</v>
      </c>
      <c r="Q31" s="9" t="str">
        <f t="shared" si="7"/>
        <v>Sp22</v>
      </c>
    </row>
    <row r="32" spans="2:17" x14ac:dyDescent="0.3">
      <c r="H32" s="35"/>
      <c r="I32" s="36"/>
      <c r="J32" s="37"/>
      <c r="K32" s="12">
        <v>3</v>
      </c>
      <c r="L32" s="8" t="str">
        <f t="shared" si="6"/>
        <v>Fall21</v>
      </c>
      <c r="M32" s="27"/>
      <c r="N32" s="28"/>
      <c r="O32" s="29"/>
      <c r="P32" s="13">
        <v>3</v>
      </c>
      <c r="Q32" s="9" t="str">
        <f t="shared" si="7"/>
        <v>Sp22</v>
      </c>
    </row>
    <row r="34" spans="2:17" ht="15.6" customHeight="1" x14ac:dyDescent="0.3">
      <c r="E34" s="14" t="s">
        <v>0</v>
      </c>
      <c r="F34" s="16">
        <f>SUM(F28:F30)</f>
        <v>9</v>
      </c>
      <c r="G34" s="33">
        <f>F35/120</f>
        <v>0.65</v>
      </c>
      <c r="J34" s="14" t="s">
        <v>0</v>
      </c>
      <c r="K34" s="16">
        <f>SUM(K28:K32)</f>
        <v>15</v>
      </c>
      <c r="L34" s="33">
        <f>K35/120</f>
        <v>0.77500000000000002</v>
      </c>
      <c r="O34" s="14" t="s">
        <v>0</v>
      </c>
      <c r="P34" s="16">
        <f>SUM(P28:P32)</f>
        <v>15</v>
      </c>
      <c r="Q34" s="33">
        <f>P35/120</f>
        <v>0.9</v>
      </c>
    </row>
    <row r="35" spans="2:17" ht="15.6" customHeight="1" x14ac:dyDescent="0.3">
      <c r="E35" s="14" t="s">
        <v>1</v>
      </c>
      <c r="F35" s="17">
        <f>F34+K23</f>
        <v>78</v>
      </c>
      <c r="G35" s="34"/>
      <c r="J35" s="14" t="s">
        <v>1</v>
      </c>
      <c r="K35" s="17">
        <f>K34+F35</f>
        <v>93</v>
      </c>
      <c r="L35" s="34"/>
      <c r="O35" s="14" t="s">
        <v>1</v>
      </c>
      <c r="P35" s="17">
        <f>P34+K35</f>
        <v>108</v>
      </c>
      <c r="Q35" s="34"/>
    </row>
    <row r="36" spans="2:17" ht="16.2" thickBot="1" x14ac:dyDescent="0.35"/>
    <row r="37" spans="2:17" ht="30.6" customHeight="1" thickBot="1" x14ac:dyDescent="0.35">
      <c r="B37" s="4" t="str">
        <f>RIGHT(B26,4)</f>
        <v>2022</v>
      </c>
      <c r="C37" s="72" t="s">
        <v>26</v>
      </c>
      <c r="D37" s="73"/>
      <c r="E37" s="73"/>
      <c r="F37" s="73"/>
      <c r="G37" s="73"/>
      <c r="H37"/>
      <c r="I37"/>
      <c r="J37"/>
      <c r="K37"/>
      <c r="L37"/>
    </row>
    <row r="38" spans="2:17" ht="15.6" customHeight="1" x14ac:dyDescent="0.3">
      <c r="C38" s="52" t="str">
        <f>"Summer "&amp;LEFT(B37,4)</f>
        <v>Summer 2022</v>
      </c>
      <c r="D38" s="52"/>
      <c r="E38" s="52"/>
      <c r="F38" s="52"/>
      <c r="G38" s="52"/>
      <c r="H38"/>
      <c r="I38"/>
      <c r="J38"/>
      <c r="K38"/>
      <c r="L38"/>
    </row>
    <row r="39" spans="2:17" x14ac:dyDescent="0.3">
      <c r="C39" s="64"/>
      <c r="D39" s="65"/>
      <c r="E39" s="66"/>
      <c r="F39" s="67">
        <v>3</v>
      </c>
      <c r="G39" s="68" t="str">
        <f>"Sum"&amp;RIGHT($C$38,2)</f>
        <v>Sum22</v>
      </c>
      <c r="H39"/>
      <c r="I39"/>
      <c r="J39"/>
      <c r="K39"/>
      <c r="L39"/>
    </row>
    <row r="40" spans="2:17" x14ac:dyDescent="0.3">
      <c r="C40" s="64"/>
      <c r="D40" s="65"/>
      <c r="E40" s="66"/>
      <c r="F40" s="67">
        <v>3</v>
      </c>
      <c r="G40" s="68" t="str">
        <f t="shared" ref="G40:G41" si="8">"Sum"&amp;RIGHT($C$38,2)</f>
        <v>Sum22</v>
      </c>
      <c r="H40"/>
      <c r="I40"/>
      <c r="J40"/>
      <c r="K40"/>
      <c r="L40"/>
    </row>
    <row r="41" spans="2:17" x14ac:dyDescent="0.3">
      <c r="C41" s="69"/>
      <c r="D41" s="70"/>
      <c r="E41" s="71"/>
      <c r="F41" s="67">
        <v>3</v>
      </c>
      <c r="G41" s="68" t="str">
        <f t="shared" si="8"/>
        <v>Sum22</v>
      </c>
      <c r="H41"/>
      <c r="I41"/>
      <c r="J41"/>
      <c r="K41"/>
      <c r="L41"/>
    </row>
    <row r="42" spans="2:17" x14ac:dyDescent="0.3">
      <c r="H42"/>
      <c r="I42"/>
      <c r="J42"/>
      <c r="K42"/>
      <c r="L42"/>
    </row>
    <row r="43" spans="2:17" x14ac:dyDescent="0.3">
      <c r="E43" s="14" t="s">
        <v>0</v>
      </c>
      <c r="F43" s="16">
        <f>SUM(F39:F41)</f>
        <v>9</v>
      </c>
      <c r="G43" s="33">
        <f>F44/120</f>
        <v>0.97499999999999998</v>
      </c>
      <c r="H43"/>
      <c r="I43"/>
      <c r="J43"/>
      <c r="K43"/>
      <c r="L43"/>
    </row>
    <row r="44" spans="2:17" x14ac:dyDescent="0.3">
      <c r="E44" s="14" t="s">
        <v>1</v>
      </c>
      <c r="F44" s="17">
        <f>F43+P35</f>
        <v>117</v>
      </c>
      <c r="G44" s="34"/>
      <c r="H44"/>
      <c r="I44"/>
      <c r="J44"/>
      <c r="K44"/>
      <c r="L44"/>
    </row>
    <row r="45" spans="2:17" x14ac:dyDescent="0.3">
      <c r="H45"/>
      <c r="I45"/>
      <c r="J45"/>
      <c r="K45"/>
      <c r="L45"/>
    </row>
    <row r="46" spans="2:17" ht="15.6" customHeight="1" x14ac:dyDescent="0.3">
      <c r="H46"/>
      <c r="I46"/>
      <c r="J46"/>
      <c r="K46"/>
      <c r="L46"/>
    </row>
    <row r="47" spans="2:17" ht="15.6" customHeight="1" x14ac:dyDescent="0.3">
      <c r="H47"/>
      <c r="I47"/>
      <c r="J47"/>
      <c r="K47"/>
      <c r="L47"/>
    </row>
    <row r="50" spans="2:2" customFormat="1" ht="12.6" x14ac:dyDescent="0.25">
      <c r="B50" s="79"/>
    </row>
    <row r="51" spans="2:2" customFormat="1" ht="12.6" x14ac:dyDescent="0.25">
      <c r="B51" s="79"/>
    </row>
    <row r="52" spans="2:2" customFormat="1" ht="12.6" x14ac:dyDescent="0.25">
      <c r="B52" s="79"/>
    </row>
  </sheetData>
  <mergeCells count="35">
    <mergeCell ref="M16:O16"/>
    <mergeCell ref="M17:O17"/>
    <mergeCell ref="M18:O18"/>
    <mergeCell ref="M19:O19"/>
    <mergeCell ref="M20:O20"/>
    <mergeCell ref="G34:G35"/>
    <mergeCell ref="L34:L35"/>
    <mergeCell ref="Q34:Q35"/>
    <mergeCell ref="G43:G44"/>
    <mergeCell ref="H7:J7"/>
    <mergeCell ref="H6:J6"/>
    <mergeCell ref="H5:J5"/>
    <mergeCell ref="M9:O9"/>
    <mergeCell ref="M8:O8"/>
    <mergeCell ref="M7:O7"/>
    <mergeCell ref="M6:O6"/>
    <mergeCell ref="M5:O5"/>
    <mergeCell ref="H8:J8"/>
    <mergeCell ref="H9:J9"/>
    <mergeCell ref="H31:J31"/>
    <mergeCell ref="H32:J32"/>
    <mergeCell ref="M30:O30"/>
    <mergeCell ref="M32:O32"/>
    <mergeCell ref="M31:O31"/>
    <mergeCell ref="H28:J28"/>
    <mergeCell ref="M28:O28"/>
    <mergeCell ref="H29:J29"/>
    <mergeCell ref="M29:O29"/>
    <mergeCell ref="Q22:Q23"/>
    <mergeCell ref="L22:L23"/>
    <mergeCell ref="G22:G23"/>
    <mergeCell ref="Q11:Q12"/>
    <mergeCell ref="H30:J30"/>
    <mergeCell ref="G11:G12"/>
    <mergeCell ref="L11:L1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8EDF-BC9E-4AC5-A9DA-A54AF03DD8C1}">
  <dimension ref="B2:Q55"/>
  <sheetViews>
    <sheetView showGridLines="0" zoomScaleNormal="100" workbookViewId="0"/>
  </sheetViews>
  <sheetFormatPr defaultColWidth="8.88671875" defaultRowHeight="15.6" x14ac:dyDescent="0.3"/>
  <cols>
    <col min="1" max="1" width="3.33203125" style="2" customWidth="1"/>
    <col min="2" max="2" width="9.33203125" style="2" customWidth="1"/>
    <col min="3" max="3" width="40.33203125" style="2" bestFit="1" customWidth="1"/>
    <col min="4" max="4" width="8.88671875" style="2"/>
    <col min="5" max="5" width="14.88671875" style="2" bestFit="1" customWidth="1"/>
    <col min="6" max="6" width="4.33203125" style="2" bestFit="1" customWidth="1"/>
    <col min="7" max="7" width="6.5546875" style="2" bestFit="1" customWidth="1"/>
    <col min="8" max="8" width="29.21875" style="2" bestFit="1" customWidth="1"/>
    <col min="9" max="9" width="8.88671875" style="2"/>
    <col min="10" max="10" width="14.88671875" style="2" bestFit="1" customWidth="1"/>
    <col min="11" max="11" width="4.33203125" style="2" customWidth="1"/>
    <col min="12" max="12" width="7.6640625" style="2" bestFit="1" customWidth="1"/>
    <col min="13" max="13" width="35.33203125" style="2" customWidth="1"/>
    <col min="14" max="14" width="8.88671875" style="2"/>
    <col min="15" max="15" width="14.88671875" style="2" bestFit="1" customWidth="1"/>
    <col min="16" max="16" width="4.77734375" style="2" customWidth="1"/>
    <col min="17" max="17" width="7.6640625" style="2" bestFit="1" customWidth="1"/>
    <col min="18" max="19" width="8.88671875" style="2"/>
    <col min="20" max="20" width="8.88671875" style="2" customWidth="1"/>
    <col min="21" max="16384" width="8.88671875" style="2"/>
  </cols>
  <sheetData>
    <row r="2" spans="2:17" ht="16.2" thickBot="1" x14ac:dyDescent="0.35">
      <c r="C2" s="3" t="s">
        <v>20</v>
      </c>
    </row>
    <row r="3" spans="2:17" ht="16.2" thickBot="1" x14ac:dyDescent="0.35">
      <c r="B3" s="4" t="s">
        <v>25</v>
      </c>
      <c r="C3" s="53" t="s">
        <v>21</v>
      </c>
      <c r="D3" s="54"/>
      <c r="E3" s="54"/>
      <c r="F3" s="54"/>
      <c r="G3" s="54"/>
      <c r="H3" s="54"/>
      <c r="I3" s="54"/>
      <c r="J3" s="54"/>
      <c r="K3" s="54"/>
      <c r="L3" s="55"/>
      <c r="M3"/>
      <c r="N3"/>
      <c r="O3"/>
      <c r="P3"/>
      <c r="Q3"/>
    </row>
    <row r="4" spans="2:17" x14ac:dyDescent="0.3">
      <c r="C4" s="52" t="str">
        <f>"Fall "&amp;LEFT($B3,4)</f>
        <v>Fall 2019</v>
      </c>
      <c r="D4" s="52"/>
      <c r="E4" s="52"/>
      <c r="F4" s="52"/>
      <c r="G4" s="52"/>
      <c r="H4" s="52" t="str">
        <f>"Spring "&amp;RIGHT($B3,4)</f>
        <v>Spring 2020</v>
      </c>
      <c r="I4" s="52"/>
      <c r="J4" s="52"/>
      <c r="K4" s="52"/>
      <c r="L4" s="52"/>
    </row>
    <row r="5" spans="2:17" x14ac:dyDescent="0.3">
      <c r="C5" s="24" t="s">
        <v>27</v>
      </c>
      <c r="D5" s="22"/>
      <c r="E5" s="23"/>
      <c r="F5" s="10">
        <v>3</v>
      </c>
      <c r="G5" s="8" t="str">
        <f>"Fall"&amp;RIGHT($C$4,2)</f>
        <v>Fall19</v>
      </c>
      <c r="H5" s="19" t="s">
        <v>27</v>
      </c>
      <c r="I5" s="56"/>
      <c r="J5" s="20"/>
      <c r="K5" s="11">
        <v>3</v>
      </c>
      <c r="L5" s="9" t="str">
        <f>"Sp"&amp;RIGHT($H$4,2)</f>
        <v>Sp20</v>
      </c>
    </row>
    <row r="6" spans="2:17" x14ac:dyDescent="0.3">
      <c r="C6" s="24" t="s">
        <v>27</v>
      </c>
      <c r="D6" s="22"/>
      <c r="E6" s="23"/>
      <c r="F6" s="10">
        <v>3</v>
      </c>
      <c r="G6" s="8" t="str">
        <f t="shared" ref="G6:G9" si="0">"Fall"&amp;RIGHT($C$4,2)</f>
        <v>Fall19</v>
      </c>
      <c r="H6" s="19" t="s">
        <v>27</v>
      </c>
      <c r="I6" s="56"/>
      <c r="J6" s="20"/>
      <c r="K6" s="11">
        <v>3</v>
      </c>
      <c r="L6" s="9" t="str">
        <f t="shared" ref="L6:L9" si="1">"Sp"&amp;RIGHT($H$4,2)</f>
        <v>Sp20</v>
      </c>
    </row>
    <row r="7" spans="2:17" x14ac:dyDescent="0.3">
      <c r="C7" s="24" t="s">
        <v>27</v>
      </c>
      <c r="D7" s="22"/>
      <c r="E7" s="23"/>
      <c r="F7" s="10">
        <v>3</v>
      </c>
      <c r="G7" s="8" t="str">
        <f t="shared" si="0"/>
        <v>Fall19</v>
      </c>
      <c r="H7" s="19" t="s">
        <v>27</v>
      </c>
      <c r="I7" s="56"/>
      <c r="J7" s="20"/>
      <c r="K7" s="11">
        <v>3</v>
      </c>
      <c r="L7" s="9" t="str">
        <f t="shared" si="1"/>
        <v>Sp20</v>
      </c>
    </row>
    <row r="8" spans="2:17" x14ac:dyDescent="0.3">
      <c r="C8" s="24" t="s">
        <v>27</v>
      </c>
      <c r="D8" s="25"/>
      <c r="E8" s="26"/>
      <c r="F8" s="12">
        <v>3</v>
      </c>
      <c r="G8" s="8" t="str">
        <f t="shared" si="0"/>
        <v>Fall19</v>
      </c>
      <c r="H8" s="19" t="s">
        <v>27</v>
      </c>
      <c r="I8" s="56"/>
      <c r="J8" s="20"/>
      <c r="K8" s="13">
        <v>3</v>
      </c>
      <c r="L8" s="9" t="str">
        <f t="shared" si="1"/>
        <v>Sp20</v>
      </c>
    </row>
    <row r="9" spans="2:17" x14ac:dyDescent="0.3">
      <c r="C9" s="24" t="s">
        <v>27</v>
      </c>
      <c r="D9" s="25"/>
      <c r="E9" s="26"/>
      <c r="F9" s="12">
        <v>3</v>
      </c>
      <c r="G9" s="8" t="str">
        <f t="shared" si="0"/>
        <v>Fall19</v>
      </c>
      <c r="H9" s="19" t="s">
        <v>27</v>
      </c>
      <c r="I9" s="57"/>
      <c r="J9" s="58"/>
      <c r="K9" s="13">
        <v>3</v>
      </c>
      <c r="L9" s="9" t="str">
        <f t="shared" si="1"/>
        <v>Sp20</v>
      </c>
    </row>
    <row r="11" spans="2:17" x14ac:dyDescent="0.3">
      <c r="E11" s="14" t="s">
        <v>0</v>
      </c>
      <c r="F11" s="16">
        <f>SUM(F5:F9)</f>
        <v>15</v>
      </c>
      <c r="G11" s="33">
        <f>F12/120</f>
        <v>0.125</v>
      </c>
      <c r="J11" s="14" t="s">
        <v>0</v>
      </c>
      <c r="K11" s="16">
        <f>SUM(K5:K9)</f>
        <v>15</v>
      </c>
      <c r="L11" s="33">
        <f>K12/120</f>
        <v>0.25</v>
      </c>
    </row>
    <row r="12" spans="2:17" x14ac:dyDescent="0.3">
      <c r="E12" s="14" t="s">
        <v>1</v>
      </c>
      <c r="F12" s="17">
        <f>F11</f>
        <v>15</v>
      </c>
      <c r="G12" s="34"/>
      <c r="J12" s="14" t="s">
        <v>1</v>
      </c>
      <c r="K12" s="17">
        <f>K11+F12</f>
        <v>30</v>
      </c>
      <c r="L12" s="34"/>
    </row>
    <row r="13" spans="2:17" customFormat="1" ht="13.2" thickBot="1" x14ac:dyDescent="0.3"/>
    <row r="14" spans="2:17" customFormat="1" ht="16.2" thickBot="1" x14ac:dyDescent="0.35">
      <c r="B14" s="4" t="str">
        <f>RIGHT(B3,4)&amp;"-"&amp;RIGHT(B3,4)+1</f>
        <v>2020-2021</v>
      </c>
      <c r="C14" s="53" t="s">
        <v>22</v>
      </c>
      <c r="D14" s="54"/>
      <c r="E14" s="54"/>
      <c r="F14" s="54"/>
      <c r="G14" s="54"/>
      <c r="H14" s="54"/>
      <c r="I14" s="54"/>
      <c r="J14" s="54"/>
      <c r="K14" s="54"/>
      <c r="L14" s="55"/>
    </row>
    <row r="15" spans="2:17" customFormat="1" x14ac:dyDescent="0.3">
      <c r="B15" s="2"/>
      <c r="C15" s="52" t="str">
        <f>"Fall "&amp;LEFT($B14,4)</f>
        <v>Fall 2020</v>
      </c>
      <c r="D15" s="52"/>
      <c r="E15" s="52"/>
      <c r="F15" s="52"/>
      <c r="G15" s="52"/>
      <c r="H15" s="52" t="str">
        <f>"Spring "&amp;RIGHT($B14,4)</f>
        <v>Spring 2021</v>
      </c>
      <c r="I15" s="52"/>
      <c r="J15" s="52"/>
      <c r="K15" s="52"/>
      <c r="L15" s="52"/>
    </row>
    <row r="16" spans="2:17" customFormat="1" x14ac:dyDescent="0.3">
      <c r="B16" s="2"/>
      <c r="C16" s="21"/>
      <c r="D16" s="22"/>
      <c r="E16" s="23"/>
      <c r="F16" s="7">
        <v>3</v>
      </c>
      <c r="G16" s="8" t="str">
        <f>"Fall"&amp;RIGHT($C$15,2)</f>
        <v>Fall20</v>
      </c>
      <c r="H16" s="30"/>
      <c r="I16" s="31"/>
      <c r="J16" s="32"/>
      <c r="K16" s="9">
        <v>3</v>
      </c>
      <c r="L16" s="9" t="str">
        <f>"Sp"&amp;RIGHT($H$15,2)</f>
        <v>Sp21</v>
      </c>
    </row>
    <row r="17" spans="2:12" customFormat="1" x14ac:dyDescent="0.3">
      <c r="B17" s="2"/>
      <c r="C17" s="21"/>
      <c r="D17" s="22"/>
      <c r="E17" s="23"/>
      <c r="F17" s="10">
        <v>3</v>
      </c>
      <c r="G17" s="8" t="str">
        <f t="shared" ref="G17:G20" si="2">"Fall"&amp;RIGHT($C$15,2)</f>
        <v>Fall20</v>
      </c>
      <c r="H17" s="30"/>
      <c r="I17" s="31"/>
      <c r="J17" s="32"/>
      <c r="K17" s="11">
        <v>3</v>
      </c>
      <c r="L17" s="9" t="str">
        <f t="shared" ref="L17:L20" si="3">"Sp"&amp;RIGHT($H$15,2)</f>
        <v>Sp21</v>
      </c>
    </row>
    <row r="18" spans="2:12" customFormat="1" x14ac:dyDescent="0.3">
      <c r="B18" s="2"/>
      <c r="C18" s="21"/>
      <c r="D18" s="22"/>
      <c r="E18" s="23"/>
      <c r="F18" s="10">
        <v>3</v>
      </c>
      <c r="G18" s="8" t="str">
        <f t="shared" si="2"/>
        <v>Fall20</v>
      </c>
      <c r="H18" s="30"/>
      <c r="I18" s="31"/>
      <c r="J18" s="32"/>
      <c r="K18" s="11">
        <v>3</v>
      </c>
      <c r="L18" s="9" t="str">
        <f t="shared" si="3"/>
        <v>Sp21</v>
      </c>
    </row>
    <row r="19" spans="2:12" customFormat="1" x14ac:dyDescent="0.3">
      <c r="B19" s="2"/>
      <c r="C19" s="24"/>
      <c r="D19" s="25"/>
      <c r="E19" s="26"/>
      <c r="F19" s="12">
        <v>3</v>
      </c>
      <c r="G19" s="8" t="str">
        <f t="shared" si="2"/>
        <v>Fall20</v>
      </c>
      <c r="H19" s="30"/>
      <c r="I19" s="31"/>
      <c r="J19" s="32"/>
      <c r="K19" s="13">
        <v>3</v>
      </c>
      <c r="L19" s="9" t="str">
        <f t="shared" si="3"/>
        <v>Sp21</v>
      </c>
    </row>
    <row r="20" spans="2:12" customFormat="1" x14ac:dyDescent="0.3">
      <c r="B20" s="2"/>
      <c r="C20" s="24"/>
      <c r="D20" s="25"/>
      <c r="E20" s="26"/>
      <c r="F20" s="12">
        <v>3</v>
      </c>
      <c r="G20" s="8" t="str">
        <f t="shared" si="2"/>
        <v>Fall20</v>
      </c>
      <c r="H20" s="27"/>
      <c r="I20" s="28"/>
      <c r="J20" s="29"/>
      <c r="K20" s="13">
        <v>3</v>
      </c>
      <c r="L20" s="9" t="str">
        <f t="shared" si="3"/>
        <v>Sp21</v>
      </c>
    </row>
    <row r="21" spans="2:12" customForma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customFormat="1" x14ac:dyDescent="0.3">
      <c r="B22" s="2"/>
      <c r="C22" s="2"/>
      <c r="D22" s="2"/>
      <c r="E22" s="14" t="s">
        <v>0</v>
      </c>
      <c r="F22" s="16">
        <f>SUM(F16:F20)</f>
        <v>15</v>
      </c>
      <c r="G22" s="33">
        <f>F23/120</f>
        <v>0.375</v>
      </c>
      <c r="H22" s="2"/>
      <c r="I22" s="2"/>
      <c r="J22" s="14" t="s">
        <v>0</v>
      </c>
      <c r="K22" s="16">
        <f>SUM(K16:K21)</f>
        <v>15</v>
      </c>
      <c r="L22" s="33">
        <f>K23/120</f>
        <v>0.5</v>
      </c>
    </row>
    <row r="23" spans="2:12" customFormat="1" x14ac:dyDescent="0.3">
      <c r="B23" s="2"/>
      <c r="C23" s="2"/>
      <c r="D23" s="2"/>
      <c r="E23" s="14" t="s">
        <v>1</v>
      </c>
      <c r="F23" s="17">
        <f>F22+K12</f>
        <v>45</v>
      </c>
      <c r="G23" s="34"/>
      <c r="H23" s="2"/>
      <c r="I23" s="2"/>
      <c r="J23" s="14" t="s">
        <v>1</v>
      </c>
      <c r="K23" s="17">
        <f>K22+F23</f>
        <v>60</v>
      </c>
      <c r="L23" s="34"/>
    </row>
    <row r="24" spans="2:12" customFormat="1" ht="13.2" thickBot="1" x14ac:dyDescent="0.3"/>
    <row r="25" spans="2:12" customFormat="1" ht="16.2" thickBot="1" x14ac:dyDescent="0.35">
      <c r="B25" s="4" t="str">
        <f>RIGHT(B14,4)&amp;"-"&amp;RIGHT(B14,4)+1</f>
        <v>2021-2022</v>
      </c>
      <c r="C25" s="53" t="s">
        <v>23</v>
      </c>
      <c r="D25" s="54"/>
      <c r="E25" s="54"/>
      <c r="F25" s="54"/>
      <c r="G25" s="54"/>
      <c r="H25" s="54"/>
      <c r="I25" s="54"/>
      <c r="J25" s="54"/>
      <c r="K25" s="54"/>
      <c r="L25" s="55"/>
    </row>
    <row r="26" spans="2:12" customFormat="1" x14ac:dyDescent="0.3">
      <c r="B26" s="2"/>
      <c r="C26" s="52" t="str">
        <f>"Fall "&amp;LEFT($B25,4)</f>
        <v>Fall 2021</v>
      </c>
      <c r="D26" s="52"/>
      <c r="E26" s="52"/>
      <c r="F26" s="52"/>
      <c r="G26" s="52"/>
      <c r="H26" s="52" t="str">
        <f>"Spring "&amp;RIGHT($B25,4)</f>
        <v>Spring 2022</v>
      </c>
      <c r="I26" s="52"/>
      <c r="J26" s="52"/>
      <c r="K26" s="52"/>
      <c r="L26" s="52"/>
    </row>
    <row r="27" spans="2:12" customFormat="1" x14ac:dyDescent="0.3">
      <c r="B27" s="2"/>
      <c r="C27" s="21"/>
      <c r="D27" s="22"/>
      <c r="E27" s="23"/>
      <c r="F27" s="7">
        <v>3</v>
      </c>
      <c r="G27" s="8" t="str">
        <f>"Fall"&amp;RIGHT($C$26,2)</f>
        <v>Fall21</v>
      </c>
      <c r="H27" s="30"/>
      <c r="I27" s="31"/>
      <c r="J27" s="32"/>
      <c r="K27" s="9">
        <v>3</v>
      </c>
      <c r="L27" s="9" t="str">
        <f>"Sp"&amp;RIGHT($H$26,2)</f>
        <v>Sp22</v>
      </c>
    </row>
    <row r="28" spans="2:12" customFormat="1" x14ac:dyDescent="0.3">
      <c r="B28" s="2"/>
      <c r="C28" s="21"/>
      <c r="D28" s="22"/>
      <c r="E28" s="23"/>
      <c r="F28" s="10">
        <v>3</v>
      </c>
      <c r="G28" s="8" t="str">
        <f t="shared" ref="G28:G31" si="4">"Fall"&amp;RIGHT($C$26,2)</f>
        <v>Fall21</v>
      </c>
      <c r="H28" s="30"/>
      <c r="I28" s="31"/>
      <c r="J28" s="32"/>
      <c r="K28" s="11">
        <v>3</v>
      </c>
      <c r="L28" s="9" t="str">
        <f t="shared" ref="L28:L31" si="5">"Sp"&amp;RIGHT($H$26,2)</f>
        <v>Sp22</v>
      </c>
    </row>
    <row r="29" spans="2:12" customFormat="1" x14ac:dyDescent="0.3">
      <c r="B29" s="2"/>
      <c r="C29" s="21"/>
      <c r="D29" s="22"/>
      <c r="E29" s="23"/>
      <c r="F29" s="10">
        <v>3</v>
      </c>
      <c r="G29" s="8" t="str">
        <f t="shared" si="4"/>
        <v>Fall21</v>
      </c>
      <c r="H29" s="30"/>
      <c r="I29" s="31"/>
      <c r="J29" s="32"/>
      <c r="K29" s="11">
        <v>3</v>
      </c>
      <c r="L29" s="9" t="str">
        <f t="shared" si="5"/>
        <v>Sp22</v>
      </c>
    </row>
    <row r="30" spans="2:12" customFormat="1" x14ac:dyDescent="0.3">
      <c r="B30" s="2"/>
      <c r="C30" s="24"/>
      <c r="D30" s="25"/>
      <c r="E30" s="26"/>
      <c r="F30" s="12">
        <v>3</v>
      </c>
      <c r="G30" s="8" t="str">
        <f t="shared" si="4"/>
        <v>Fall21</v>
      </c>
      <c r="H30" s="30"/>
      <c r="I30" s="31"/>
      <c r="J30" s="32"/>
      <c r="K30" s="13">
        <v>3</v>
      </c>
      <c r="L30" s="9" t="str">
        <f t="shared" si="5"/>
        <v>Sp22</v>
      </c>
    </row>
    <row r="31" spans="2:12" customFormat="1" x14ac:dyDescent="0.3">
      <c r="B31" s="2"/>
      <c r="C31" s="24"/>
      <c r="D31" s="25"/>
      <c r="E31" s="26"/>
      <c r="F31" s="12">
        <v>3</v>
      </c>
      <c r="G31" s="8" t="str">
        <f t="shared" si="4"/>
        <v>Fall21</v>
      </c>
      <c r="H31" s="27"/>
      <c r="I31" s="28"/>
      <c r="J31" s="29"/>
      <c r="K31" s="13">
        <v>3</v>
      </c>
      <c r="L31" s="9" t="str">
        <f t="shared" si="5"/>
        <v>Sp22</v>
      </c>
    </row>
    <row r="32" spans="2:12" customForma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customFormat="1" x14ac:dyDescent="0.3">
      <c r="B33" s="2"/>
      <c r="C33" s="2"/>
      <c r="D33" s="2"/>
      <c r="E33" s="14" t="s">
        <v>0</v>
      </c>
      <c r="F33" s="16">
        <f>SUM(F27:F31)</f>
        <v>15</v>
      </c>
      <c r="G33" s="33">
        <f>F34/120</f>
        <v>0.625</v>
      </c>
      <c r="H33" s="2"/>
      <c r="I33" s="2"/>
      <c r="J33" s="14" t="s">
        <v>0</v>
      </c>
      <c r="K33" s="16">
        <f>SUM(K27:K32)</f>
        <v>15</v>
      </c>
      <c r="L33" s="33">
        <f>K34/120</f>
        <v>0.75</v>
      </c>
    </row>
    <row r="34" spans="2:12" customFormat="1" x14ac:dyDescent="0.3">
      <c r="B34" s="2"/>
      <c r="C34" s="2"/>
      <c r="D34" s="2"/>
      <c r="E34" s="14" t="s">
        <v>1</v>
      </c>
      <c r="F34" s="17">
        <f>F33+K23</f>
        <v>75</v>
      </c>
      <c r="G34" s="34"/>
      <c r="H34" s="2"/>
      <c r="I34" s="2"/>
      <c r="J34" s="14" t="s">
        <v>1</v>
      </c>
      <c r="K34" s="17">
        <f>K33+F34</f>
        <v>90</v>
      </c>
      <c r="L34" s="34"/>
    </row>
    <row r="35" spans="2:12" customFormat="1" ht="13.2" thickBot="1" x14ac:dyDescent="0.3"/>
    <row r="36" spans="2:12" customFormat="1" ht="16.2" thickBot="1" x14ac:dyDescent="0.35">
      <c r="B36" s="4" t="str">
        <f>RIGHT(B25,4)&amp;"-"&amp;RIGHT(B25,4)+1</f>
        <v>2022-2023</v>
      </c>
      <c r="C36" s="53" t="s">
        <v>26</v>
      </c>
      <c r="D36" s="54"/>
      <c r="E36" s="54"/>
      <c r="F36" s="54"/>
      <c r="G36" s="54"/>
      <c r="H36" s="54"/>
      <c r="I36" s="54"/>
      <c r="J36" s="54"/>
      <c r="K36" s="54"/>
      <c r="L36" s="55"/>
    </row>
    <row r="37" spans="2:12" customFormat="1" x14ac:dyDescent="0.3">
      <c r="B37" s="2"/>
      <c r="C37" s="52" t="str">
        <f>"Fall "&amp;LEFT($B36,4)</f>
        <v>Fall 2022</v>
      </c>
      <c r="D37" s="52"/>
      <c r="E37" s="52"/>
      <c r="F37" s="52"/>
      <c r="G37" s="52"/>
      <c r="H37" s="52" t="str">
        <f>"Spring "&amp;RIGHT($B36,4)</f>
        <v>Spring 2023</v>
      </c>
      <c r="I37" s="52"/>
      <c r="J37" s="52"/>
      <c r="K37" s="52"/>
      <c r="L37" s="52"/>
    </row>
    <row r="38" spans="2:12" customFormat="1" x14ac:dyDescent="0.3">
      <c r="B38" s="2"/>
      <c r="C38" s="21"/>
      <c r="D38" s="22"/>
      <c r="E38" s="23"/>
      <c r="F38" s="7">
        <v>3</v>
      </c>
      <c r="G38" s="8" t="str">
        <f>"Fall"&amp;RIGHT($C$37,2)</f>
        <v>Fall22</v>
      </c>
      <c r="H38" s="30"/>
      <c r="I38" s="31"/>
      <c r="J38" s="32"/>
      <c r="K38" s="9">
        <v>3</v>
      </c>
      <c r="L38" s="9" t="str">
        <f>"Sp"&amp;RIGHT($H$37,2)</f>
        <v>Sp23</v>
      </c>
    </row>
    <row r="39" spans="2:12" customFormat="1" x14ac:dyDescent="0.3">
      <c r="B39" s="2"/>
      <c r="C39" s="21"/>
      <c r="D39" s="22"/>
      <c r="E39" s="23"/>
      <c r="F39" s="10">
        <v>3</v>
      </c>
      <c r="G39" s="8" t="str">
        <f t="shared" ref="G39:G42" si="6">"Fall"&amp;RIGHT($C$37,2)</f>
        <v>Fall22</v>
      </c>
      <c r="H39" s="30"/>
      <c r="I39" s="31"/>
      <c r="J39" s="32"/>
      <c r="K39" s="11">
        <v>3</v>
      </c>
      <c r="L39" s="9" t="str">
        <f t="shared" ref="L39:L42" si="7">"Sp"&amp;RIGHT($H$37,2)</f>
        <v>Sp23</v>
      </c>
    </row>
    <row r="40" spans="2:12" customFormat="1" x14ac:dyDescent="0.3">
      <c r="B40" s="2"/>
      <c r="C40" s="21"/>
      <c r="D40" s="22"/>
      <c r="E40" s="23"/>
      <c r="F40" s="10">
        <v>3</v>
      </c>
      <c r="G40" s="8" t="str">
        <f t="shared" si="6"/>
        <v>Fall22</v>
      </c>
      <c r="H40" s="30"/>
      <c r="I40" s="31"/>
      <c r="J40" s="32"/>
      <c r="K40" s="11">
        <v>3</v>
      </c>
      <c r="L40" s="9" t="str">
        <f t="shared" si="7"/>
        <v>Sp23</v>
      </c>
    </row>
    <row r="41" spans="2:12" customFormat="1" x14ac:dyDescent="0.3">
      <c r="B41" s="2"/>
      <c r="C41" s="24"/>
      <c r="D41" s="25"/>
      <c r="E41" s="26"/>
      <c r="F41" s="12">
        <v>3</v>
      </c>
      <c r="G41" s="8" t="str">
        <f t="shared" si="6"/>
        <v>Fall22</v>
      </c>
      <c r="H41" s="30"/>
      <c r="I41" s="31"/>
      <c r="J41" s="32"/>
      <c r="K41" s="13">
        <v>3</v>
      </c>
      <c r="L41" s="9" t="str">
        <f t="shared" si="7"/>
        <v>Sp23</v>
      </c>
    </row>
    <row r="42" spans="2:12" customFormat="1" x14ac:dyDescent="0.3">
      <c r="B42" s="2"/>
      <c r="C42" s="24"/>
      <c r="D42" s="25"/>
      <c r="E42" s="26"/>
      <c r="F42" s="12">
        <v>3</v>
      </c>
      <c r="G42" s="8" t="str">
        <f t="shared" si="6"/>
        <v>Fall22</v>
      </c>
      <c r="H42" s="27"/>
      <c r="I42" s="28"/>
      <c r="J42" s="29"/>
      <c r="K42" s="13">
        <v>3</v>
      </c>
      <c r="L42" s="9" t="str">
        <f t="shared" si="7"/>
        <v>Sp23</v>
      </c>
    </row>
    <row r="43" spans="2:12" customForma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customFormat="1" x14ac:dyDescent="0.3">
      <c r="B44" s="2"/>
      <c r="C44" s="2"/>
      <c r="D44" s="2"/>
      <c r="E44" s="14" t="s">
        <v>0</v>
      </c>
      <c r="F44" s="16">
        <f>SUM(F38:F42)</f>
        <v>15</v>
      </c>
      <c r="G44" s="33">
        <f>F45/120</f>
        <v>0.875</v>
      </c>
      <c r="H44" s="2"/>
      <c r="I44" s="2"/>
      <c r="J44" s="14" t="s">
        <v>0</v>
      </c>
      <c r="K44" s="16">
        <f>SUM(K38:K43)</f>
        <v>15</v>
      </c>
      <c r="L44" s="33">
        <f>K45/120</f>
        <v>1</v>
      </c>
    </row>
    <row r="45" spans="2:12" customFormat="1" x14ac:dyDescent="0.3">
      <c r="B45" s="2"/>
      <c r="C45" s="2"/>
      <c r="D45" s="2"/>
      <c r="E45" s="14" t="s">
        <v>1</v>
      </c>
      <c r="F45" s="17">
        <f>F44+K34</f>
        <v>105</v>
      </c>
      <c r="G45" s="34"/>
      <c r="H45" s="2"/>
      <c r="I45" s="2"/>
      <c r="J45" s="14" t="s">
        <v>1</v>
      </c>
      <c r="K45" s="17">
        <f>K44+F45</f>
        <v>120</v>
      </c>
      <c r="L45" s="34"/>
    </row>
    <row r="46" spans="2:12" customFormat="1" ht="12.6" x14ac:dyDescent="0.25"/>
    <row r="47" spans="2:12" customFormat="1" ht="12.6" x14ac:dyDescent="0.25"/>
    <row r="48" spans="2:12" customFormat="1" ht="12.6" x14ac:dyDescent="0.25"/>
    <row r="49" customFormat="1" ht="12.6" x14ac:dyDescent="0.25"/>
    <row r="50" customFormat="1" ht="12.6" x14ac:dyDescent="0.25"/>
    <row r="51" customFormat="1" ht="12.6" x14ac:dyDescent="0.25"/>
    <row r="52" customFormat="1" ht="12.6" x14ac:dyDescent="0.25"/>
    <row r="53" customFormat="1" ht="12.6" x14ac:dyDescent="0.25"/>
    <row r="54" customFormat="1" ht="12.6" x14ac:dyDescent="0.25"/>
    <row r="55" customFormat="1" ht="12.6" x14ac:dyDescent="0.25"/>
  </sheetData>
  <mergeCells count="23">
    <mergeCell ref="H41:J41"/>
    <mergeCell ref="H42:J42"/>
    <mergeCell ref="G44:G45"/>
    <mergeCell ref="L44:L45"/>
    <mergeCell ref="H27:J27"/>
    <mergeCell ref="H28:J28"/>
    <mergeCell ref="H29:J29"/>
    <mergeCell ref="H30:J30"/>
    <mergeCell ref="H31:J31"/>
    <mergeCell ref="G33:G34"/>
    <mergeCell ref="G11:G12"/>
    <mergeCell ref="H16:J16"/>
    <mergeCell ref="H17:J17"/>
    <mergeCell ref="H19:J19"/>
    <mergeCell ref="H20:J20"/>
    <mergeCell ref="H38:J38"/>
    <mergeCell ref="H39:J39"/>
    <mergeCell ref="H40:J40"/>
    <mergeCell ref="L33:L34"/>
    <mergeCell ref="G22:G23"/>
    <mergeCell ref="L22:L23"/>
    <mergeCell ref="H18:J18"/>
    <mergeCell ref="L11:L12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8590-012A-416D-BAF2-6179D9850FDD}">
  <dimension ref="A1:F8"/>
  <sheetViews>
    <sheetView showGridLines="0" zoomScale="120" zoomScaleNormal="120" workbookViewId="0">
      <selection activeCell="A5" sqref="A5"/>
    </sheetView>
  </sheetViews>
  <sheetFormatPr defaultRowHeight="13.8" x14ac:dyDescent="0.3"/>
  <cols>
    <col min="1" max="1" width="10.44140625" style="18" bestFit="1" customWidth="1"/>
    <col min="2" max="2" width="10.33203125" style="18" customWidth="1"/>
    <col min="3" max="3" width="11" style="18" customWidth="1"/>
    <col min="4" max="4" width="12" style="18" customWidth="1"/>
    <col min="5" max="5" width="10.44140625" style="18" customWidth="1"/>
    <col min="6" max="6" width="7.44140625" style="18" customWidth="1"/>
    <col min="7" max="16384" width="8.88671875" style="18"/>
  </cols>
  <sheetData>
    <row r="1" spans="1:6" ht="19.2" customHeight="1" x14ac:dyDescent="0.3">
      <c r="A1" s="47"/>
      <c r="B1" s="51" t="s">
        <v>5</v>
      </c>
      <c r="C1" s="46" t="s">
        <v>3</v>
      </c>
      <c r="D1" s="46" t="s">
        <v>4</v>
      </c>
      <c r="E1" s="46" t="s">
        <v>6</v>
      </c>
      <c r="F1" s="42" t="s">
        <v>7</v>
      </c>
    </row>
    <row r="2" spans="1:6" ht="19.2" customHeight="1" x14ac:dyDescent="0.3">
      <c r="A2" s="47" t="s">
        <v>12</v>
      </c>
      <c r="B2" s="43" t="s">
        <v>18</v>
      </c>
      <c r="C2" s="46"/>
      <c r="D2" s="43" t="s">
        <v>18</v>
      </c>
      <c r="E2" s="47"/>
      <c r="F2" s="41"/>
    </row>
    <row r="3" spans="1:6" ht="19.2" customHeight="1" x14ac:dyDescent="0.3">
      <c r="A3" s="47" t="s">
        <v>13</v>
      </c>
      <c r="B3" s="44" t="s">
        <v>15</v>
      </c>
      <c r="C3" s="47"/>
      <c r="D3" s="44" t="s">
        <v>15</v>
      </c>
      <c r="E3" s="46"/>
      <c r="F3" s="42"/>
    </row>
    <row r="4" spans="1:6" ht="19.2" customHeight="1" x14ac:dyDescent="0.3">
      <c r="A4" s="47" t="s">
        <v>8</v>
      </c>
      <c r="B4" s="45" t="s">
        <v>19</v>
      </c>
      <c r="C4" s="46"/>
      <c r="D4" s="45" t="s">
        <v>19</v>
      </c>
      <c r="E4" s="46"/>
      <c r="F4" s="42"/>
    </row>
    <row r="5" spans="1:6" ht="19.2" customHeight="1" x14ac:dyDescent="0.3">
      <c r="A5" s="47" t="s">
        <v>9</v>
      </c>
      <c r="B5" s="46"/>
      <c r="C5" s="46"/>
      <c r="D5" s="46"/>
      <c r="E5" s="46"/>
      <c r="F5" s="42"/>
    </row>
    <row r="6" spans="1:6" ht="19.2" customHeight="1" x14ac:dyDescent="0.3">
      <c r="A6" s="47" t="s">
        <v>10</v>
      </c>
      <c r="B6" s="47"/>
      <c r="C6" s="47"/>
      <c r="D6" s="47"/>
      <c r="E6" s="49" t="s">
        <v>17</v>
      </c>
      <c r="F6" s="42"/>
    </row>
    <row r="7" spans="1:6" ht="19.2" customHeight="1" x14ac:dyDescent="0.3">
      <c r="A7" s="47" t="s">
        <v>11</v>
      </c>
      <c r="B7" s="46"/>
      <c r="C7" s="46"/>
      <c r="D7" s="46"/>
      <c r="E7" s="50"/>
      <c r="F7" s="42"/>
    </row>
    <row r="8" spans="1:6" ht="19.2" customHeight="1" x14ac:dyDescent="0.3">
      <c r="A8" s="47" t="s">
        <v>14</v>
      </c>
      <c r="B8" s="47"/>
      <c r="C8" s="48" t="s">
        <v>16</v>
      </c>
      <c r="D8" s="47"/>
      <c r="E8" s="48" t="s">
        <v>16</v>
      </c>
      <c r="F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Page</vt:lpstr>
      <vt:lpstr>3-yr Semester Plan</vt:lpstr>
      <vt:lpstr>4-yr Semester Plan</vt:lpstr>
      <vt:lpstr>Class Scheduling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Brionna Rashell Orozco</dc:creator>
  <cp:lastModifiedBy>Luke Nelson</cp:lastModifiedBy>
  <cp:lastPrinted>2020-04-14T20:10:40Z</cp:lastPrinted>
  <dcterms:created xsi:type="dcterms:W3CDTF">1997-06-12T16:26:23Z</dcterms:created>
  <dcterms:modified xsi:type="dcterms:W3CDTF">2022-07-16T23:40:48Z</dcterms:modified>
</cp:coreProperties>
</file>