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Univeristy of Exeter\Year 4\BIOM052 MSci Academic Research Project\Analysis\"/>
    </mc:Choice>
  </mc:AlternateContent>
  <bookViews>
    <workbookView xWindow="0" yWindow="0" windowWidth="8170" windowHeight="7520"/>
  </bookViews>
  <sheets>
    <sheet name="data w NEW SMI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20" i="1"/>
  <c r="AS23" i="1"/>
  <c r="AS24" i="1"/>
  <c r="AS25" i="1"/>
  <c r="AS26" i="1"/>
  <c r="AS27" i="1"/>
  <c r="AS28" i="1"/>
  <c r="AS30" i="1"/>
  <c r="AS31" i="1"/>
  <c r="AS32" i="1"/>
  <c r="AS33" i="1"/>
  <c r="AS34" i="1"/>
  <c r="AS35" i="1"/>
  <c r="AS36" i="1"/>
  <c r="AS2" i="1"/>
  <c r="AR3" i="1" l="1"/>
  <c r="AR4" i="1"/>
  <c r="AR5" i="1"/>
  <c r="AR6" i="1"/>
  <c r="AR7" i="1"/>
  <c r="AR8" i="1"/>
  <c r="AR9" i="1"/>
  <c r="AR10" i="1"/>
  <c r="AR20" i="1"/>
  <c r="AR23" i="1"/>
  <c r="AR24" i="1"/>
  <c r="AR25" i="1"/>
  <c r="AR26" i="1"/>
  <c r="AR27" i="1"/>
  <c r="AR28" i="1"/>
  <c r="AR30" i="1"/>
  <c r="AR31" i="1"/>
  <c r="AR32" i="1"/>
  <c r="AR33" i="1"/>
  <c r="AR34" i="1"/>
  <c r="AR35" i="1"/>
  <c r="AR36" i="1"/>
  <c r="AR2" i="1"/>
</calcChain>
</file>

<file path=xl/sharedStrings.xml><?xml version="1.0" encoding="utf-8"?>
<sst xmlns="http://schemas.openxmlformats.org/spreadsheetml/2006/main" count="574" uniqueCount="140">
  <si>
    <t>lg.wing</t>
  </si>
  <si>
    <t>lg.mass</t>
  </si>
  <si>
    <t>day</t>
  </si>
  <si>
    <t>week</t>
  </si>
  <si>
    <t>season</t>
  </si>
  <si>
    <t>location</t>
  </si>
  <si>
    <t>species</t>
  </si>
  <si>
    <t>ring</t>
  </si>
  <si>
    <t>age</t>
  </si>
  <si>
    <t>wing</t>
  </si>
  <si>
    <t>size</t>
  </si>
  <si>
    <t>weight</t>
  </si>
  <si>
    <t>fat</t>
  </si>
  <si>
    <t>muscle</t>
  </si>
  <si>
    <t>e</t>
  </si>
  <si>
    <t>wp</t>
  </si>
  <si>
    <t>X2</t>
  </si>
  <si>
    <t>wp.pc</t>
  </si>
  <si>
    <t>wp.p2</t>
  </si>
  <si>
    <t>wp.t3</t>
  </si>
  <si>
    <t>tail</t>
  </si>
  <si>
    <t>tarsus</t>
  </si>
  <si>
    <t>thl</t>
  </si>
  <si>
    <t>time</t>
  </si>
  <si>
    <t>SMI</t>
  </si>
  <si>
    <t>SMI.2</t>
  </si>
  <si>
    <t>well</t>
  </si>
  <si>
    <t>sample.mass</t>
  </si>
  <si>
    <t>d2H</t>
  </si>
  <si>
    <t>distance</t>
  </si>
  <si>
    <t>musc</t>
  </si>
  <si>
    <t>temp</t>
  </si>
  <si>
    <t>humidity</t>
  </si>
  <si>
    <t>pressure</t>
  </si>
  <si>
    <t>speed</t>
  </si>
  <si>
    <t>direction1</t>
  </si>
  <si>
    <t>direction2</t>
  </si>
  <si>
    <t>radians</t>
  </si>
  <si>
    <t>SMI.N</t>
  </si>
  <si>
    <t>Early</t>
  </si>
  <si>
    <t>nan</t>
  </si>
  <si>
    <t>yebwa</t>
  </si>
  <si>
    <t>kjk500</t>
  </si>
  <si>
    <t>small</t>
  </si>
  <si>
    <t>B2</t>
  </si>
  <si>
    <t>low</t>
  </si>
  <si>
    <t>m2</t>
  </si>
  <si>
    <t>w</t>
  </si>
  <si>
    <t>kdy740</t>
  </si>
  <si>
    <t>C8</t>
  </si>
  <si>
    <t>kdy739</t>
  </si>
  <si>
    <t>med</t>
  </si>
  <si>
    <t>B6</t>
  </si>
  <si>
    <t>medium</t>
  </si>
  <si>
    <t>kdy741</t>
  </si>
  <si>
    <t>C4</t>
  </si>
  <si>
    <t>high</t>
  </si>
  <si>
    <t>kdy964</t>
  </si>
  <si>
    <t>large</t>
  </si>
  <si>
    <t>A7</t>
  </si>
  <si>
    <t>m1</t>
  </si>
  <si>
    <t>wsw</t>
  </si>
  <si>
    <t>kpn025</t>
  </si>
  <si>
    <t>A12</t>
  </si>
  <si>
    <t>kpn056</t>
  </si>
  <si>
    <t>A5</t>
  </si>
  <si>
    <t>sw</t>
  </si>
  <si>
    <t>kpn069</t>
  </si>
  <si>
    <t>B1</t>
  </si>
  <si>
    <t>kpn096</t>
  </si>
  <si>
    <t>A11</t>
  </si>
  <si>
    <t>m3</t>
  </si>
  <si>
    <t>cam</t>
  </si>
  <si>
    <t>jjc210</t>
  </si>
  <si>
    <t>NA</t>
  </si>
  <si>
    <t>C3</t>
  </si>
  <si>
    <t>s</t>
  </si>
  <si>
    <t>Early-Mid</t>
  </si>
  <si>
    <t>jjc221</t>
  </si>
  <si>
    <t>C7</t>
  </si>
  <si>
    <t>kpn190</t>
  </si>
  <si>
    <t>kpn191</t>
  </si>
  <si>
    <t>B11</t>
  </si>
  <si>
    <t>kpn288</t>
  </si>
  <si>
    <t>C2</t>
  </si>
  <si>
    <t>sse</t>
  </si>
  <si>
    <t>kpn297</t>
  </si>
  <si>
    <t>A6</t>
  </si>
  <si>
    <t>kpn335</t>
  </si>
  <si>
    <t>C9</t>
  </si>
  <si>
    <t>se</t>
  </si>
  <si>
    <t>kpn342</t>
  </si>
  <si>
    <t>A10</t>
  </si>
  <si>
    <t>kpn375</t>
  </si>
  <si>
    <t>B10</t>
  </si>
  <si>
    <t>kpn395</t>
  </si>
  <si>
    <t>C5</t>
  </si>
  <si>
    <t>kpn410</t>
  </si>
  <si>
    <t>B12</t>
  </si>
  <si>
    <t>kpn430</t>
  </si>
  <si>
    <t>A4</t>
  </si>
  <si>
    <t>Mid-Late</t>
  </si>
  <si>
    <t>kpn453</t>
  </si>
  <si>
    <t>B8</t>
  </si>
  <si>
    <t>kpn456</t>
  </si>
  <si>
    <t>C6</t>
  </si>
  <si>
    <t>kpn464</t>
  </si>
  <si>
    <t>A2</t>
  </si>
  <si>
    <t>kpn489</t>
  </si>
  <si>
    <t>B5</t>
  </si>
  <si>
    <t>nne</t>
  </si>
  <si>
    <t>kpn503</t>
  </si>
  <si>
    <t>B4</t>
  </si>
  <si>
    <t>kpn512</t>
  </si>
  <si>
    <t>A9</t>
  </si>
  <si>
    <t>kpn521</t>
  </si>
  <si>
    <t>A1</t>
  </si>
  <si>
    <t>kpn570</t>
  </si>
  <si>
    <t>B3</t>
  </si>
  <si>
    <t>wnw</t>
  </si>
  <si>
    <t>kpn577</t>
  </si>
  <si>
    <t>B7</t>
  </si>
  <si>
    <t>kpn643</t>
  </si>
  <si>
    <t>C1</t>
  </si>
  <si>
    <t>kpn927</t>
  </si>
  <si>
    <t>B9</t>
  </si>
  <si>
    <t>kpn855</t>
  </si>
  <si>
    <t>C10</t>
  </si>
  <si>
    <t>kpn893</t>
  </si>
  <si>
    <t>A8</t>
  </si>
  <si>
    <t>Late</t>
  </si>
  <si>
    <t>krn801</t>
  </si>
  <si>
    <t>A3</t>
  </si>
  <si>
    <t>Condition</t>
  </si>
  <si>
    <t>pointy</t>
  </si>
  <si>
    <t>SMI.tars</t>
  </si>
  <si>
    <t>fat.2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</si>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</sst>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abSelected="1" topLeftCell="G1" zoomScale="50" zoomScaleNormal="50" workbookViewId="0">
      <selection activeCell="N37" sqref="N37"/>
    </sheetView>
  </sheetViews>
  <sheetFormatPr defaultRowHeight="14.5" x14ac:dyDescent="0.35"/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136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0</v>
      </c>
      <c r="AA1" t="s">
        <v>1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133</v>
      </c>
      <c r="AR1" t="s">
        <v>134</v>
      </c>
      <c r="AS1" t="s">
        <v>135</v>
      </c>
    </row>
    <row r="2" spans="1:45" x14ac:dyDescent="0.35">
      <c r="A2">
        <v>3.9889840465642701</v>
      </c>
      <c r="B2">
        <v>1.96009478404727</v>
      </c>
      <c r="C2">
        <v>277</v>
      </c>
      <c r="D2">
        <v>1</v>
      </c>
      <c r="E2" t="s">
        <v>39</v>
      </c>
      <c r="F2" t="s">
        <v>40</v>
      </c>
      <c r="G2" t="s">
        <v>41</v>
      </c>
      <c r="H2" t="s">
        <v>42</v>
      </c>
      <c r="I2">
        <v>3</v>
      </c>
      <c r="J2">
        <v>54</v>
      </c>
      <c r="K2" t="s">
        <v>43</v>
      </c>
      <c r="L2">
        <v>7.1</v>
      </c>
      <c r="M2">
        <v>3</v>
      </c>
      <c r="N2" t="s">
        <v>137</v>
      </c>
      <c r="O2">
        <v>2</v>
      </c>
      <c r="P2">
        <v>6</v>
      </c>
      <c r="Q2">
        <v>4</v>
      </c>
      <c r="R2">
        <v>7.5</v>
      </c>
      <c r="S2">
        <v>32.1</v>
      </c>
      <c r="T2">
        <v>5.0999999999999996</v>
      </c>
      <c r="U2">
        <v>11.6</v>
      </c>
      <c r="V2">
        <v>36</v>
      </c>
      <c r="W2">
        <v>16.7</v>
      </c>
      <c r="X2">
        <v>23.3</v>
      </c>
      <c r="Y2" s="1">
        <v>0.52777777777777779</v>
      </c>
      <c r="Z2">
        <v>3.9889839999999999</v>
      </c>
      <c r="AA2">
        <v>2.5649489999999999</v>
      </c>
      <c r="AB2">
        <v>28.374929999999999</v>
      </c>
      <c r="AC2">
        <v>28.374929519999998</v>
      </c>
      <c r="AD2" t="s">
        <v>44</v>
      </c>
      <c r="AE2">
        <v>0.24199999999999999</v>
      </c>
      <c r="AF2">
        <v>-123.5290593</v>
      </c>
      <c r="AG2" t="s">
        <v>45</v>
      </c>
      <c r="AH2" t="s">
        <v>46</v>
      </c>
      <c r="AI2">
        <v>12.7</v>
      </c>
      <c r="AJ2">
        <v>83</v>
      </c>
      <c r="AK2">
        <v>1025.5999999999999</v>
      </c>
      <c r="AL2">
        <v>6.35</v>
      </c>
      <c r="AM2">
        <v>270</v>
      </c>
      <c r="AN2" t="s">
        <v>47</v>
      </c>
      <c r="AO2">
        <v>4.7123900000000001</v>
      </c>
      <c r="AP2">
        <v>7.8513282615523003</v>
      </c>
      <c r="AQ2" t="s">
        <v>56</v>
      </c>
      <c r="AR2">
        <f>(U2-T2)/J2</f>
        <v>0.12037037037037036</v>
      </c>
      <c r="AS2">
        <f>L2*(18.816/W2)^2.168212</f>
        <v>9.1959207333536916</v>
      </c>
    </row>
    <row r="3" spans="1:45" x14ac:dyDescent="0.35">
      <c r="A3">
        <v>3.9702919135521202</v>
      </c>
      <c r="B3">
        <v>1.90210752639692</v>
      </c>
      <c r="C3">
        <v>277</v>
      </c>
      <c r="D3">
        <v>1</v>
      </c>
      <c r="E3" t="s">
        <v>39</v>
      </c>
      <c r="F3" t="s">
        <v>40</v>
      </c>
      <c r="G3" t="s">
        <v>41</v>
      </c>
      <c r="H3" t="s">
        <v>48</v>
      </c>
      <c r="I3">
        <v>3</v>
      </c>
      <c r="J3">
        <v>53</v>
      </c>
      <c r="K3" t="s">
        <v>43</v>
      </c>
      <c r="L3">
        <v>6.7</v>
      </c>
      <c r="M3">
        <v>3</v>
      </c>
      <c r="N3" t="s">
        <v>137</v>
      </c>
      <c r="O3">
        <v>2</v>
      </c>
      <c r="P3">
        <v>6</v>
      </c>
      <c r="Q3">
        <v>4</v>
      </c>
      <c r="R3">
        <v>8</v>
      </c>
      <c r="S3">
        <v>30.5</v>
      </c>
      <c r="T3">
        <v>3.8</v>
      </c>
      <c r="U3">
        <v>11.9</v>
      </c>
      <c r="V3">
        <v>36</v>
      </c>
      <c r="W3">
        <v>16.7</v>
      </c>
      <c r="X3">
        <v>25.8</v>
      </c>
      <c r="Y3" s="1">
        <v>0.42222222222222222</v>
      </c>
      <c r="Z3">
        <v>3.9702920000000002</v>
      </c>
      <c r="AA3">
        <v>2.0794419999999998</v>
      </c>
      <c r="AB3">
        <v>27.06176</v>
      </c>
      <c r="AC3">
        <v>27.061760660000001</v>
      </c>
      <c r="AD3" t="s">
        <v>49</v>
      </c>
      <c r="AE3">
        <v>0.22600000000000001</v>
      </c>
      <c r="AF3">
        <v>-122.0369967</v>
      </c>
      <c r="AG3" t="s">
        <v>45</v>
      </c>
      <c r="AH3" t="s">
        <v>46</v>
      </c>
      <c r="AI3">
        <v>12.7</v>
      </c>
      <c r="AJ3">
        <v>83</v>
      </c>
      <c r="AK3">
        <v>1025.5999999999999</v>
      </c>
      <c r="AL3">
        <v>6.35</v>
      </c>
      <c r="AM3">
        <v>270</v>
      </c>
      <c r="AN3" t="s">
        <v>47</v>
      </c>
      <c r="AO3">
        <v>4.7123900000000001</v>
      </c>
      <c r="AP3">
        <v>7.8393435315588897</v>
      </c>
      <c r="AQ3" t="s">
        <v>56</v>
      </c>
      <c r="AR3">
        <f>(U3-T3)/J3</f>
        <v>0.1528301886792453</v>
      </c>
      <c r="AS3">
        <f>L3*(18.816/W3)^2.168212</f>
        <v>8.6778406920379911</v>
      </c>
    </row>
    <row r="4" spans="1:45" x14ac:dyDescent="0.35">
      <c r="A4">
        <v>4.0253516907351496</v>
      </c>
      <c r="B4">
        <v>1.93152141160321</v>
      </c>
      <c r="C4">
        <v>277</v>
      </c>
      <c r="D4">
        <v>1</v>
      </c>
      <c r="E4" t="s">
        <v>39</v>
      </c>
      <c r="F4" t="s">
        <v>40</v>
      </c>
      <c r="G4" t="s">
        <v>41</v>
      </c>
      <c r="H4" t="s">
        <v>50</v>
      </c>
      <c r="I4">
        <v>3</v>
      </c>
      <c r="J4">
        <v>56</v>
      </c>
      <c r="K4" t="s">
        <v>51</v>
      </c>
      <c r="L4">
        <v>6.9</v>
      </c>
      <c r="M4">
        <v>4</v>
      </c>
      <c r="N4" t="s">
        <v>137</v>
      </c>
      <c r="O4">
        <v>2</v>
      </c>
      <c r="P4">
        <v>6</v>
      </c>
      <c r="Q4">
        <v>4</v>
      </c>
      <c r="R4">
        <v>8.5</v>
      </c>
      <c r="S4">
        <v>31.8</v>
      </c>
      <c r="T4">
        <v>5.8</v>
      </c>
      <c r="U4">
        <v>12.4</v>
      </c>
      <c r="V4">
        <v>41</v>
      </c>
      <c r="W4">
        <v>17.100000000000001</v>
      </c>
      <c r="X4">
        <v>24.6</v>
      </c>
      <c r="Y4" s="1">
        <v>0.4236111111111111</v>
      </c>
      <c r="Z4">
        <v>4.0253519999999998</v>
      </c>
      <c r="AA4">
        <v>2.3025850000000001</v>
      </c>
      <c r="AB4">
        <v>9.3065899999999999</v>
      </c>
      <c r="AC4">
        <v>9.3065944730000005</v>
      </c>
      <c r="AD4" t="s">
        <v>52</v>
      </c>
      <c r="AE4">
        <v>0.28399999999999997</v>
      </c>
      <c r="AF4">
        <v>-110.13478259999999</v>
      </c>
      <c r="AG4" t="s">
        <v>53</v>
      </c>
      <c r="AH4" t="s">
        <v>46</v>
      </c>
      <c r="AI4">
        <v>12.7</v>
      </c>
      <c r="AJ4">
        <v>83</v>
      </c>
      <c r="AK4">
        <v>1025.5999999999999</v>
      </c>
      <c r="AL4">
        <v>6.35</v>
      </c>
      <c r="AM4">
        <v>270</v>
      </c>
      <c r="AN4" t="s">
        <v>47</v>
      </c>
      <c r="AO4">
        <v>4.7123900000000001</v>
      </c>
      <c r="AP4">
        <v>6.8363966963327201</v>
      </c>
      <c r="AQ4" t="s">
        <v>53</v>
      </c>
      <c r="AR4">
        <f>(U4-T4)/J4</f>
        <v>0.11785714285714287</v>
      </c>
      <c r="AS4">
        <f>L4*(18.816/W4)^2.168212</f>
        <v>8.4898012619959893</v>
      </c>
    </row>
    <row r="5" spans="1:45" x14ac:dyDescent="0.35">
      <c r="A5">
        <v>4.0253516907351496</v>
      </c>
      <c r="B5">
        <v>1.9459101490553099</v>
      </c>
      <c r="C5">
        <v>277</v>
      </c>
      <c r="D5">
        <v>1</v>
      </c>
      <c r="E5" t="s">
        <v>39</v>
      </c>
      <c r="F5" t="s">
        <v>40</v>
      </c>
      <c r="G5" t="s">
        <v>41</v>
      </c>
      <c r="H5" t="s">
        <v>54</v>
      </c>
      <c r="I5">
        <v>3</v>
      </c>
      <c r="J5">
        <v>56</v>
      </c>
      <c r="K5" t="s">
        <v>51</v>
      </c>
      <c r="L5">
        <v>7</v>
      </c>
      <c r="M5">
        <v>3</v>
      </c>
      <c r="N5" t="s">
        <v>137</v>
      </c>
      <c r="O5">
        <v>2</v>
      </c>
      <c r="P5">
        <v>6</v>
      </c>
      <c r="Q5">
        <v>4</v>
      </c>
      <c r="R5">
        <v>7.5</v>
      </c>
      <c r="S5">
        <v>32.5</v>
      </c>
      <c r="T5">
        <v>6.3</v>
      </c>
      <c r="U5">
        <v>12.4</v>
      </c>
      <c r="V5">
        <v>39</v>
      </c>
      <c r="W5">
        <v>18.5</v>
      </c>
      <c r="X5">
        <v>25.6</v>
      </c>
      <c r="Y5" s="1">
        <v>0.43055555555555558</v>
      </c>
      <c r="Z5">
        <v>4.0253519999999998</v>
      </c>
      <c r="AA5">
        <v>2.3978950000000001</v>
      </c>
      <c r="AB5">
        <v>10.23725</v>
      </c>
      <c r="AC5">
        <v>10.237253920000001</v>
      </c>
      <c r="AD5" t="s">
        <v>55</v>
      </c>
      <c r="AE5">
        <v>0.24199999999999999</v>
      </c>
      <c r="AF5">
        <v>-101.7534579</v>
      </c>
      <c r="AG5" t="s">
        <v>56</v>
      </c>
      <c r="AH5" t="s">
        <v>46</v>
      </c>
      <c r="AI5">
        <v>12.7</v>
      </c>
      <c r="AJ5">
        <v>83</v>
      </c>
      <c r="AK5">
        <v>1025.5999999999999</v>
      </c>
      <c r="AL5">
        <v>6.35</v>
      </c>
      <c r="AM5">
        <v>270</v>
      </c>
      <c r="AN5" t="s">
        <v>47</v>
      </c>
      <c r="AO5">
        <v>4.7123900000000001</v>
      </c>
      <c r="AP5">
        <v>6.9354749093230499</v>
      </c>
      <c r="AQ5" t="s">
        <v>53</v>
      </c>
      <c r="AR5">
        <f>(U5-T5)/J5</f>
        <v>0.10892857142857144</v>
      </c>
      <c r="AS5">
        <f>L5*(18.816/W5)^2.168212</f>
        <v>7.2618368609676907</v>
      </c>
    </row>
    <row r="6" spans="1:45" x14ac:dyDescent="0.35">
      <c r="A6">
        <v>4.06044301054642</v>
      </c>
      <c r="B6">
        <v>1.9740810260220101</v>
      </c>
      <c r="C6">
        <v>283</v>
      </c>
      <c r="D6">
        <v>2</v>
      </c>
      <c r="E6" t="s">
        <v>39</v>
      </c>
      <c r="F6" t="s">
        <v>40</v>
      </c>
      <c r="G6" t="s">
        <v>41</v>
      </c>
      <c r="H6" t="s">
        <v>57</v>
      </c>
      <c r="I6">
        <v>3</v>
      </c>
      <c r="J6">
        <v>58</v>
      </c>
      <c r="K6" t="s">
        <v>58</v>
      </c>
      <c r="L6">
        <v>7.2</v>
      </c>
      <c r="M6">
        <v>3</v>
      </c>
      <c r="N6" t="s">
        <v>137</v>
      </c>
      <c r="O6">
        <v>1</v>
      </c>
      <c r="P6">
        <v>6</v>
      </c>
      <c r="Q6">
        <v>5</v>
      </c>
      <c r="R6">
        <v>8</v>
      </c>
      <c r="S6">
        <v>35</v>
      </c>
      <c r="T6">
        <v>5.7</v>
      </c>
      <c r="U6">
        <v>12.1</v>
      </c>
      <c r="V6">
        <v>39</v>
      </c>
      <c r="W6">
        <v>19.2</v>
      </c>
      <c r="X6">
        <v>25.1</v>
      </c>
      <c r="Y6" s="1">
        <v>0.40625</v>
      </c>
      <c r="Z6">
        <v>4.0604430000000002</v>
      </c>
      <c r="AA6">
        <v>2.6390570000000002</v>
      </c>
      <c r="AB6">
        <v>5.7241400000000002</v>
      </c>
      <c r="AC6">
        <v>5.7241418590000004</v>
      </c>
      <c r="AD6" t="s">
        <v>59</v>
      </c>
      <c r="AE6">
        <v>0.254</v>
      </c>
      <c r="AF6">
        <v>-109.434861</v>
      </c>
      <c r="AG6" t="s">
        <v>53</v>
      </c>
      <c r="AH6" t="s">
        <v>60</v>
      </c>
      <c r="AI6">
        <v>14.6</v>
      </c>
      <c r="AJ6">
        <v>97</v>
      </c>
      <c r="AK6">
        <v>1016.7</v>
      </c>
      <c r="AL6">
        <v>7.0185105559999998</v>
      </c>
      <c r="AM6">
        <v>243</v>
      </c>
      <c r="AN6" t="s">
        <v>61</v>
      </c>
      <c r="AO6">
        <v>4.2411510000000003</v>
      </c>
      <c r="AP6">
        <v>6.41620610062441</v>
      </c>
      <c r="AQ6" t="s">
        <v>53</v>
      </c>
      <c r="AR6">
        <f>(U6-T6)/J6</f>
        <v>0.11034482758620688</v>
      </c>
      <c r="AS6">
        <f>L6*(18.816/W6)^2.168212</f>
        <v>6.8914207856352077</v>
      </c>
    </row>
    <row r="7" spans="1:45" x14ac:dyDescent="0.35">
      <c r="A7">
        <v>3.9889840465642701</v>
      </c>
      <c r="B7">
        <v>1.82454929205105</v>
      </c>
      <c r="C7">
        <v>283</v>
      </c>
      <c r="D7">
        <v>2</v>
      </c>
      <c r="E7" t="s">
        <v>39</v>
      </c>
      <c r="F7" t="s">
        <v>40</v>
      </c>
      <c r="G7" t="s">
        <v>41</v>
      </c>
      <c r="H7" t="s">
        <v>62</v>
      </c>
      <c r="I7">
        <v>3</v>
      </c>
      <c r="J7">
        <v>54</v>
      </c>
      <c r="K7" t="s">
        <v>43</v>
      </c>
      <c r="L7">
        <v>6.2</v>
      </c>
      <c r="M7">
        <v>3</v>
      </c>
      <c r="N7" t="s">
        <v>137</v>
      </c>
      <c r="O7">
        <v>1</v>
      </c>
      <c r="P7">
        <v>6</v>
      </c>
      <c r="Q7">
        <v>5</v>
      </c>
      <c r="R7">
        <v>7</v>
      </c>
      <c r="S7">
        <v>33.4</v>
      </c>
      <c r="T7">
        <v>5.7</v>
      </c>
      <c r="U7">
        <v>14.8</v>
      </c>
      <c r="V7">
        <v>36</v>
      </c>
      <c r="W7">
        <v>18.2</v>
      </c>
      <c r="X7">
        <v>24.6</v>
      </c>
      <c r="Y7" s="1">
        <v>0.52083333333333337</v>
      </c>
      <c r="Z7">
        <v>3.9889839999999999</v>
      </c>
      <c r="AA7">
        <v>1.3862939999999999</v>
      </c>
      <c r="AB7">
        <v>8.7307500000000005</v>
      </c>
      <c r="AC7">
        <v>8.7307475429999997</v>
      </c>
      <c r="AD7" t="s">
        <v>63</v>
      </c>
      <c r="AE7">
        <v>0.28899999999999998</v>
      </c>
      <c r="AF7">
        <v>-106.2450156</v>
      </c>
      <c r="AG7" t="s">
        <v>56</v>
      </c>
      <c r="AH7" t="s">
        <v>60</v>
      </c>
      <c r="AI7">
        <v>14.6</v>
      </c>
      <c r="AJ7">
        <v>97</v>
      </c>
      <c r="AK7">
        <v>1016.7</v>
      </c>
      <c r="AL7">
        <v>7.0185105559999998</v>
      </c>
      <c r="AM7">
        <v>243</v>
      </c>
      <c r="AN7" t="s">
        <v>61</v>
      </c>
      <c r="AO7">
        <v>4.2411510000000003</v>
      </c>
      <c r="AP7">
        <v>6.8560894678344004</v>
      </c>
      <c r="AQ7" t="s">
        <v>53</v>
      </c>
      <c r="AR7">
        <f>(U7-T7)/J7</f>
        <v>0.16851851851851854</v>
      </c>
      <c r="AS7">
        <f>L7*(18.816/W7)^2.168212</f>
        <v>6.6640029543059169</v>
      </c>
    </row>
    <row r="8" spans="1:45" x14ac:dyDescent="0.35">
      <c r="A8">
        <v>3.9889840465642701</v>
      </c>
      <c r="B8">
        <v>1.9740810260220101</v>
      </c>
      <c r="C8">
        <v>285</v>
      </c>
      <c r="D8">
        <v>2</v>
      </c>
      <c r="E8" t="s">
        <v>39</v>
      </c>
      <c r="F8" t="s">
        <v>40</v>
      </c>
      <c r="G8" t="s">
        <v>41</v>
      </c>
      <c r="H8" t="s">
        <v>64</v>
      </c>
      <c r="I8">
        <v>3</v>
      </c>
      <c r="J8">
        <v>54</v>
      </c>
      <c r="K8" t="s">
        <v>43</v>
      </c>
      <c r="L8">
        <v>7.2</v>
      </c>
      <c r="M8">
        <v>3</v>
      </c>
      <c r="N8" t="s">
        <v>137</v>
      </c>
      <c r="O8">
        <v>1</v>
      </c>
      <c r="P8">
        <v>6</v>
      </c>
      <c r="Q8">
        <v>5</v>
      </c>
      <c r="R8">
        <v>7</v>
      </c>
      <c r="S8">
        <v>34.4</v>
      </c>
      <c r="T8">
        <v>6.1</v>
      </c>
      <c r="U8">
        <v>13.6</v>
      </c>
      <c r="V8">
        <v>39</v>
      </c>
      <c r="W8">
        <v>18.5</v>
      </c>
      <c r="X8">
        <v>24</v>
      </c>
      <c r="Y8" s="1">
        <v>0.3923611111111111</v>
      </c>
      <c r="Z8">
        <v>3.9889839999999999</v>
      </c>
      <c r="AA8">
        <v>2.6390570000000002</v>
      </c>
      <c r="AB8">
        <v>30.55762</v>
      </c>
      <c r="AC8">
        <v>30.557616400000001</v>
      </c>
      <c r="AD8" t="s">
        <v>65</v>
      </c>
      <c r="AE8">
        <v>0.22800000000000001</v>
      </c>
      <c r="AF8">
        <v>-97.395500100000007</v>
      </c>
      <c r="AG8" t="s">
        <v>56</v>
      </c>
      <c r="AH8" t="s">
        <v>60</v>
      </c>
      <c r="AI8">
        <v>14.4</v>
      </c>
      <c r="AJ8">
        <v>92</v>
      </c>
      <c r="AK8">
        <v>1019.8</v>
      </c>
      <c r="AL8">
        <v>5.54</v>
      </c>
      <c r="AM8">
        <v>220</v>
      </c>
      <c r="AN8" t="s">
        <v>66</v>
      </c>
      <c r="AO8">
        <v>3.8397250000000001</v>
      </c>
      <c r="AP8">
        <v>7.96191034974317</v>
      </c>
      <c r="AQ8" t="s">
        <v>56</v>
      </c>
      <c r="AR8">
        <f>(U8-T8)/J8</f>
        <v>0.1388888888888889</v>
      </c>
      <c r="AS8">
        <f>L8*(18.816/W8)^2.168212</f>
        <v>7.4693179141381965</v>
      </c>
    </row>
    <row r="9" spans="1:45" x14ac:dyDescent="0.35">
      <c r="A9">
        <v>4.0073331852324703</v>
      </c>
      <c r="B9">
        <v>2.0918640616783901</v>
      </c>
      <c r="C9">
        <v>285</v>
      </c>
      <c r="D9">
        <v>2</v>
      </c>
      <c r="E9" t="s">
        <v>39</v>
      </c>
      <c r="F9" t="s">
        <v>40</v>
      </c>
      <c r="G9" t="s">
        <v>41</v>
      </c>
      <c r="H9" t="s">
        <v>67</v>
      </c>
      <c r="I9">
        <v>3</v>
      </c>
      <c r="J9">
        <v>55</v>
      </c>
      <c r="K9" t="s">
        <v>51</v>
      </c>
      <c r="L9">
        <v>8.1</v>
      </c>
      <c r="M9">
        <v>3</v>
      </c>
      <c r="N9" t="s">
        <v>137</v>
      </c>
      <c r="O9">
        <v>2</v>
      </c>
      <c r="P9">
        <v>6</v>
      </c>
      <c r="Q9">
        <v>5</v>
      </c>
      <c r="R9">
        <v>7</v>
      </c>
      <c r="S9">
        <v>35</v>
      </c>
      <c r="T9">
        <v>6.1</v>
      </c>
      <c r="U9">
        <v>12.7</v>
      </c>
      <c r="V9">
        <v>37</v>
      </c>
      <c r="W9">
        <v>18.3</v>
      </c>
      <c r="X9">
        <v>23.6</v>
      </c>
      <c r="Y9" s="1">
        <v>0.40277777777777773</v>
      </c>
      <c r="Z9">
        <v>4.007333</v>
      </c>
      <c r="AA9">
        <v>2.944439</v>
      </c>
      <c r="AB9">
        <v>26.97503</v>
      </c>
      <c r="AC9">
        <v>26.97502729</v>
      </c>
      <c r="AD9" t="s">
        <v>68</v>
      </c>
      <c r="AE9">
        <v>0.217</v>
      </c>
      <c r="AF9">
        <v>-110.1714339</v>
      </c>
      <c r="AG9" t="s">
        <v>53</v>
      </c>
      <c r="AH9" t="s">
        <v>46</v>
      </c>
      <c r="AI9">
        <v>14.4</v>
      </c>
      <c r="AJ9">
        <v>92</v>
      </c>
      <c r="AK9">
        <v>1019.8</v>
      </c>
      <c r="AL9">
        <v>5.54</v>
      </c>
      <c r="AM9">
        <v>220</v>
      </c>
      <c r="AN9" t="s">
        <v>66</v>
      </c>
      <c r="AO9">
        <v>3.8397250000000001</v>
      </c>
      <c r="AP9">
        <v>8.4742180466595993</v>
      </c>
      <c r="AQ9" t="s">
        <v>56</v>
      </c>
      <c r="AR9">
        <f>(U9-T9)/J9</f>
        <v>0.12</v>
      </c>
      <c r="AS9">
        <f>L9*(18.816/W9)^2.168212</f>
        <v>8.6033741934834929</v>
      </c>
    </row>
    <row r="10" spans="1:45" x14ac:dyDescent="0.35">
      <c r="A10">
        <v>4.0775374439057197</v>
      </c>
      <c r="B10">
        <v>2.0541237336955498</v>
      </c>
      <c r="C10">
        <v>285</v>
      </c>
      <c r="D10">
        <v>2</v>
      </c>
      <c r="E10" t="s">
        <v>39</v>
      </c>
      <c r="F10" t="s">
        <v>40</v>
      </c>
      <c r="G10" t="s">
        <v>41</v>
      </c>
      <c r="H10" t="s">
        <v>69</v>
      </c>
      <c r="I10">
        <v>3</v>
      </c>
      <c r="J10">
        <v>59</v>
      </c>
      <c r="K10" t="s">
        <v>58</v>
      </c>
      <c r="L10">
        <v>7.8</v>
      </c>
      <c r="M10">
        <v>2</v>
      </c>
      <c r="N10" t="s">
        <v>137</v>
      </c>
      <c r="O10">
        <v>3</v>
      </c>
      <c r="P10">
        <v>6</v>
      </c>
      <c r="Q10">
        <v>5</v>
      </c>
      <c r="R10">
        <v>7</v>
      </c>
      <c r="S10">
        <v>35.700000000000003</v>
      </c>
      <c r="T10">
        <v>5.9</v>
      </c>
      <c r="U10">
        <v>14.6</v>
      </c>
      <c r="V10">
        <v>36</v>
      </c>
      <c r="W10">
        <v>19.399999999999999</v>
      </c>
      <c r="X10">
        <v>24.9</v>
      </c>
      <c r="Y10" s="1">
        <v>0.41319444444444442</v>
      </c>
      <c r="Z10">
        <v>4.0775370000000004</v>
      </c>
      <c r="AA10">
        <v>2.8332130000000002</v>
      </c>
      <c r="AB10">
        <v>4.6560800000000002</v>
      </c>
      <c r="AC10">
        <v>4.6560782300000003</v>
      </c>
      <c r="AD10" t="s">
        <v>70</v>
      </c>
      <c r="AE10">
        <v>0.23</v>
      </c>
      <c r="AF10">
        <v>-111.9472485</v>
      </c>
      <c r="AG10" t="s">
        <v>53</v>
      </c>
      <c r="AH10" t="s">
        <v>71</v>
      </c>
      <c r="AI10">
        <v>14.4</v>
      </c>
      <c r="AJ10">
        <v>92</v>
      </c>
      <c r="AK10">
        <v>1019.8</v>
      </c>
      <c r="AL10">
        <v>5.54</v>
      </c>
      <c r="AM10">
        <v>220</v>
      </c>
      <c r="AN10" t="s">
        <v>66</v>
      </c>
      <c r="AO10">
        <v>3.8397250000000001</v>
      </c>
      <c r="AP10">
        <v>6.60109750437881</v>
      </c>
      <c r="AQ10" t="s">
        <v>53</v>
      </c>
      <c r="AR10">
        <f>(U10-T10)/J10</f>
        <v>0.14745762711864405</v>
      </c>
      <c r="AS10">
        <f>L10*(18.816/W10)^2.168212</f>
        <v>7.299831473407659</v>
      </c>
    </row>
    <row r="11" spans="1:45" x14ac:dyDescent="0.35">
      <c r="A11">
        <v>4.0775374439057197</v>
      </c>
      <c r="B11">
        <v>1.7047480922384299</v>
      </c>
      <c r="C11">
        <v>287</v>
      </c>
      <c r="D11">
        <v>2</v>
      </c>
      <c r="E11" t="s">
        <v>39</v>
      </c>
      <c r="F11" t="s">
        <v>72</v>
      </c>
      <c r="G11" t="s">
        <v>41</v>
      </c>
      <c r="H11" t="s">
        <v>73</v>
      </c>
      <c r="I11">
        <v>3</v>
      </c>
      <c r="J11">
        <v>59</v>
      </c>
      <c r="K11" t="s">
        <v>58</v>
      </c>
      <c r="L11">
        <v>5.5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>
        <v>39</v>
      </c>
      <c r="W11">
        <v>21</v>
      </c>
      <c r="X11" t="s">
        <v>74</v>
      </c>
      <c r="Y11" s="1">
        <v>0.66666666666666663</v>
      </c>
      <c r="Z11">
        <v>4.0775370000000004</v>
      </c>
      <c r="AA11">
        <v>0</v>
      </c>
      <c r="AB11">
        <v>0.27389000000000002</v>
      </c>
      <c r="AC11">
        <v>0.27388695499999999</v>
      </c>
      <c r="AD11" t="s">
        <v>75</v>
      </c>
      <c r="AE11">
        <v>0.23100000000000001</v>
      </c>
      <c r="AF11">
        <v>-121.7709792</v>
      </c>
      <c r="AG11" t="s">
        <v>45</v>
      </c>
      <c r="AH11" t="s">
        <v>74</v>
      </c>
      <c r="AI11">
        <v>15.3</v>
      </c>
      <c r="AJ11">
        <v>97</v>
      </c>
      <c r="AK11">
        <v>1021.9</v>
      </c>
      <c r="AL11">
        <v>6.21</v>
      </c>
      <c r="AM11">
        <v>184</v>
      </c>
      <c r="AN11" t="s">
        <v>76</v>
      </c>
      <c r="AO11">
        <v>3.2114060000000002</v>
      </c>
      <c r="AP11">
        <v>4.6546200351389002</v>
      </c>
      <c r="AQ11" t="s">
        <v>45</v>
      </c>
      <c r="AR11" t="s">
        <v>74</v>
      </c>
      <c r="AS11">
        <f>L11*(18.816/W11)^2.168212</f>
        <v>4.3346730308708041</v>
      </c>
    </row>
    <row r="12" spans="1:45" x14ac:dyDescent="0.35">
      <c r="A12">
        <v>4.0073331852324703</v>
      </c>
      <c r="B12">
        <v>2.0541237336955498</v>
      </c>
      <c r="C12">
        <v>288</v>
      </c>
      <c r="D12">
        <v>2</v>
      </c>
      <c r="E12" t="s">
        <v>77</v>
      </c>
      <c r="F12" t="s">
        <v>72</v>
      </c>
      <c r="G12" t="s">
        <v>41</v>
      </c>
      <c r="H12" t="s">
        <v>78</v>
      </c>
      <c r="I12">
        <v>3</v>
      </c>
      <c r="J12">
        <v>55</v>
      </c>
      <c r="K12" t="s">
        <v>51</v>
      </c>
      <c r="L12">
        <v>7.8</v>
      </c>
      <c r="M12">
        <v>5</v>
      </c>
      <c r="N12" t="s">
        <v>139</v>
      </c>
      <c r="O12">
        <v>3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>
        <v>40</v>
      </c>
      <c r="W12">
        <v>19.5</v>
      </c>
      <c r="X12" t="s">
        <v>74</v>
      </c>
      <c r="Y12" t="s">
        <v>74</v>
      </c>
      <c r="Z12">
        <v>4.007333</v>
      </c>
      <c r="AA12">
        <v>2.8332130000000002</v>
      </c>
      <c r="AB12">
        <v>24.135549999999999</v>
      </c>
      <c r="AC12">
        <v>24.135550729999999</v>
      </c>
      <c r="AD12" t="s">
        <v>79</v>
      </c>
      <c r="AE12">
        <v>0.25800000000000001</v>
      </c>
      <c r="AF12">
        <v>-116.24017980000001</v>
      </c>
      <c r="AG12" t="s">
        <v>45</v>
      </c>
      <c r="AH12" t="s">
        <v>71</v>
      </c>
      <c r="AI12">
        <v>15.1</v>
      </c>
      <c r="AJ12">
        <v>97</v>
      </c>
      <c r="AK12">
        <v>1014.9</v>
      </c>
      <c r="AL12">
        <v>6.04</v>
      </c>
      <c r="AM12">
        <v>173</v>
      </c>
      <c r="AN12" t="s">
        <v>76</v>
      </c>
      <c r="AO12">
        <v>3.0194200000000002</v>
      </c>
      <c r="AP12">
        <v>8.1603581190055401</v>
      </c>
      <c r="AQ12" t="s">
        <v>56</v>
      </c>
      <c r="AR12" t="s">
        <v>74</v>
      </c>
      <c r="AS12">
        <f>L12*(18.816/W12)^2.168212</f>
        <v>7.2189074443698145</v>
      </c>
    </row>
    <row r="13" spans="1:45" x14ac:dyDescent="0.35">
      <c r="A13">
        <v>4.06044301054642</v>
      </c>
      <c r="B13">
        <v>2.02814824729229</v>
      </c>
      <c r="C13">
        <v>288</v>
      </c>
      <c r="D13">
        <v>2</v>
      </c>
      <c r="E13" t="s">
        <v>77</v>
      </c>
      <c r="F13" t="s">
        <v>40</v>
      </c>
      <c r="G13" t="s">
        <v>41</v>
      </c>
      <c r="H13" t="s">
        <v>80</v>
      </c>
      <c r="I13">
        <v>3</v>
      </c>
      <c r="J13">
        <v>58</v>
      </c>
      <c r="K13" t="s">
        <v>58</v>
      </c>
      <c r="L13">
        <v>7.6</v>
      </c>
      <c r="M13">
        <v>4</v>
      </c>
      <c r="N13" t="s">
        <v>137</v>
      </c>
      <c r="O13">
        <v>2</v>
      </c>
      <c r="P13" t="s">
        <v>74</v>
      </c>
      <c r="Q13" t="s">
        <v>74</v>
      </c>
      <c r="R13" t="s">
        <v>74</v>
      </c>
      <c r="S13" t="s">
        <v>74</v>
      </c>
      <c r="T13" t="s">
        <v>74</v>
      </c>
      <c r="U13" t="s">
        <v>74</v>
      </c>
      <c r="V13" t="s">
        <v>74</v>
      </c>
      <c r="W13" t="s">
        <v>74</v>
      </c>
      <c r="X13" t="s">
        <v>74</v>
      </c>
      <c r="Y13" t="s">
        <v>74</v>
      </c>
      <c r="Z13">
        <v>4.0604430000000002</v>
      </c>
      <c r="AA13">
        <v>2.7080500000000001</v>
      </c>
      <c r="AB13">
        <v>6.1330099999999996</v>
      </c>
      <c r="AC13">
        <v>6.133009135</v>
      </c>
      <c r="AD13" t="s">
        <v>74</v>
      </c>
      <c r="AE13" t="s">
        <v>74</v>
      </c>
      <c r="AF13" t="s">
        <v>74</v>
      </c>
      <c r="AG13" t="s">
        <v>74</v>
      </c>
      <c r="AH13" t="s">
        <v>46</v>
      </c>
      <c r="AI13">
        <v>15.1</v>
      </c>
      <c r="AJ13">
        <v>97</v>
      </c>
      <c r="AK13">
        <v>1014.9</v>
      </c>
      <c r="AL13">
        <v>6.04</v>
      </c>
      <c r="AM13">
        <v>173</v>
      </c>
      <c r="AN13" t="s">
        <v>76</v>
      </c>
      <c r="AO13">
        <v>3.0194200000000002</v>
      </c>
      <c r="AP13">
        <v>6.77266199510355</v>
      </c>
      <c r="AQ13" t="s">
        <v>53</v>
      </c>
      <c r="AR13" t="s">
        <v>74</v>
      </c>
      <c r="AS13" t="s">
        <v>74</v>
      </c>
    </row>
    <row r="14" spans="1:45" x14ac:dyDescent="0.35">
      <c r="A14">
        <v>3.9889840465642701</v>
      </c>
      <c r="B14">
        <v>1.9169226121820599</v>
      </c>
      <c r="C14">
        <v>288</v>
      </c>
      <c r="D14">
        <v>2</v>
      </c>
      <c r="E14" t="s">
        <v>77</v>
      </c>
      <c r="F14" t="s">
        <v>40</v>
      </c>
      <c r="G14" t="s">
        <v>41</v>
      </c>
      <c r="H14" t="s">
        <v>81</v>
      </c>
      <c r="I14">
        <v>3</v>
      </c>
      <c r="J14">
        <v>54</v>
      </c>
      <c r="K14" t="s">
        <v>43</v>
      </c>
      <c r="L14">
        <v>6.8</v>
      </c>
      <c r="M14">
        <v>3</v>
      </c>
      <c r="N14" t="s">
        <v>137</v>
      </c>
      <c r="O14">
        <v>2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>
        <v>3.9889839999999999</v>
      </c>
      <c r="AA14">
        <v>2.197225</v>
      </c>
      <c r="AB14">
        <v>19.644179999999999</v>
      </c>
      <c r="AC14">
        <v>19.644181970000002</v>
      </c>
      <c r="AD14" t="s">
        <v>82</v>
      </c>
      <c r="AE14">
        <v>0.16400000000000001</v>
      </c>
      <c r="AF14">
        <v>-104.6595513</v>
      </c>
      <c r="AG14" t="s">
        <v>56</v>
      </c>
      <c r="AH14" t="s">
        <v>46</v>
      </c>
      <c r="AI14">
        <v>15.1</v>
      </c>
      <c r="AJ14">
        <v>97</v>
      </c>
      <c r="AK14">
        <v>1014.9</v>
      </c>
      <c r="AL14">
        <v>6.04</v>
      </c>
      <c r="AM14">
        <v>173</v>
      </c>
      <c r="AN14" t="s">
        <v>76</v>
      </c>
      <c r="AO14">
        <v>3.0194200000000002</v>
      </c>
      <c r="AP14">
        <v>7.5195819969796602</v>
      </c>
      <c r="AQ14" t="s">
        <v>53</v>
      </c>
      <c r="AR14" t="s">
        <v>74</v>
      </c>
      <c r="AS14" t="s">
        <v>74</v>
      </c>
    </row>
    <row r="15" spans="1:45" x14ac:dyDescent="0.35">
      <c r="A15">
        <v>4.06044301054642</v>
      </c>
      <c r="B15">
        <v>2.06686275947298</v>
      </c>
      <c r="C15">
        <v>290</v>
      </c>
      <c r="D15">
        <v>3</v>
      </c>
      <c r="E15" t="s">
        <v>77</v>
      </c>
      <c r="F15" t="s">
        <v>40</v>
      </c>
      <c r="G15" t="s">
        <v>41</v>
      </c>
      <c r="H15" t="s">
        <v>83</v>
      </c>
      <c r="I15">
        <v>3</v>
      </c>
      <c r="J15">
        <v>58</v>
      </c>
      <c r="K15" t="s">
        <v>58</v>
      </c>
      <c r="L15">
        <v>7.9</v>
      </c>
      <c r="M15">
        <v>6</v>
      </c>
      <c r="N15" t="s">
        <v>139</v>
      </c>
      <c r="O15">
        <v>3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>
        <v>4.0604430000000002</v>
      </c>
      <c r="AA15">
        <v>2.8903720000000002</v>
      </c>
      <c r="AB15">
        <v>7.35961</v>
      </c>
      <c r="AC15">
        <v>7.3596109619999996</v>
      </c>
      <c r="AD15" t="s">
        <v>84</v>
      </c>
      <c r="AE15">
        <v>0.28899999999999998</v>
      </c>
      <c r="AF15">
        <v>-127.6139058</v>
      </c>
      <c r="AG15" t="s">
        <v>45</v>
      </c>
      <c r="AH15" t="s">
        <v>71</v>
      </c>
      <c r="AI15">
        <v>12.8</v>
      </c>
      <c r="AJ15">
        <v>89</v>
      </c>
      <c r="AK15">
        <v>1017.5</v>
      </c>
      <c r="AL15">
        <v>4.5999999999999996</v>
      </c>
      <c r="AM15">
        <v>157</v>
      </c>
      <c r="AN15" t="s">
        <v>85</v>
      </c>
      <c r="AO15">
        <v>2.740167</v>
      </c>
      <c r="AP15">
        <v>7.0400039159628998</v>
      </c>
      <c r="AQ15" t="s">
        <v>53</v>
      </c>
      <c r="AR15" t="s">
        <v>74</v>
      </c>
      <c r="AS15" t="s">
        <v>74</v>
      </c>
    </row>
    <row r="16" spans="1:45" x14ac:dyDescent="0.35">
      <c r="A16">
        <v>3.9512437185814302</v>
      </c>
      <c r="B16">
        <v>1.7917594692280501</v>
      </c>
      <c r="C16">
        <v>290</v>
      </c>
      <c r="D16">
        <v>3</v>
      </c>
      <c r="E16" t="s">
        <v>77</v>
      </c>
      <c r="F16" t="s">
        <v>40</v>
      </c>
      <c r="G16" t="s">
        <v>41</v>
      </c>
      <c r="H16" t="s">
        <v>86</v>
      </c>
      <c r="I16">
        <v>3</v>
      </c>
      <c r="J16">
        <v>52</v>
      </c>
      <c r="K16" t="s">
        <v>43</v>
      </c>
      <c r="L16">
        <v>6</v>
      </c>
      <c r="M16">
        <v>2</v>
      </c>
      <c r="N16" t="s">
        <v>137</v>
      </c>
      <c r="O16">
        <v>3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>
        <v>3.951244</v>
      </c>
      <c r="AA16">
        <v>1.0986119999999999</v>
      </c>
      <c r="AB16">
        <v>15.859389999999999</v>
      </c>
      <c r="AC16">
        <v>15.85938838</v>
      </c>
      <c r="AD16" t="s">
        <v>87</v>
      </c>
      <c r="AE16">
        <v>0.29299999999999998</v>
      </c>
      <c r="AF16">
        <v>-121.17273539999999</v>
      </c>
      <c r="AG16" t="s">
        <v>45</v>
      </c>
      <c r="AH16" t="s">
        <v>71</v>
      </c>
      <c r="AI16">
        <v>12.8</v>
      </c>
      <c r="AJ16">
        <v>89</v>
      </c>
      <c r="AK16">
        <v>1017.5</v>
      </c>
      <c r="AL16">
        <v>4.5999999999999996</v>
      </c>
      <c r="AM16">
        <v>157</v>
      </c>
      <c r="AN16" t="s">
        <v>85</v>
      </c>
      <c r="AO16">
        <v>2.740167</v>
      </c>
      <c r="AP16">
        <v>7.4360675870066197</v>
      </c>
      <c r="AQ16" t="s">
        <v>53</v>
      </c>
      <c r="AR16" t="s">
        <v>74</v>
      </c>
      <c r="AS16" t="s">
        <v>74</v>
      </c>
    </row>
    <row r="17" spans="1:45" x14ac:dyDescent="0.35">
      <c r="A17">
        <v>3.9889840465642701</v>
      </c>
      <c r="B17">
        <v>1.85629799036563</v>
      </c>
      <c r="C17">
        <v>291</v>
      </c>
      <c r="D17">
        <v>3</v>
      </c>
      <c r="E17" t="s">
        <v>77</v>
      </c>
      <c r="F17" t="s">
        <v>40</v>
      </c>
      <c r="G17" t="s">
        <v>41</v>
      </c>
      <c r="H17" t="s">
        <v>88</v>
      </c>
      <c r="I17">
        <v>3</v>
      </c>
      <c r="J17">
        <v>54</v>
      </c>
      <c r="K17" t="s">
        <v>43</v>
      </c>
      <c r="L17">
        <v>6.4</v>
      </c>
      <c r="M17">
        <v>2</v>
      </c>
      <c r="N17" t="s">
        <v>137</v>
      </c>
      <c r="O17">
        <v>2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>
        <v>3.9889839999999999</v>
      </c>
      <c r="AA17">
        <v>1.7917590000000001</v>
      </c>
      <c r="AB17">
        <v>13.096120000000001</v>
      </c>
      <c r="AC17">
        <v>13.09612132</v>
      </c>
      <c r="AD17" t="s">
        <v>89</v>
      </c>
      <c r="AE17">
        <v>0.13300000000000001</v>
      </c>
      <c r="AF17">
        <v>-102.5089476</v>
      </c>
      <c r="AG17" t="s">
        <v>56</v>
      </c>
      <c r="AH17" t="s">
        <v>46</v>
      </c>
      <c r="AI17">
        <v>13.9</v>
      </c>
      <c r="AJ17">
        <v>96</v>
      </c>
      <c r="AK17">
        <v>1009</v>
      </c>
      <c r="AL17">
        <v>6.1244327780000001</v>
      </c>
      <c r="AM17">
        <v>139</v>
      </c>
      <c r="AN17" t="s">
        <v>90</v>
      </c>
      <c r="AO17">
        <v>2.4260079999999999</v>
      </c>
      <c r="AP17">
        <v>7.0772536442161602</v>
      </c>
      <c r="AQ17" t="s">
        <v>53</v>
      </c>
      <c r="AR17" t="s">
        <v>74</v>
      </c>
      <c r="AS17" t="s">
        <v>74</v>
      </c>
    </row>
    <row r="18" spans="1:45" x14ac:dyDescent="0.35">
      <c r="A18">
        <v>4.06044301054642</v>
      </c>
      <c r="B18">
        <v>1.85629799036563</v>
      </c>
      <c r="C18">
        <v>291</v>
      </c>
      <c r="D18">
        <v>3</v>
      </c>
      <c r="E18" t="s">
        <v>77</v>
      </c>
      <c r="F18" t="s">
        <v>40</v>
      </c>
      <c r="G18" t="s">
        <v>41</v>
      </c>
      <c r="H18" t="s">
        <v>91</v>
      </c>
      <c r="I18">
        <v>3</v>
      </c>
      <c r="J18">
        <v>58</v>
      </c>
      <c r="K18" t="s">
        <v>58</v>
      </c>
      <c r="L18">
        <v>6.4</v>
      </c>
      <c r="M18">
        <v>0</v>
      </c>
      <c r="N18" t="s">
        <v>138</v>
      </c>
      <c r="O18">
        <v>2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74</v>
      </c>
      <c r="Z18">
        <v>4.0604430000000002</v>
      </c>
      <c r="AA18">
        <v>1.7917590000000001</v>
      </c>
      <c r="AB18">
        <v>2.4531999999999998</v>
      </c>
      <c r="AC18">
        <v>2.4532036540000002</v>
      </c>
      <c r="AD18" t="s">
        <v>92</v>
      </c>
      <c r="AE18">
        <v>0.255</v>
      </c>
      <c r="AF18">
        <v>-121.80053669999999</v>
      </c>
      <c r="AG18" t="s">
        <v>45</v>
      </c>
      <c r="AH18" t="s">
        <v>46</v>
      </c>
      <c r="AI18">
        <v>13.9</v>
      </c>
      <c r="AJ18">
        <v>96</v>
      </c>
      <c r="AK18">
        <v>1009</v>
      </c>
      <c r="AL18">
        <v>6.1244327780000001</v>
      </c>
      <c r="AM18">
        <v>139</v>
      </c>
      <c r="AN18" t="s">
        <v>90</v>
      </c>
      <c r="AO18">
        <v>2.4260079999999999</v>
      </c>
      <c r="AP18">
        <v>5.7032943116661503</v>
      </c>
      <c r="AQ18" t="s">
        <v>45</v>
      </c>
      <c r="AR18" t="s">
        <v>74</v>
      </c>
      <c r="AS18" t="s">
        <v>74</v>
      </c>
    </row>
    <row r="19" spans="1:45" x14ac:dyDescent="0.35">
      <c r="A19">
        <v>4.0430512678345503</v>
      </c>
      <c r="B19">
        <v>1.9459101490553099</v>
      </c>
      <c r="C19">
        <v>291</v>
      </c>
      <c r="D19">
        <v>3</v>
      </c>
      <c r="E19" t="s">
        <v>77</v>
      </c>
      <c r="F19" t="s">
        <v>40</v>
      </c>
      <c r="G19" t="s">
        <v>41</v>
      </c>
      <c r="H19" t="s">
        <v>93</v>
      </c>
      <c r="I19">
        <v>3</v>
      </c>
      <c r="J19">
        <v>57</v>
      </c>
      <c r="K19" t="s">
        <v>58</v>
      </c>
      <c r="L19">
        <v>7</v>
      </c>
      <c r="M19">
        <v>5</v>
      </c>
      <c r="N19" t="s">
        <v>139</v>
      </c>
      <c r="O19">
        <v>2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>
        <v>4.0430510000000002</v>
      </c>
      <c r="AA19">
        <v>2.4849070000000002</v>
      </c>
      <c r="AB19">
        <v>7.3756599999999999</v>
      </c>
      <c r="AC19">
        <v>7.3756624589999999</v>
      </c>
      <c r="AD19" t="s">
        <v>94</v>
      </c>
      <c r="AE19">
        <v>0.154</v>
      </c>
      <c r="AF19">
        <v>-118.562217</v>
      </c>
      <c r="AG19" t="s">
        <v>45</v>
      </c>
      <c r="AH19" t="s">
        <v>46</v>
      </c>
      <c r="AI19">
        <v>13.9</v>
      </c>
      <c r="AJ19">
        <v>96</v>
      </c>
      <c r="AK19">
        <v>1009</v>
      </c>
      <c r="AL19">
        <v>6.1244327780000001</v>
      </c>
      <c r="AM19">
        <v>139</v>
      </c>
      <c r="AN19" t="s">
        <v>90</v>
      </c>
      <c r="AO19">
        <v>2.4260079999999999</v>
      </c>
      <c r="AP19">
        <v>6.5744302248738302</v>
      </c>
      <c r="AQ19" t="s">
        <v>53</v>
      </c>
      <c r="AR19" t="s">
        <v>74</v>
      </c>
      <c r="AS19" t="s">
        <v>74</v>
      </c>
    </row>
    <row r="20" spans="1:45" x14ac:dyDescent="0.35">
      <c r="A20">
        <v>4.06044301054642</v>
      </c>
      <c r="B20">
        <v>1.87180217690159</v>
      </c>
      <c r="C20">
        <v>293</v>
      </c>
      <c r="D20">
        <v>3</v>
      </c>
      <c r="E20" t="s">
        <v>77</v>
      </c>
      <c r="F20" t="s">
        <v>40</v>
      </c>
      <c r="G20" t="s">
        <v>41</v>
      </c>
      <c r="H20" t="s">
        <v>95</v>
      </c>
      <c r="I20">
        <v>3</v>
      </c>
      <c r="J20">
        <v>58</v>
      </c>
      <c r="K20" t="s">
        <v>58</v>
      </c>
      <c r="L20">
        <v>6.5</v>
      </c>
      <c r="M20">
        <v>3</v>
      </c>
      <c r="N20" t="s">
        <v>137</v>
      </c>
      <c r="O20">
        <v>2</v>
      </c>
      <c r="P20">
        <v>6</v>
      </c>
      <c r="Q20">
        <v>5</v>
      </c>
      <c r="R20">
        <v>7</v>
      </c>
      <c r="S20">
        <v>36.799999999999997</v>
      </c>
      <c r="T20">
        <v>5.3</v>
      </c>
      <c r="U20">
        <v>15.9</v>
      </c>
      <c r="V20">
        <v>42</v>
      </c>
      <c r="W20">
        <v>18.5</v>
      </c>
      <c r="X20">
        <v>25.1</v>
      </c>
      <c r="Y20" t="s">
        <v>74</v>
      </c>
      <c r="Z20">
        <v>4.0604430000000002</v>
      </c>
      <c r="AA20">
        <v>1.94591</v>
      </c>
      <c r="AB20">
        <v>2.8620700000000001</v>
      </c>
      <c r="AC20">
        <v>2.8620709299999998</v>
      </c>
      <c r="AD20" t="s">
        <v>96</v>
      </c>
      <c r="AE20">
        <v>0.129</v>
      </c>
      <c r="AF20">
        <v>-103.4098602</v>
      </c>
      <c r="AG20" t="s">
        <v>56</v>
      </c>
      <c r="AH20" t="s">
        <v>46</v>
      </c>
      <c r="AI20">
        <v>12.9</v>
      </c>
      <c r="AJ20">
        <v>89</v>
      </c>
      <c r="AK20">
        <v>1004.2</v>
      </c>
      <c r="AL20">
        <v>10.41600611</v>
      </c>
      <c r="AM20">
        <v>223</v>
      </c>
      <c r="AN20" t="s">
        <v>66</v>
      </c>
      <c r="AO20">
        <v>3.8920849999999998</v>
      </c>
      <c r="AP20">
        <v>5.79240828528593</v>
      </c>
      <c r="AQ20" t="s">
        <v>45</v>
      </c>
      <c r="AR20">
        <f>(U20-T20)/J20</f>
        <v>0.1827586206896552</v>
      </c>
      <c r="AS20">
        <f>L20*(18.816/W20)^2.168212</f>
        <v>6.743134228041427</v>
      </c>
    </row>
    <row r="21" spans="1:45" x14ac:dyDescent="0.35">
      <c r="A21">
        <v>4.0430512678345503</v>
      </c>
      <c r="B21">
        <v>1.7047480922384299</v>
      </c>
      <c r="C21">
        <v>293</v>
      </c>
      <c r="D21">
        <v>3</v>
      </c>
      <c r="E21" t="s">
        <v>77</v>
      </c>
      <c r="F21" t="s">
        <v>40</v>
      </c>
      <c r="G21" t="s">
        <v>41</v>
      </c>
      <c r="H21" t="s">
        <v>97</v>
      </c>
      <c r="I21">
        <v>3</v>
      </c>
      <c r="J21">
        <v>57</v>
      </c>
      <c r="K21" t="s">
        <v>58</v>
      </c>
      <c r="L21">
        <v>5.5</v>
      </c>
      <c r="M21">
        <v>2</v>
      </c>
      <c r="N21" t="s">
        <v>137</v>
      </c>
      <c r="O21">
        <v>2</v>
      </c>
      <c r="P21" t="s">
        <v>74</v>
      </c>
      <c r="Q21" t="s">
        <v>74</v>
      </c>
      <c r="R21" t="s">
        <v>74</v>
      </c>
      <c r="S21" t="s">
        <v>74</v>
      </c>
      <c r="T21" t="s">
        <v>74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>
        <v>4.0430510000000002</v>
      </c>
      <c r="AA21">
        <v>0</v>
      </c>
      <c r="AB21">
        <v>0.61463999999999996</v>
      </c>
      <c r="AC21">
        <v>0.61463853800000001</v>
      </c>
      <c r="AD21" t="s">
        <v>98</v>
      </c>
      <c r="AE21">
        <v>0.27</v>
      </c>
      <c r="AF21">
        <v>-120.749472</v>
      </c>
      <c r="AG21" t="s">
        <v>45</v>
      </c>
      <c r="AH21" t="s">
        <v>46</v>
      </c>
      <c r="AI21">
        <v>12.9</v>
      </c>
      <c r="AJ21">
        <v>89</v>
      </c>
      <c r="AK21">
        <v>1004.2</v>
      </c>
      <c r="AL21">
        <v>10.41600611</v>
      </c>
      <c r="AM21">
        <v>223</v>
      </c>
      <c r="AN21" t="s">
        <v>66</v>
      </c>
      <c r="AO21">
        <v>3.8920849999999998</v>
      </c>
      <c r="AP21">
        <v>5.1656237481151503</v>
      </c>
      <c r="AQ21" t="s">
        <v>45</v>
      </c>
      <c r="AR21" t="s">
        <v>74</v>
      </c>
      <c r="AS21" t="s">
        <v>74</v>
      </c>
    </row>
    <row r="22" spans="1:45" x14ac:dyDescent="0.35">
      <c r="A22">
        <v>4.0430512678345503</v>
      </c>
      <c r="B22">
        <v>1.96009478404727</v>
      </c>
      <c r="C22">
        <v>296</v>
      </c>
      <c r="D22">
        <v>4</v>
      </c>
      <c r="E22" t="s">
        <v>77</v>
      </c>
      <c r="F22" t="s">
        <v>40</v>
      </c>
      <c r="G22" t="s">
        <v>41</v>
      </c>
      <c r="H22" t="s">
        <v>99</v>
      </c>
      <c r="I22">
        <v>3</v>
      </c>
      <c r="J22">
        <v>57</v>
      </c>
      <c r="K22" t="s">
        <v>58</v>
      </c>
      <c r="L22">
        <v>7.1</v>
      </c>
      <c r="M22">
        <v>6</v>
      </c>
      <c r="N22" t="s">
        <v>139</v>
      </c>
      <c r="O22">
        <v>2</v>
      </c>
      <c r="P22" t="s">
        <v>74</v>
      </c>
      <c r="Q22" t="s">
        <v>74</v>
      </c>
      <c r="R22" t="s">
        <v>74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>
        <v>4.0430510000000002</v>
      </c>
      <c r="AA22">
        <v>2.5649489999999999</v>
      </c>
      <c r="AB22">
        <v>7.9903000000000004</v>
      </c>
      <c r="AC22">
        <v>7.9903009970000003</v>
      </c>
      <c r="AD22" t="s">
        <v>100</v>
      </c>
      <c r="AE22">
        <v>0.26600000000000001</v>
      </c>
      <c r="AF22">
        <v>-122.58440160000001</v>
      </c>
      <c r="AG22" t="s">
        <v>45</v>
      </c>
      <c r="AH22" t="s">
        <v>46</v>
      </c>
      <c r="AI22">
        <v>14.4</v>
      </c>
      <c r="AJ22">
        <v>98</v>
      </c>
      <c r="AK22">
        <v>1017.4</v>
      </c>
      <c r="AL22">
        <v>7.6890688889999996</v>
      </c>
      <c r="AM22">
        <v>241</v>
      </c>
      <c r="AN22" t="s">
        <v>61</v>
      </c>
      <c r="AO22">
        <v>4.2062439999999999</v>
      </c>
      <c r="AP22">
        <v>6.66835065665774</v>
      </c>
      <c r="AQ22" t="s">
        <v>53</v>
      </c>
      <c r="AR22" t="s">
        <v>74</v>
      </c>
      <c r="AS22" t="s">
        <v>74</v>
      </c>
    </row>
    <row r="23" spans="1:45" x14ac:dyDescent="0.35">
      <c r="A23">
        <v>3.9702919135521202</v>
      </c>
      <c r="B23">
        <v>2.04122032885964</v>
      </c>
      <c r="C23">
        <v>299</v>
      </c>
      <c r="D23">
        <v>4</v>
      </c>
      <c r="E23" t="s">
        <v>101</v>
      </c>
      <c r="F23" t="s">
        <v>40</v>
      </c>
      <c r="G23" t="s">
        <v>41</v>
      </c>
      <c r="H23" t="s">
        <v>102</v>
      </c>
      <c r="I23">
        <v>3</v>
      </c>
      <c r="J23">
        <v>53</v>
      </c>
      <c r="K23" t="s">
        <v>43</v>
      </c>
      <c r="L23">
        <v>7.7</v>
      </c>
      <c r="M23">
        <v>3</v>
      </c>
      <c r="N23" t="s">
        <v>137</v>
      </c>
      <c r="O23">
        <v>2</v>
      </c>
      <c r="P23">
        <v>6</v>
      </c>
      <c r="Q23">
        <v>5</v>
      </c>
      <c r="R23">
        <v>7</v>
      </c>
      <c r="S23">
        <v>33.700000000000003</v>
      </c>
      <c r="T23">
        <v>4.9000000000000004</v>
      </c>
      <c r="U23">
        <v>13.4</v>
      </c>
      <c r="V23">
        <v>38</v>
      </c>
      <c r="W23">
        <v>18.8</v>
      </c>
      <c r="X23">
        <v>24.4</v>
      </c>
      <c r="Y23" s="1">
        <v>0.44097222222222227</v>
      </c>
      <c r="Z23">
        <v>3.9702920000000002</v>
      </c>
      <c r="AA23">
        <v>2.772589</v>
      </c>
      <c r="AB23">
        <v>54.123519999999999</v>
      </c>
      <c r="AC23" t="s">
        <v>74</v>
      </c>
      <c r="AD23" t="s">
        <v>103</v>
      </c>
      <c r="AE23">
        <v>0.20100000000000001</v>
      </c>
      <c r="AF23">
        <v>-99.235158900000002</v>
      </c>
      <c r="AG23" t="s">
        <v>56</v>
      </c>
      <c r="AH23" t="s">
        <v>46</v>
      </c>
      <c r="AI23">
        <v>12.9</v>
      </c>
      <c r="AJ23">
        <v>97</v>
      </c>
      <c r="AK23">
        <v>1024.3</v>
      </c>
      <c r="AL23">
        <v>3.039864444</v>
      </c>
      <c r="AM23">
        <v>174</v>
      </c>
      <c r="AN23" t="s">
        <v>76</v>
      </c>
      <c r="AO23">
        <v>3.0368729999999999</v>
      </c>
      <c r="AP23">
        <v>9.0093948049258898</v>
      </c>
      <c r="AQ23" t="s">
        <v>56</v>
      </c>
      <c r="AR23">
        <f>(U23-T23)/J23</f>
        <v>0.16037735849056603</v>
      </c>
      <c r="AS23">
        <f>L23*(18.816/W23)^2.168212</f>
        <v>7.7142157720747369</v>
      </c>
    </row>
    <row r="24" spans="1:45" x14ac:dyDescent="0.35">
      <c r="A24">
        <v>3.9702919135521202</v>
      </c>
      <c r="B24">
        <v>2.0541237336955498</v>
      </c>
      <c r="C24">
        <v>299</v>
      </c>
      <c r="D24">
        <v>4</v>
      </c>
      <c r="E24" t="s">
        <v>101</v>
      </c>
      <c r="F24" t="s">
        <v>40</v>
      </c>
      <c r="G24" t="s">
        <v>41</v>
      </c>
      <c r="H24" t="s">
        <v>104</v>
      </c>
      <c r="I24">
        <v>3</v>
      </c>
      <c r="J24">
        <v>53</v>
      </c>
      <c r="K24" t="s">
        <v>43</v>
      </c>
      <c r="L24">
        <v>7.8</v>
      </c>
      <c r="M24">
        <v>5</v>
      </c>
      <c r="N24" t="s">
        <v>139</v>
      </c>
      <c r="O24">
        <v>2</v>
      </c>
      <c r="P24">
        <v>6</v>
      </c>
      <c r="Q24">
        <v>5</v>
      </c>
      <c r="R24">
        <v>8</v>
      </c>
      <c r="S24">
        <v>33.1</v>
      </c>
      <c r="T24">
        <v>6.3</v>
      </c>
      <c r="U24">
        <v>14.2</v>
      </c>
      <c r="V24">
        <v>38</v>
      </c>
      <c r="W24">
        <v>19.3</v>
      </c>
      <c r="X24">
        <v>25.3</v>
      </c>
      <c r="Y24" s="1">
        <v>0.4513888888888889</v>
      </c>
      <c r="Z24">
        <v>3.9702920000000002</v>
      </c>
      <c r="AA24">
        <v>2.8332130000000002</v>
      </c>
      <c r="AB24">
        <v>57.506239999999998</v>
      </c>
      <c r="AC24" t="s">
        <v>74</v>
      </c>
      <c r="AD24" t="s">
        <v>105</v>
      </c>
      <c r="AE24">
        <v>0.21299999999999999</v>
      </c>
      <c r="AF24">
        <v>-103.76809710000001</v>
      </c>
      <c r="AG24" t="s">
        <v>56</v>
      </c>
      <c r="AH24" t="s">
        <v>46</v>
      </c>
      <c r="AI24">
        <v>12.9</v>
      </c>
      <c r="AJ24">
        <v>97</v>
      </c>
      <c r="AK24">
        <v>1024.3</v>
      </c>
      <c r="AL24">
        <v>3.039864444</v>
      </c>
      <c r="AM24">
        <v>174</v>
      </c>
      <c r="AN24" t="s">
        <v>76</v>
      </c>
      <c r="AO24">
        <v>3.0368729999999999</v>
      </c>
      <c r="AP24">
        <v>9.1263999322625793</v>
      </c>
      <c r="AQ24" t="s">
        <v>56</v>
      </c>
      <c r="AR24">
        <f>(U24-T24)/J24</f>
        <v>0.1490566037735849</v>
      </c>
      <c r="AS24">
        <f>L24*(18.816/W24)^2.168212</f>
        <v>7.3820879375554442</v>
      </c>
    </row>
    <row r="25" spans="1:45" x14ac:dyDescent="0.35">
      <c r="A25">
        <v>4.0430512678345503</v>
      </c>
      <c r="B25">
        <v>2.0918640616783901</v>
      </c>
      <c r="C25">
        <v>299</v>
      </c>
      <c r="D25">
        <v>4</v>
      </c>
      <c r="E25" t="s">
        <v>101</v>
      </c>
      <c r="F25" t="s">
        <v>40</v>
      </c>
      <c r="G25" t="s">
        <v>41</v>
      </c>
      <c r="H25" t="s">
        <v>106</v>
      </c>
      <c r="I25">
        <v>3</v>
      </c>
      <c r="J25">
        <v>57</v>
      </c>
      <c r="K25" t="s">
        <v>58</v>
      </c>
      <c r="L25">
        <v>8.1</v>
      </c>
      <c r="M25">
        <v>5</v>
      </c>
      <c r="N25" t="s">
        <v>139</v>
      </c>
      <c r="O25">
        <v>2</v>
      </c>
      <c r="P25">
        <v>6</v>
      </c>
      <c r="Q25">
        <v>5</v>
      </c>
      <c r="R25">
        <v>7</v>
      </c>
      <c r="S25">
        <v>35.6</v>
      </c>
      <c r="T25">
        <v>7.8</v>
      </c>
      <c r="U25">
        <v>13.8</v>
      </c>
      <c r="V25">
        <v>40</v>
      </c>
      <c r="W25">
        <v>18.2</v>
      </c>
      <c r="X25">
        <v>26.1</v>
      </c>
      <c r="Y25" s="1">
        <v>0.52083333333333337</v>
      </c>
      <c r="Z25">
        <v>4.0430510000000002</v>
      </c>
      <c r="AA25">
        <v>2.944439</v>
      </c>
      <c r="AB25">
        <v>11.678129999999999</v>
      </c>
      <c r="AC25">
        <v>11.678132229999999</v>
      </c>
      <c r="AD25" t="s">
        <v>107</v>
      </c>
      <c r="AE25">
        <v>0.23599999999999999</v>
      </c>
      <c r="AF25">
        <v>-111.20476410000001</v>
      </c>
      <c r="AG25" t="s">
        <v>53</v>
      </c>
      <c r="AH25" t="s">
        <v>46</v>
      </c>
      <c r="AI25">
        <v>12.9</v>
      </c>
      <c r="AJ25">
        <v>97</v>
      </c>
      <c r="AK25">
        <v>1024.3</v>
      </c>
      <c r="AL25">
        <v>3.039864444</v>
      </c>
      <c r="AM25">
        <v>174</v>
      </c>
      <c r="AN25" t="s">
        <v>76</v>
      </c>
      <c r="AO25">
        <v>3.0368729999999999</v>
      </c>
      <c r="AP25">
        <v>7.6075549744968596</v>
      </c>
      <c r="AQ25" t="s">
        <v>56</v>
      </c>
      <c r="AR25">
        <f>(U25-T25)/J25</f>
        <v>0.10526315789473686</v>
      </c>
      <c r="AS25">
        <f>L25*(18.816/W25)^2.168212</f>
        <v>8.7061974080448259</v>
      </c>
    </row>
    <row r="26" spans="1:45" x14ac:dyDescent="0.35">
      <c r="A26">
        <v>4.0073331852324703</v>
      </c>
      <c r="B26">
        <v>1.96009478404727</v>
      </c>
      <c r="C26">
        <v>300</v>
      </c>
      <c r="D26">
        <v>4</v>
      </c>
      <c r="E26" t="s">
        <v>101</v>
      </c>
      <c r="F26" t="s">
        <v>40</v>
      </c>
      <c r="G26" t="s">
        <v>41</v>
      </c>
      <c r="H26" t="s">
        <v>108</v>
      </c>
      <c r="I26">
        <v>3</v>
      </c>
      <c r="J26">
        <v>55</v>
      </c>
      <c r="K26" t="s">
        <v>51</v>
      </c>
      <c r="L26">
        <v>7.1</v>
      </c>
      <c r="M26">
        <v>5</v>
      </c>
      <c r="N26" t="s">
        <v>139</v>
      </c>
      <c r="O26">
        <v>2</v>
      </c>
      <c r="P26">
        <v>6</v>
      </c>
      <c r="Q26">
        <v>5</v>
      </c>
      <c r="R26">
        <v>7.5</v>
      </c>
      <c r="S26">
        <v>33.5</v>
      </c>
      <c r="T26">
        <v>4.8</v>
      </c>
      <c r="U26">
        <v>13.3</v>
      </c>
      <c r="V26">
        <v>39</v>
      </c>
      <c r="W26">
        <v>19</v>
      </c>
      <c r="X26">
        <v>25.7</v>
      </c>
      <c r="Y26" s="1">
        <v>0.4236111111111111</v>
      </c>
      <c r="Z26">
        <v>4.007333</v>
      </c>
      <c r="AA26">
        <v>2.5649489999999999</v>
      </c>
      <c r="AB26">
        <v>18.456600000000002</v>
      </c>
      <c r="AC26">
        <v>18.45659762</v>
      </c>
      <c r="AD26" t="s">
        <v>109</v>
      </c>
      <c r="AE26">
        <v>0.245</v>
      </c>
      <c r="AF26">
        <v>-132.01087949999999</v>
      </c>
      <c r="AG26" t="s">
        <v>45</v>
      </c>
      <c r="AH26" t="s">
        <v>46</v>
      </c>
      <c r="AI26">
        <v>13.8</v>
      </c>
      <c r="AJ26">
        <v>93</v>
      </c>
      <c r="AK26">
        <v>1033.4000000000001</v>
      </c>
      <c r="AL26">
        <v>2.3246022220000002</v>
      </c>
      <c r="AM26">
        <v>23</v>
      </c>
      <c r="AN26" t="s">
        <v>110</v>
      </c>
      <c r="AO26">
        <v>0.40142600000000001</v>
      </c>
      <c r="AP26">
        <v>7.4280182878127299</v>
      </c>
      <c r="AQ26" t="s">
        <v>53</v>
      </c>
      <c r="AR26">
        <f>(U26-T26)/J26</f>
        <v>0.15454545454545454</v>
      </c>
      <c r="AS26">
        <f>L26*(18.816/W26)^2.168212</f>
        <v>6.9517611450190087</v>
      </c>
    </row>
    <row r="27" spans="1:45" x14ac:dyDescent="0.35">
      <c r="A27">
        <v>4.0775374439057197</v>
      </c>
      <c r="B27">
        <v>1.84054963339749</v>
      </c>
      <c r="C27">
        <v>300</v>
      </c>
      <c r="D27">
        <v>4</v>
      </c>
      <c r="E27" t="s">
        <v>101</v>
      </c>
      <c r="F27" t="s">
        <v>40</v>
      </c>
      <c r="G27" t="s">
        <v>41</v>
      </c>
      <c r="H27" t="s">
        <v>111</v>
      </c>
      <c r="I27">
        <v>2</v>
      </c>
      <c r="J27">
        <v>59</v>
      </c>
      <c r="K27" t="s">
        <v>58</v>
      </c>
      <c r="L27">
        <v>6.3</v>
      </c>
      <c r="M27">
        <v>1</v>
      </c>
      <c r="N27" t="s">
        <v>138</v>
      </c>
      <c r="O27">
        <v>2</v>
      </c>
      <c r="P27">
        <v>6</v>
      </c>
      <c r="Q27">
        <v>5</v>
      </c>
      <c r="R27">
        <v>7</v>
      </c>
      <c r="S27">
        <v>36.299999999999997</v>
      </c>
      <c r="T27">
        <v>5.7</v>
      </c>
      <c r="U27">
        <v>14.9</v>
      </c>
      <c r="V27">
        <v>39</v>
      </c>
      <c r="W27">
        <v>18.899999999999999</v>
      </c>
      <c r="X27">
        <v>24.3</v>
      </c>
      <c r="Y27" s="1">
        <v>0.43055555555555558</v>
      </c>
      <c r="Z27">
        <v>4.0775370000000004</v>
      </c>
      <c r="AA27">
        <v>1.6094379999999999</v>
      </c>
      <c r="AB27">
        <v>1.3694299999999999</v>
      </c>
      <c r="AC27">
        <v>1.3694347739999999</v>
      </c>
      <c r="AD27" t="s">
        <v>112</v>
      </c>
      <c r="AE27">
        <v>0.23300000000000001</v>
      </c>
      <c r="AF27">
        <v>-123.7253211</v>
      </c>
      <c r="AG27" t="s">
        <v>45</v>
      </c>
      <c r="AH27" t="s">
        <v>46</v>
      </c>
      <c r="AI27">
        <v>13.8</v>
      </c>
      <c r="AJ27">
        <v>93</v>
      </c>
      <c r="AK27">
        <v>1033.4000000000001</v>
      </c>
      <c r="AL27">
        <v>2.3246022220000002</v>
      </c>
      <c r="AM27">
        <v>23</v>
      </c>
      <c r="AN27" t="s">
        <v>110</v>
      </c>
      <c r="AO27">
        <v>0.40142600000000001</v>
      </c>
      <c r="AP27">
        <v>5.33165567661365</v>
      </c>
      <c r="AQ27" t="s">
        <v>45</v>
      </c>
      <c r="AR27">
        <f>(U27-T27)/J27</f>
        <v>0.15593220338983049</v>
      </c>
      <c r="AS27">
        <f>L27*(18.816/W27)^2.168212</f>
        <v>6.2394476293008925</v>
      </c>
    </row>
    <row r="28" spans="1:45" x14ac:dyDescent="0.35">
      <c r="A28">
        <v>4.0253516907351496</v>
      </c>
      <c r="B28">
        <v>2.0541237336955498</v>
      </c>
      <c r="C28">
        <v>300</v>
      </c>
      <c r="D28">
        <v>4</v>
      </c>
      <c r="E28" t="s">
        <v>101</v>
      </c>
      <c r="F28" t="s">
        <v>40</v>
      </c>
      <c r="G28" t="s">
        <v>41</v>
      </c>
      <c r="H28" t="s">
        <v>113</v>
      </c>
      <c r="I28">
        <v>3</v>
      </c>
      <c r="J28">
        <v>56</v>
      </c>
      <c r="K28" t="s">
        <v>51</v>
      </c>
      <c r="L28">
        <v>7.8</v>
      </c>
      <c r="M28">
        <v>5</v>
      </c>
      <c r="N28" t="s">
        <v>139</v>
      </c>
      <c r="O28">
        <v>2</v>
      </c>
      <c r="P28">
        <v>6</v>
      </c>
      <c r="Q28">
        <v>5</v>
      </c>
      <c r="R28">
        <v>7.5</v>
      </c>
      <c r="S28">
        <v>35.700000000000003</v>
      </c>
      <c r="T28">
        <v>5.6</v>
      </c>
      <c r="U28">
        <v>12.8</v>
      </c>
      <c r="V28">
        <v>36</v>
      </c>
      <c r="W28">
        <v>18.5</v>
      </c>
      <c r="X28">
        <v>25.3</v>
      </c>
      <c r="Y28" s="1">
        <v>0.4375</v>
      </c>
      <c r="Z28">
        <v>4.0253519999999998</v>
      </c>
      <c r="AA28">
        <v>2.8332130000000002</v>
      </c>
      <c r="AB28">
        <v>15.821210000000001</v>
      </c>
      <c r="AC28">
        <v>15.821210600000001</v>
      </c>
      <c r="AD28" t="s">
        <v>114</v>
      </c>
      <c r="AE28">
        <v>0.20399999999999999</v>
      </c>
      <c r="AF28">
        <v>-98.224292399999996</v>
      </c>
      <c r="AG28" t="s">
        <v>56</v>
      </c>
      <c r="AH28" t="s">
        <v>46</v>
      </c>
      <c r="AI28">
        <v>13.8</v>
      </c>
      <c r="AJ28">
        <v>93</v>
      </c>
      <c r="AK28">
        <v>1033.4000000000001</v>
      </c>
      <c r="AL28">
        <v>2.3246022220000002</v>
      </c>
      <c r="AM28">
        <v>23</v>
      </c>
      <c r="AN28" t="s">
        <v>110</v>
      </c>
      <c r="AO28">
        <v>0.40142600000000001</v>
      </c>
      <c r="AP28">
        <v>7.7281006132456804</v>
      </c>
      <c r="AQ28" t="s">
        <v>56</v>
      </c>
      <c r="AR28">
        <f>(U28-T28)/J28</f>
        <v>0.12857142857142859</v>
      </c>
      <c r="AS28">
        <f>L28*(18.816/W28)^2.168212</f>
        <v>8.0917610736497121</v>
      </c>
    </row>
    <row r="29" spans="1:45" x14ac:dyDescent="0.35">
      <c r="A29">
        <v>4.0253516907351496</v>
      </c>
      <c r="B29" t="s">
        <v>74</v>
      </c>
      <c r="C29">
        <v>300</v>
      </c>
      <c r="D29">
        <v>4</v>
      </c>
      <c r="E29" t="s">
        <v>101</v>
      </c>
      <c r="F29" t="s">
        <v>40</v>
      </c>
      <c r="G29" t="s">
        <v>41</v>
      </c>
      <c r="H29" t="s">
        <v>115</v>
      </c>
      <c r="I29">
        <v>3</v>
      </c>
      <c r="J29">
        <v>56</v>
      </c>
      <c r="K29" t="s">
        <v>51</v>
      </c>
      <c r="L29" t="s">
        <v>74</v>
      </c>
      <c r="M29">
        <v>2</v>
      </c>
      <c r="N29" t="s">
        <v>137</v>
      </c>
      <c r="O29">
        <v>2</v>
      </c>
      <c r="P29" t="s">
        <v>74</v>
      </c>
      <c r="Q29" t="s">
        <v>74</v>
      </c>
      <c r="R29" t="s">
        <v>74</v>
      </c>
      <c r="S29">
        <v>33.5</v>
      </c>
      <c r="T29">
        <v>6.4</v>
      </c>
      <c r="U29" t="s">
        <v>74</v>
      </c>
      <c r="V29" t="s">
        <v>74</v>
      </c>
      <c r="W29" t="s">
        <v>74</v>
      </c>
      <c r="X29" t="s">
        <v>74</v>
      </c>
      <c r="Y29" s="1">
        <v>0.47916666666666669</v>
      </c>
      <c r="Z29">
        <v>4.0253519999999998</v>
      </c>
      <c r="AA29">
        <v>2.9957319999999998</v>
      </c>
      <c r="AB29">
        <v>18.613189999999999</v>
      </c>
      <c r="AC29">
        <v>18.613188950000001</v>
      </c>
      <c r="AD29" t="s">
        <v>116</v>
      </c>
      <c r="AE29">
        <v>0.28799999999999998</v>
      </c>
      <c r="AF29">
        <v>-113.9417886</v>
      </c>
      <c r="AG29" t="s">
        <v>53</v>
      </c>
      <c r="AH29" t="s">
        <v>46</v>
      </c>
      <c r="AI29">
        <v>13.8</v>
      </c>
      <c r="AJ29">
        <v>93</v>
      </c>
      <c r="AK29">
        <v>1033.4000000000001</v>
      </c>
      <c r="AL29">
        <v>2.3246022220000002</v>
      </c>
      <c r="AM29">
        <v>23</v>
      </c>
      <c r="AN29" t="s">
        <v>110</v>
      </c>
      <c r="AO29">
        <v>0.40142600000000001</v>
      </c>
      <c r="AP29" t="s">
        <v>74</v>
      </c>
      <c r="AQ29" t="s">
        <v>74</v>
      </c>
      <c r="AR29" t="s">
        <v>74</v>
      </c>
      <c r="AS29" t="s">
        <v>74</v>
      </c>
    </row>
    <row r="30" spans="1:45" x14ac:dyDescent="0.35">
      <c r="A30">
        <v>4.06044301054642</v>
      </c>
      <c r="B30">
        <v>1.93152141160321</v>
      </c>
      <c r="C30">
        <v>301</v>
      </c>
      <c r="D30">
        <v>4</v>
      </c>
      <c r="E30" t="s">
        <v>101</v>
      </c>
      <c r="F30" t="s">
        <v>40</v>
      </c>
      <c r="G30" t="s">
        <v>41</v>
      </c>
      <c r="H30" t="s">
        <v>117</v>
      </c>
      <c r="I30">
        <v>3</v>
      </c>
      <c r="J30">
        <v>58</v>
      </c>
      <c r="K30" t="s">
        <v>58</v>
      </c>
      <c r="L30">
        <v>6.9</v>
      </c>
      <c r="M30">
        <v>1</v>
      </c>
      <c r="N30" t="s">
        <v>138</v>
      </c>
      <c r="O30">
        <v>1</v>
      </c>
      <c r="P30">
        <v>6</v>
      </c>
      <c r="Q30">
        <v>5</v>
      </c>
      <c r="R30">
        <v>7</v>
      </c>
      <c r="S30">
        <v>36.1</v>
      </c>
      <c r="T30">
        <v>5.5</v>
      </c>
      <c r="U30">
        <v>13.9</v>
      </c>
      <c r="V30">
        <v>43</v>
      </c>
      <c r="W30">
        <v>20.2</v>
      </c>
      <c r="X30">
        <v>25.2</v>
      </c>
      <c r="Y30" s="1">
        <v>0.45833333333333331</v>
      </c>
      <c r="Z30">
        <v>4.0604430000000002</v>
      </c>
      <c r="AA30">
        <v>2.3025850000000001</v>
      </c>
      <c r="AB30">
        <v>4.0886699999999996</v>
      </c>
      <c r="AC30">
        <v>4.0886727570000003</v>
      </c>
      <c r="AD30" t="s">
        <v>118</v>
      </c>
      <c r="AE30">
        <v>0.28599999999999998</v>
      </c>
      <c r="AF30">
        <v>-115.61119619999999</v>
      </c>
      <c r="AG30" t="s">
        <v>53</v>
      </c>
      <c r="AH30" t="s">
        <v>60</v>
      </c>
      <c r="AI30">
        <v>12.3</v>
      </c>
      <c r="AJ30">
        <v>93</v>
      </c>
      <c r="AK30">
        <v>1031.7</v>
      </c>
      <c r="AL30">
        <v>4.4256849999999996</v>
      </c>
      <c r="AM30">
        <v>301</v>
      </c>
      <c r="AN30" t="s">
        <v>119</v>
      </c>
      <c r="AO30">
        <v>5.2534419999999997</v>
      </c>
      <c r="AP30">
        <v>6.1488641797650603</v>
      </c>
      <c r="AQ30" t="s">
        <v>53</v>
      </c>
      <c r="AR30">
        <f>(U30-T30)/J30</f>
        <v>0.14482758620689656</v>
      </c>
      <c r="AS30">
        <f>L30*(18.816/W30)^2.168212</f>
        <v>5.9158340536394771</v>
      </c>
    </row>
    <row r="31" spans="1:45" x14ac:dyDescent="0.35">
      <c r="A31">
        <v>3.9512437185814302</v>
      </c>
      <c r="B31">
        <v>1.7047480922384299</v>
      </c>
      <c r="C31">
        <v>301</v>
      </c>
      <c r="D31">
        <v>4</v>
      </c>
      <c r="E31" t="s">
        <v>101</v>
      </c>
      <c r="F31" t="s">
        <v>40</v>
      </c>
      <c r="G31" t="s">
        <v>41</v>
      </c>
      <c r="H31" t="s">
        <v>120</v>
      </c>
      <c r="I31">
        <v>3</v>
      </c>
      <c r="J31">
        <v>52</v>
      </c>
      <c r="K31" t="s">
        <v>43</v>
      </c>
      <c r="L31">
        <v>5.5</v>
      </c>
      <c r="M31">
        <v>1</v>
      </c>
      <c r="N31" t="s">
        <v>138</v>
      </c>
      <c r="O31">
        <v>2</v>
      </c>
      <c r="P31">
        <v>6</v>
      </c>
      <c r="Q31">
        <v>5</v>
      </c>
      <c r="R31">
        <v>8</v>
      </c>
      <c r="S31">
        <v>31</v>
      </c>
      <c r="T31">
        <v>5.9</v>
      </c>
      <c r="U31">
        <v>14</v>
      </c>
      <c r="V31">
        <v>36</v>
      </c>
      <c r="W31">
        <v>18.399999999999999</v>
      </c>
      <c r="X31">
        <v>23.8</v>
      </c>
      <c r="Y31" s="1">
        <v>0.46527777777777773</v>
      </c>
      <c r="Z31">
        <v>3.951244</v>
      </c>
      <c r="AA31">
        <v>0</v>
      </c>
      <c r="AB31">
        <v>5.2864599999999999</v>
      </c>
      <c r="AC31">
        <v>5.2864627930000001</v>
      </c>
      <c r="AD31" t="s">
        <v>121</v>
      </c>
      <c r="AE31">
        <v>0.27700000000000002</v>
      </c>
      <c r="AF31">
        <v>-104.3734347</v>
      </c>
      <c r="AG31" t="s">
        <v>56</v>
      </c>
      <c r="AH31" t="s">
        <v>46</v>
      </c>
      <c r="AI31">
        <v>12.3</v>
      </c>
      <c r="AJ31">
        <v>93</v>
      </c>
      <c r="AK31">
        <v>1031.7</v>
      </c>
      <c r="AL31">
        <v>4.4256849999999996</v>
      </c>
      <c r="AM31">
        <v>301</v>
      </c>
      <c r="AN31" t="s">
        <v>119</v>
      </c>
      <c r="AO31">
        <v>5.2534419999999997</v>
      </c>
      <c r="AP31">
        <v>6.8163952880894003</v>
      </c>
      <c r="AQ31" t="s">
        <v>53</v>
      </c>
      <c r="AR31">
        <f>(U31-T31)/J31</f>
        <v>0.15576923076923077</v>
      </c>
      <c r="AS31">
        <f>L31*(18.816/W31)^2.168212</f>
        <v>5.7731774094377011</v>
      </c>
    </row>
    <row r="32" spans="1:45" x14ac:dyDescent="0.35">
      <c r="A32">
        <v>4.0430512678345503</v>
      </c>
      <c r="B32">
        <v>1.82454929205105</v>
      </c>
      <c r="C32">
        <v>303</v>
      </c>
      <c r="D32">
        <v>5</v>
      </c>
      <c r="E32" t="s">
        <v>101</v>
      </c>
      <c r="F32" t="s">
        <v>40</v>
      </c>
      <c r="G32" t="s">
        <v>41</v>
      </c>
      <c r="H32" t="s">
        <v>122</v>
      </c>
      <c r="I32">
        <v>3</v>
      </c>
      <c r="J32">
        <v>57</v>
      </c>
      <c r="K32" t="s">
        <v>58</v>
      </c>
      <c r="L32">
        <v>6.2</v>
      </c>
      <c r="M32">
        <v>0</v>
      </c>
      <c r="N32" t="s">
        <v>138</v>
      </c>
      <c r="O32">
        <v>1</v>
      </c>
      <c r="P32">
        <v>6</v>
      </c>
      <c r="Q32">
        <v>5</v>
      </c>
      <c r="R32">
        <v>8</v>
      </c>
      <c r="S32">
        <v>34.799999999999997</v>
      </c>
      <c r="T32">
        <v>5.9</v>
      </c>
      <c r="U32">
        <v>13</v>
      </c>
      <c r="V32">
        <v>41</v>
      </c>
      <c r="W32">
        <v>19.399999999999999</v>
      </c>
      <c r="X32">
        <v>25.5</v>
      </c>
      <c r="Y32" s="1">
        <v>0.34027777777777773</v>
      </c>
      <c r="Z32">
        <v>4.0430510000000002</v>
      </c>
      <c r="AA32">
        <v>1.3862939999999999</v>
      </c>
      <c r="AB32">
        <v>2.4585499999999998</v>
      </c>
      <c r="AC32">
        <v>2.4585541530000001</v>
      </c>
      <c r="AD32" t="s">
        <v>123</v>
      </c>
      <c r="AE32">
        <v>0.22600000000000001</v>
      </c>
      <c r="AF32">
        <v>-118.2181677</v>
      </c>
      <c r="AG32" t="s">
        <v>45</v>
      </c>
      <c r="AH32" t="s">
        <v>60</v>
      </c>
      <c r="AI32">
        <v>10.6</v>
      </c>
      <c r="AJ32">
        <v>89</v>
      </c>
      <c r="AK32">
        <v>1029.9000000000001</v>
      </c>
      <c r="AL32">
        <v>3.352791667</v>
      </c>
      <c r="AM32">
        <v>130</v>
      </c>
      <c r="AN32" t="s">
        <v>90</v>
      </c>
      <c r="AO32">
        <v>2.2689279999999998</v>
      </c>
      <c r="AP32">
        <v>5.8230667706025301</v>
      </c>
      <c r="AQ32" t="s">
        <v>45</v>
      </c>
      <c r="AR32">
        <f>(U32-T32)/J32</f>
        <v>0.12456140350877193</v>
      </c>
      <c r="AS32">
        <f>L32*(18.816/W32)^2.168212</f>
        <v>5.8024301455291649</v>
      </c>
    </row>
    <row r="33" spans="1:45" x14ac:dyDescent="0.35">
      <c r="A33">
        <v>4.0430512678345503</v>
      </c>
      <c r="B33">
        <v>1.7578579175523701</v>
      </c>
      <c r="C33">
        <v>303</v>
      </c>
      <c r="D33">
        <v>5</v>
      </c>
      <c r="E33" t="s">
        <v>101</v>
      </c>
      <c r="F33" t="s">
        <v>40</v>
      </c>
      <c r="G33" t="s">
        <v>41</v>
      </c>
      <c r="H33" t="s">
        <v>124</v>
      </c>
      <c r="I33">
        <v>3</v>
      </c>
      <c r="J33">
        <v>57</v>
      </c>
      <c r="K33" t="s">
        <v>58</v>
      </c>
      <c r="L33">
        <v>5.8</v>
      </c>
      <c r="M33">
        <v>0</v>
      </c>
      <c r="N33" t="s">
        <v>138</v>
      </c>
      <c r="O33">
        <v>1</v>
      </c>
      <c r="P33">
        <v>6</v>
      </c>
      <c r="Q33">
        <v>4</v>
      </c>
      <c r="R33">
        <v>7</v>
      </c>
      <c r="S33">
        <v>34.6</v>
      </c>
      <c r="T33">
        <v>6.1</v>
      </c>
      <c r="U33">
        <v>14.6</v>
      </c>
      <c r="V33">
        <v>39</v>
      </c>
      <c r="W33">
        <v>19.899999999999999</v>
      </c>
      <c r="X33">
        <v>26.4</v>
      </c>
      <c r="Y33" s="1">
        <v>0.52777777777777779</v>
      </c>
      <c r="Z33">
        <v>4.0430510000000002</v>
      </c>
      <c r="AA33">
        <v>0.69314699999999996</v>
      </c>
      <c r="AB33">
        <v>1.2292799999999999</v>
      </c>
      <c r="AC33">
        <v>1.2292770770000001</v>
      </c>
      <c r="AD33" t="s">
        <v>125</v>
      </c>
      <c r="AE33">
        <v>0.27400000000000002</v>
      </c>
      <c r="AF33">
        <v>-106.50157470000001</v>
      </c>
      <c r="AG33" t="s">
        <v>56</v>
      </c>
      <c r="AH33" t="s">
        <v>60</v>
      </c>
      <c r="AI33">
        <v>10.6</v>
      </c>
      <c r="AJ33">
        <v>89</v>
      </c>
      <c r="AK33">
        <v>1029.9000000000001</v>
      </c>
      <c r="AL33">
        <v>3.352791667</v>
      </c>
      <c r="AM33">
        <v>130</v>
      </c>
      <c r="AN33" t="s">
        <v>90</v>
      </c>
      <c r="AO33">
        <v>2.2689279999999998</v>
      </c>
      <c r="AP33">
        <v>5.4473850434668796</v>
      </c>
      <c r="AQ33" t="s">
        <v>45</v>
      </c>
      <c r="AR33">
        <f>(U33-T33)/J33</f>
        <v>0.14912280701754385</v>
      </c>
      <c r="AS33">
        <f>L33*(18.816/W33)^2.168212</f>
        <v>5.1367042641206417</v>
      </c>
    </row>
    <row r="34" spans="1:45" x14ac:dyDescent="0.35">
      <c r="A34">
        <v>4.0430512678345503</v>
      </c>
      <c r="B34">
        <v>2.02814824729229</v>
      </c>
      <c r="C34">
        <v>306</v>
      </c>
      <c r="D34">
        <v>5</v>
      </c>
      <c r="E34" t="s">
        <v>101</v>
      </c>
      <c r="F34" t="s">
        <v>40</v>
      </c>
      <c r="G34" t="s">
        <v>41</v>
      </c>
      <c r="H34" t="s">
        <v>126</v>
      </c>
      <c r="I34">
        <v>3</v>
      </c>
      <c r="J34">
        <v>57</v>
      </c>
      <c r="K34" t="s">
        <v>58</v>
      </c>
      <c r="L34">
        <v>7.6</v>
      </c>
      <c r="M34">
        <v>2</v>
      </c>
      <c r="N34" t="s">
        <v>137</v>
      </c>
      <c r="O34">
        <v>2</v>
      </c>
      <c r="P34">
        <v>6</v>
      </c>
      <c r="Q34">
        <v>5</v>
      </c>
      <c r="R34">
        <v>7</v>
      </c>
      <c r="S34">
        <v>35</v>
      </c>
      <c r="T34">
        <v>5.9</v>
      </c>
      <c r="U34">
        <v>13.5</v>
      </c>
      <c r="V34">
        <v>38</v>
      </c>
      <c r="W34">
        <v>19.899999999999999</v>
      </c>
      <c r="X34">
        <v>24.2</v>
      </c>
      <c r="Y34" s="1">
        <v>0.375</v>
      </c>
      <c r="Z34">
        <v>4.0430510000000002</v>
      </c>
      <c r="AA34">
        <v>2.7080500000000001</v>
      </c>
      <c r="AB34">
        <v>9.2195800000000006</v>
      </c>
      <c r="AC34">
        <v>9.2195780739999993</v>
      </c>
      <c r="AD34" t="s">
        <v>127</v>
      </c>
      <c r="AE34">
        <v>0.26500000000000001</v>
      </c>
      <c r="AF34">
        <v>-119.7220533</v>
      </c>
      <c r="AG34" t="s">
        <v>45</v>
      </c>
      <c r="AH34" t="s">
        <v>46</v>
      </c>
      <c r="AI34">
        <v>11.1</v>
      </c>
      <c r="AJ34">
        <v>92</v>
      </c>
      <c r="AK34">
        <v>1015.7</v>
      </c>
      <c r="AL34">
        <v>2.2351944439999998</v>
      </c>
      <c r="AM34">
        <v>83</v>
      </c>
      <c r="AN34" t="s">
        <v>14</v>
      </c>
      <c r="AO34">
        <v>1.448623</v>
      </c>
      <c r="AP34">
        <v>7.1379528155773002</v>
      </c>
      <c r="AQ34" t="s">
        <v>53</v>
      </c>
      <c r="AR34">
        <f>(U34-T34)/J34</f>
        <v>0.13333333333333333</v>
      </c>
      <c r="AS34">
        <f>L34*(18.816/W34)^2.168212</f>
        <v>6.7308538633304966</v>
      </c>
    </row>
    <row r="35" spans="1:45" x14ac:dyDescent="0.35">
      <c r="A35">
        <v>4.0073331852324703</v>
      </c>
      <c r="B35">
        <v>1.7917594692280501</v>
      </c>
      <c r="C35">
        <v>307</v>
      </c>
      <c r="D35">
        <v>5</v>
      </c>
      <c r="E35" t="s">
        <v>101</v>
      </c>
      <c r="F35" t="s">
        <v>40</v>
      </c>
      <c r="G35" t="s">
        <v>41</v>
      </c>
      <c r="H35" t="s">
        <v>128</v>
      </c>
      <c r="I35">
        <v>3</v>
      </c>
      <c r="J35">
        <v>55</v>
      </c>
      <c r="K35" t="s">
        <v>51</v>
      </c>
      <c r="L35">
        <v>6</v>
      </c>
      <c r="M35">
        <v>0</v>
      </c>
      <c r="N35" t="s">
        <v>138</v>
      </c>
      <c r="O35">
        <v>2</v>
      </c>
      <c r="P35">
        <v>6</v>
      </c>
      <c r="Q35">
        <v>4</v>
      </c>
      <c r="R35">
        <v>7.5</v>
      </c>
      <c r="S35">
        <v>34.9</v>
      </c>
      <c r="T35">
        <v>5.9</v>
      </c>
      <c r="U35">
        <v>11.6</v>
      </c>
      <c r="V35">
        <v>40</v>
      </c>
      <c r="W35">
        <v>19.3</v>
      </c>
      <c r="X35">
        <v>23.9</v>
      </c>
      <c r="Y35" s="1">
        <v>0.36805555555555558</v>
      </c>
      <c r="Z35">
        <v>4.007333</v>
      </c>
      <c r="AA35">
        <v>1.0986119999999999</v>
      </c>
      <c r="AB35">
        <v>4.2592100000000004</v>
      </c>
      <c r="AC35">
        <v>4.2592148349999999</v>
      </c>
      <c r="AD35" t="s">
        <v>129</v>
      </c>
      <c r="AE35">
        <v>0.28199999999999997</v>
      </c>
      <c r="AF35">
        <v>-104.9551263</v>
      </c>
      <c r="AG35" t="s">
        <v>56</v>
      </c>
      <c r="AH35" t="s">
        <v>46</v>
      </c>
      <c r="AI35">
        <v>13.4</v>
      </c>
      <c r="AJ35">
        <v>95</v>
      </c>
      <c r="AK35">
        <v>1010.8</v>
      </c>
      <c r="AL35">
        <v>3.7998305559999999</v>
      </c>
      <c r="AM35">
        <v>99</v>
      </c>
      <c r="AN35" t="s">
        <v>14</v>
      </c>
      <c r="AO35">
        <v>1.727876</v>
      </c>
      <c r="AP35">
        <v>6.2771985530811802</v>
      </c>
      <c r="AQ35" t="s">
        <v>53</v>
      </c>
      <c r="AR35">
        <f>(U35-T35)/J35</f>
        <v>0.10363636363636362</v>
      </c>
      <c r="AS35">
        <f>L35*(18.816/W35)^2.168212</f>
        <v>5.6785291827349571</v>
      </c>
    </row>
    <row r="36" spans="1:45" x14ac:dyDescent="0.35">
      <c r="A36">
        <v>3.9702919135521202</v>
      </c>
      <c r="B36">
        <v>1.85629799036563</v>
      </c>
      <c r="C36">
        <v>318</v>
      </c>
      <c r="D36">
        <v>6</v>
      </c>
      <c r="E36" t="s">
        <v>130</v>
      </c>
      <c r="F36" t="s">
        <v>40</v>
      </c>
      <c r="G36" t="s">
        <v>41</v>
      </c>
      <c r="H36" t="s">
        <v>131</v>
      </c>
      <c r="I36">
        <v>3</v>
      </c>
      <c r="J36">
        <v>53</v>
      </c>
      <c r="K36" t="s">
        <v>43</v>
      </c>
      <c r="L36">
        <v>6.4</v>
      </c>
      <c r="M36">
        <v>1</v>
      </c>
      <c r="N36" t="s">
        <v>138</v>
      </c>
      <c r="O36">
        <v>3</v>
      </c>
      <c r="P36">
        <v>6</v>
      </c>
      <c r="Q36">
        <v>5</v>
      </c>
      <c r="R36">
        <v>8</v>
      </c>
      <c r="S36">
        <v>34.6</v>
      </c>
      <c r="T36">
        <v>5.8</v>
      </c>
      <c r="U36">
        <v>13.5</v>
      </c>
      <c r="V36">
        <v>38</v>
      </c>
      <c r="W36">
        <v>19</v>
      </c>
      <c r="X36">
        <v>24.5</v>
      </c>
      <c r="Y36" s="1">
        <v>0.34375</v>
      </c>
      <c r="Z36">
        <v>3.9702920000000002</v>
      </c>
      <c r="AA36">
        <v>1.7917590000000001</v>
      </c>
      <c r="AB36">
        <v>20.296320000000001</v>
      </c>
      <c r="AC36">
        <v>20.296320489999999</v>
      </c>
      <c r="AD36" t="s">
        <v>132</v>
      </c>
      <c r="AE36">
        <v>0.26600000000000001</v>
      </c>
      <c r="AF36">
        <v>-116.42343630000001</v>
      </c>
      <c r="AG36" t="s">
        <v>53</v>
      </c>
      <c r="AH36" t="s">
        <v>71</v>
      </c>
      <c r="AI36">
        <v>13.4</v>
      </c>
      <c r="AJ36">
        <v>95</v>
      </c>
      <c r="AK36">
        <v>1010.8</v>
      </c>
      <c r="AL36">
        <v>3.7998305559999999</v>
      </c>
      <c r="AM36">
        <v>99</v>
      </c>
      <c r="AN36" t="s">
        <v>14</v>
      </c>
      <c r="AO36">
        <v>1.727876</v>
      </c>
      <c r="AP36">
        <v>7.4883281495487903</v>
      </c>
      <c r="AQ36" t="s">
        <v>53</v>
      </c>
      <c r="AR36">
        <f>(U36-T36)/J36</f>
        <v>0.14528301886792452</v>
      </c>
      <c r="AS36">
        <f>L36*(18.816/W36)^2.168212</f>
        <v>6.2663762433974171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w NEW SMI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2018-04-16T11:31:30Z</dcterms:created>
  <dcterms:modified xsi:type="dcterms:W3CDTF">2018-04-24T20:33:11Z</dcterms:modified>
</cp:coreProperties>
</file>