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ukev\Documents\Thesis\EBM-NLP\pio_ebm_nlp\round2\"/>
    </mc:Choice>
  </mc:AlternateContent>
  <xr:revisionPtr revIDLastSave="0" documentId="13_ncr:1_{A2F13A2D-645D-4030-82D3-B3B64F5CD35F}" xr6:coauthVersionLast="47" xr6:coauthVersionMax="47" xr10:uidLastSave="{00000000-0000-0000-0000-000000000000}"/>
  <bookViews>
    <workbookView xWindow="-110" yWindow="-110" windowWidth="19420" windowHeight="10420" xr2:uid="{92BB29B8-567B-4A03-831F-B9F16D9B20A8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1" l="1"/>
  <c r="AC3" i="1"/>
  <c r="AD3" i="1"/>
  <c r="AB4" i="1"/>
  <c r="AC4" i="1"/>
  <c r="AD4" i="1"/>
  <c r="AB5" i="1"/>
  <c r="AC5" i="1"/>
  <c r="AD5" i="1"/>
  <c r="AB6" i="1"/>
  <c r="AC6" i="1"/>
  <c r="AD6" i="1"/>
  <c r="AD15" i="1" s="1"/>
  <c r="AD17" i="1" s="1"/>
  <c r="AB7" i="1"/>
  <c r="AC7" i="1"/>
  <c r="AD7" i="1"/>
  <c r="AB8" i="1"/>
  <c r="AC8" i="1"/>
  <c r="AD8" i="1"/>
  <c r="AB9" i="1"/>
  <c r="AC9" i="1"/>
  <c r="AD9" i="1"/>
  <c r="AB10" i="1"/>
  <c r="AC10" i="1"/>
  <c r="AD10" i="1"/>
  <c r="AB11" i="1"/>
  <c r="AC11" i="1"/>
  <c r="AD11" i="1"/>
  <c r="AB12" i="1"/>
  <c r="AC12" i="1"/>
  <c r="AD12" i="1"/>
  <c r="AB13" i="1"/>
  <c r="AB16" i="1" s="1"/>
  <c r="AC13" i="1"/>
  <c r="AC16" i="1" s="1"/>
  <c r="AD13" i="1"/>
  <c r="AB14" i="1"/>
  <c r="AC14" i="1"/>
  <c r="AD14" i="1"/>
  <c r="AD16" i="1"/>
  <c r="AC15" i="1" l="1"/>
  <c r="AC17" i="1" s="1"/>
  <c r="AB15" i="1"/>
  <c r="AB17" i="1" s="1"/>
  <c r="C15" i="1"/>
  <c r="V50" i="1"/>
  <c r="W50" i="1"/>
  <c r="W52" i="1" s="1"/>
  <c r="X50" i="1"/>
  <c r="V51" i="1"/>
  <c r="W51" i="1"/>
  <c r="X51" i="1"/>
  <c r="R50" i="1"/>
  <c r="S50" i="1"/>
  <c r="S52" i="1" s="1"/>
  <c r="T50" i="1"/>
  <c r="R51" i="1"/>
  <c r="S51" i="1"/>
  <c r="T51" i="1"/>
  <c r="N50" i="1"/>
  <c r="O50" i="1"/>
  <c r="P50" i="1"/>
  <c r="N51" i="1"/>
  <c r="O51" i="1"/>
  <c r="P51" i="1"/>
  <c r="J50" i="1"/>
  <c r="K50" i="1"/>
  <c r="L50" i="1"/>
  <c r="J51" i="1"/>
  <c r="K51" i="1"/>
  <c r="L51" i="1"/>
  <c r="F50" i="1"/>
  <c r="G50" i="1"/>
  <c r="H50" i="1"/>
  <c r="F51" i="1"/>
  <c r="G51" i="1"/>
  <c r="H51" i="1"/>
  <c r="B50" i="1"/>
  <c r="C50" i="1"/>
  <c r="D50" i="1"/>
  <c r="B51" i="1"/>
  <c r="C51" i="1"/>
  <c r="D51" i="1"/>
  <c r="B15" i="1"/>
  <c r="V40" i="1"/>
  <c r="W40" i="1"/>
  <c r="X40" i="1"/>
  <c r="V41" i="1"/>
  <c r="W41" i="1"/>
  <c r="X41" i="1"/>
  <c r="V42" i="1"/>
  <c r="W42" i="1"/>
  <c r="X42" i="1"/>
  <c r="V43" i="1"/>
  <c r="W43" i="1"/>
  <c r="X43" i="1"/>
  <c r="V44" i="1"/>
  <c r="W44" i="1"/>
  <c r="X44" i="1"/>
  <c r="V45" i="1"/>
  <c r="W45" i="1"/>
  <c r="X45" i="1"/>
  <c r="V46" i="1"/>
  <c r="W46" i="1"/>
  <c r="X46" i="1"/>
  <c r="V47" i="1"/>
  <c r="W47" i="1"/>
  <c r="X47" i="1"/>
  <c r="V48" i="1"/>
  <c r="W48" i="1"/>
  <c r="X48" i="1"/>
  <c r="V49" i="1"/>
  <c r="W49" i="1"/>
  <c r="X49" i="1"/>
  <c r="R40" i="1"/>
  <c r="S40" i="1"/>
  <c r="T40" i="1"/>
  <c r="R41" i="1"/>
  <c r="S41" i="1"/>
  <c r="T41" i="1"/>
  <c r="R42" i="1"/>
  <c r="S42" i="1"/>
  <c r="T42" i="1"/>
  <c r="R43" i="1"/>
  <c r="S43" i="1"/>
  <c r="T43" i="1"/>
  <c r="R44" i="1"/>
  <c r="S44" i="1"/>
  <c r="T44" i="1"/>
  <c r="R45" i="1"/>
  <c r="S45" i="1"/>
  <c r="T45" i="1"/>
  <c r="R46" i="1"/>
  <c r="S46" i="1"/>
  <c r="T46" i="1"/>
  <c r="R47" i="1"/>
  <c r="S47" i="1"/>
  <c r="T47" i="1"/>
  <c r="R48" i="1"/>
  <c r="S48" i="1"/>
  <c r="T48" i="1"/>
  <c r="R49" i="1"/>
  <c r="S49" i="1"/>
  <c r="T4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N45" i="1"/>
  <c r="O45" i="1"/>
  <c r="P45" i="1"/>
  <c r="N46" i="1"/>
  <c r="O46" i="1"/>
  <c r="P46" i="1"/>
  <c r="N47" i="1"/>
  <c r="O47" i="1"/>
  <c r="P47" i="1"/>
  <c r="N48" i="1"/>
  <c r="O48" i="1"/>
  <c r="P48" i="1"/>
  <c r="N49" i="1"/>
  <c r="O49" i="1"/>
  <c r="P4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E3" i="1"/>
  <c r="X34" i="1"/>
  <c r="W34" i="1"/>
  <c r="V34" i="1"/>
  <c r="T34" i="1"/>
  <c r="S34" i="1"/>
  <c r="R34" i="1"/>
  <c r="P34" i="1"/>
  <c r="O34" i="1"/>
  <c r="O35" i="1" s="1"/>
  <c r="N34" i="1"/>
  <c r="L34" i="1"/>
  <c r="K34" i="1"/>
  <c r="K35" i="1" s="1"/>
  <c r="J34" i="1"/>
  <c r="H34" i="1"/>
  <c r="G34" i="1"/>
  <c r="F34" i="1"/>
  <c r="D34" i="1"/>
  <c r="C34" i="1"/>
  <c r="B34" i="1"/>
  <c r="X33" i="1"/>
  <c r="W33" i="1"/>
  <c r="V33" i="1"/>
  <c r="T33" i="1"/>
  <c r="T35" i="1" s="1"/>
  <c r="S33" i="1"/>
  <c r="S35" i="1" s="1"/>
  <c r="R33" i="1"/>
  <c r="P33" i="1"/>
  <c r="P35" i="1" s="1"/>
  <c r="O33" i="1"/>
  <c r="N33" i="1"/>
  <c r="L33" i="1"/>
  <c r="K33" i="1"/>
  <c r="J33" i="1"/>
  <c r="J35" i="1" s="1"/>
  <c r="H33" i="1"/>
  <c r="H35" i="1" s="1"/>
  <c r="G33" i="1"/>
  <c r="F33" i="1"/>
  <c r="D33" i="1"/>
  <c r="C33" i="1"/>
  <c r="B33" i="1"/>
  <c r="C16" i="1"/>
  <c r="D16" i="1"/>
  <c r="F16" i="1"/>
  <c r="G16" i="1"/>
  <c r="H16" i="1"/>
  <c r="J16" i="1"/>
  <c r="K16" i="1"/>
  <c r="L16" i="1"/>
  <c r="N16" i="1"/>
  <c r="O16" i="1"/>
  <c r="P16" i="1"/>
  <c r="R16" i="1"/>
  <c r="S16" i="1"/>
  <c r="T16" i="1"/>
  <c r="V16" i="1"/>
  <c r="W16" i="1"/>
  <c r="X16" i="1"/>
  <c r="B16" i="1"/>
  <c r="D15" i="1"/>
  <c r="F15" i="1"/>
  <c r="G15" i="1"/>
  <c r="G17" i="1" s="1"/>
  <c r="H15" i="1"/>
  <c r="J15" i="1"/>
  <c r="K15" i="1"/>
  <c r="L15" i="1"/>
  <c r="N15" i="1"/>
  <c r="N17" i="1" s="1"/>
  <c r="O15" i="1"/>
  <c r="P15" i="1"/>
  <c r="R15" i="1"/>
  <c r="R17" i="1" s="1"/>
  <c r="S15" i="1"/>
  <c r="T15" i="1"/>
  <c r="V15" i="1"/>
  <c r="W15" i="1"/>
  <c r="X15" i="1"/>
  <c r="X17" i="1" s="1"/>
  <c r="Y32" i="1"/>
  <c r="Y31" i="1"/>
  <c r="Y30" i="1"/>
  <c r="Y29" i="1"/>
  <c r="Y28" i="1"/>
  <c r="Y27" i="1"/>
  <c r="Y26" i="1"/>
  <c r="Y25" i="1"/>
  <c r="Y24" i="1"/>
  <c r="Y43" i="1" s="1"/>
  <c r="Y23" i="1"/>
  <c r="Y22" i="1"/>
  <c r="Y21" i="1"/>
  <c r="U32" i="1"/>
  <c r="U31" i="1"/>
  <c r="U30" i="1"/>
  <c r="U29" i="1"/>
  <c r="Y48" i="1" s="1"/>
  <c r="U28" i="1"/>
  <c r="Y47" i="1" s="1"/>
  <c r="U27" i="1"/>
  <c r="U26" i="1"/>
  <c r="Y45" i="1" s="1"/>
  <c r="U25" i="1"/>
  <c r="U24" i="1"/>
  <c r="U23" i="1"/>
  <c r="U22" i="1"/>
  <c r="U21" i="1"/>
  <c r="Y40" i="1" s="1"/>
  <c r="Q32" i="1"/>
  <c r="Q31" i="1"/>
  <c r="Q30" i="1"/>
  <c r="Q29" i="1"/>
  <c r="Q28" i="1"/>
  <c r="Q27" i="1"/>
  <c r="Q26" i="1"/>
  <c r="Q25" i="1"/>
  <c r="Q24" i="1"/>
  <c r="U43" i="1" s="1"/>
  <c r="Q23" i="1"/>
  <c r="Q22" i="1"/>
  <c r="Q21" i="1"/>
  <c r="M32" i="1"/>
  <c r="M31" i="1"/>
  <c r="M30" i="1"/>
  <c r="M29" i="1"/>
  <c r="U48" i="1" s="1"/>
  <c r="M28" i="1"/>
  <c r="U47" i="1" s="1"/>
  <c r="M27" i="1"/>
  <c r="M26" i="1"/>
  <c r="U45" i="1" s="1"/>
  <c r="M25" i="1"/>
  <c r="M24" i="1"/>
  <c r="M23" i="1"/>
  <c r="M22" i="1"/>
  <c r="M21" i="1"/>
  <c r="U40" i="1" s="1"/>
  <c r="I32" i="1"/>
  <c r="I31" i="1"/>
  <c r="I30" i="1"/>
  <c r="I29" i="1"/>
  <c r="I28" i="1"/>
  <c r="I27" i="1"/>
  <c r="I26" i="1"/>
  <c r="I25" i="1"/>
  <c r="I24" i="1"/>
  <c r="I23" i="1"/>
  <c r="I22" i="1"/>
  <c r="Q41" i="1" s="1"/>
  <c r="I21" i="1"/>
  <c r="E32" i="1"/>
  <c r="E31" i="1"/>
  <c r="E30" i="1"/>
  <c r="E29" i="1"/>
  <c r="Q48" i="1" s="1"/>
  <c r="E28" i="1"/>
  <c r="Q47" i="1" s="1"/>
  <c r="E27" i="1"/>
  <c r="E26" i="1"/>
  <c r="Q45" i="1" s="1"/>
  <c r="E25" i="1"/>
  <c r="E24" i="1"/>
  <c r="E23" i="1"/>
  <c r="E22" i="1"/>
  <c r="E21" i="1"/>
  <c r="Q40" i="1" s="1"/>
  <c r="Y14" i="1"/>
  <c r="Y13" i="1"/>
  <c r="Y12" i="1"/>
  <c r="M49" i="1" s="1"/>
  <c r="Y11" i="1"/>
  <c r="Y10" i="1"/>
  <c r="Y9" i="1"/>
  <c r="Y8" i="1"/>
  <c r="Y7" i="1"/>
  <c r="Y6" i="1"/>
  <c r="Y5" i="1"/>
  <c r="Y4" i="1"/>
  <c r="M41" i="1" s="1"/>
  <c r="Y3" i="1"/>
  <c r="U14" i="1"/>
  <c r="U13" i="1"/>
  <c r="U12" i="1"/>
  <c r="U11" i="1"/>
  <c r="M48" i="1" s="1"/>
  <c r="U10" i="1"/>
  <c r="M47" i="1" s="1"/>
  <c r="U9" i="1"/>
  <c r="U8" i="1"/>
  <c r="M45" i="1" s="1"/>
  <c r="U7" i="1"/>
  <c r="U6" i="1"/>
  <c r="U5" i="1"/>
  <c r="U4" i="1"/>
  <c r="U3" i="1"/>
  <c r="M40" i="1" s="1"/>
  <c r="Q14" i="1"/>
  <c r="Q13" i="1"/>
  <c r="Q12" i="1"/>
  <c r="I49" i="1" s="1"/>
  <c r="Q11" i="1"/>
  <c r="Q10" i="1"/>
  <c r="Q9" i="1"/>
  <c r="Q8" i="1"/>
  <c r="Q7" i="1"/>
  <c r="I44" i="1" s="1"/>
  <c r="Q6" i="1"/>
  <c r="Q5" i="1"/>
  <c r="Q4" i="1"/>
  <c r="I41" i="1" s="1"/>
  <c r="Q3" i="1"/>
  <c r="M14" i="1"/>
  <c r="M13" i="1"/>
  <c r="M12" i="1"/>
  <c r="M11" i="1"/>
  <c r="I48" i="1" s="1"/>
  <c r="M10" i="1"/>
  <c r="I47" i="1" s="1"/>
  <c r="M9" i="1"/>
  <c r="M8" i="1"/>
  <c r="I45" i="1" s="1"/>
  <c r="M7" i="1"/>
  <c r="M6" i="1"/>
  <c r="M5" i="1"/>
  <c r="M4" i="1"/>
  <c r="M3" i="1"/>
  <c r="I40" i="1" s="1"/>
  <c r="I14" i="1"/>
  <c r="I13" i="1"/>
  <c r="I12" i="1"/>
  <c r="I11" i="1"/>
  <c r="I10" i="1"/>
  <c r="I9" i="1"/>
  <c r="I8" i="1"/>
  <c r="I7" i="1"/>
  <c r="I6" i="1"/>
  <c r="E43" i="1" s="1"/>
  <c r="I5" i="1"/>
  <c r="I4" i="1"/>
  <c r="I3" i="1"/>
  <c r="E4" i="1"/>
  <c r="E5" i="1"/>
  <c r="E6" i="1"/>
  <c r="E7" i="1"/>
  <c r="AE7" i="1" s="1"/>
  <c r="E8" i="1"/>
  <c r="E9" i="1"/>
  <c r="AE9" i="1" s="1"/>
  <c r="E10" i="1"/>
  <c r="AE10" i="1" s="1"/>
  <c r="E11" i="1"/>
  <c r="E12" i="1"/>
  <c r="E13" i="1"/>
  <c r="E14" i="1"/>
  <c r="AE11" i="1" l="1"/>
  <c r="AE8" i="1"/>
  <c r="AE3" i="1"/>
  <c r="AE14" i="1"/>
  <c r="AE6" i="1"/>
  <c r="Q49" i="1"/>
  <c r="AE13" i="1"/>
  <c r="AE5" i="1"/>
  <c r="I42" i="1"/>
  <c r="I50" i="1"/>
  <c r="M42" i="1"/>
  <c r="M50" i="1"/>
  <c r="M46" i="1"/>
  <c r="Q42" i="1"/>
  <c r="Q50" i="1"/>
  <c r="Q53" i="1" s="1"/>
  <c r="U42" i="1"/>
  <c r="U50" i="1"/>
  <c r="Y42" i="1"/>
  <c r="Y50" i="1"/>
  <c r="L35" i="1"/>
  <c r="W35" i="1"/>
  <c r="R53" i="1"/>
  <c r="AE12" i="1"/>
  <c r="AE4" i="1"/>
  <c r="J17" i="1"/>
  <c r="I46" i="1"/>
  <c r="Q46" i="1"/>
  <c r="U46" i="1"/>
  <c r="Y46" i="1"/>
  <c r="R35" i="1"/>
  <c r="T52" i="1"/>
  <c r="T54" i="1" s="1"/>
  <c r="X52" i="1"/>
  <c r="E45" i="1"/>
  <c r="O17" i="1"/>
  <c r="D17" i="1"/>
  <c r="G53" i="1"/>
  <c r="P52" i="1"/>
  <c r="K53" i="1"/>
  <c r="L52" i="1"/>
  <c r="O52" i="1"/>
  <c r="V53" i="1"/>
  <c r="U41" i="1"/>
  <c r="U53" i="1" s="1"/>
  <c r="U49" i="1"/>
  <c r="Y41" i="1"/>
  <c r="Y53" i="1" s="1"/>
  <c r="Y49" i="1"/>
  <c r="L17" i="1"/>
  <c r="C17" i="1"/>
  <c r="V35" i="1"/>
  <c r="H52" i="1"/>
  <c r="K52" i="1"/>
  <c r="N53" i="1"/>
  <c r="S53" i="1"/>
  <c r="S54" i="1" s="1"/>
  <c r="W53" i="1"/>
  <c r="W54" i="1" s="1"/>
  <c r="D52" i="1"/>
  <c r="G52" i="1"/>
  <c r="J53" i="1"/>
  <c r="E47" i="1"/>
  <c r="E44" i="1"/>
  <c r="I43" i="1"/>
  <c r="M51" i="1"/>
  <c r="Q51" i="1"/>
  <c r="U51" i="1"/>
  <c r="Y51" i="1"/>
  <c r="C35" i="1"/>
  <c r="X35" i="1"/>
  <c r="E42" i="1"/>
  <c r="O53" i="1"/>
  <c r="O54" i="1" s="1"/>
  <c r="C53" i="1"/>
  <c r="F53" i="1"/>
  <c r="E50" i="1"/>
  <c r="E41" i="1"/>
  <c r="I51" i="1"/>
  <c r="M43" i="1"/>
  <c r="Q43" i="1"/>
  <c r="Q52" i="1" s="1"/>
  <c r="N35" i="1"/>
  <c r="E48" i="1"/>
  <c r="M44" i="1"/>
  <c r="M52" i="1" s="1"/>
  <c r="Q44" i="1"/>
  <c r="U44" i="1"/>
  <c r="Y44" i="1"/>
  <c r="B53" i="1"/>
  <c r="I52" i="1"/>
  <c r="M53" i="1"/>
  <c r="I53" i="1"/>
  <c r="U52" i="1"/>
  <c r="Y52" i="1"/>
  <c r="P17" i="1"/>
  <c r="F17" i="1"/>
  <c r="G35" i="1"/>
  <c r="D53" i="1"/>
  <c r="H53" i="1"/>
  <c r="L53" i="1"/>
  <c r="L54" i="1" s="1"/>
  <c r="P53" i="1"/>
  <c r="P54" i="1" s="1"/>
  <c r="T53" i="1"/>
  <c r="X53" i="1"/>
  <c r="X54" i="1" s="1"/>
  <c r="V52" i="1"/>
  <c r="V54" i="1" s="1"/>
  <c r="E49" i="1"/>
  <c r="C52" i="1"/>
  <c r="E40" i="1"/>
  <c r="F52" i="1"/>
  <c r="J52" i="1"/>
  <c r="J54" i="1" s="1"/>
  <c r="N52" i="1"/>
  <c r="N54" i="1" s="1"/>
  <c r="R52" i="1"/>
  <c r="R54" i="1" s="1"/>
  <c r="E51" i="1"/>
  <c r="D35" i="1"/>
  <c r="E46" i="1"/>
  <c r="F35" i="1"/>
  <c r="S17" i="1"/>
  <c r="H17" i="1"/>
  <c r="T17" i="1"/>
  <c r="B17" i="1"/>
  <c r="I16" i="1"/>
  <c r="AE34" i="1" s="1"/>
  <c r="Q16" i="1"/>
  <c r="AE36" i="1" s="1"/>
  <c r="Y16" i="1"/>
  <c r="AE38" i="1" s="1"/>
  <c r="I34" i="1"/>
  <c r="AE40" i="1" s="1"/>
  <c r="Q34" i="1"/>
  <c r="AE42" i="1" s="1"/>
  <c r="Y34" i="1"/>
  <c r="AE44" i="1" s="1"/>
  <c r="W17" i="1"/>
  <c r="M16" i="1"/>
  <c r="AE35" i="1" s="1"/>
  <c r="U16" i="1"/>
  <c r="AE37" i="1" s="1"/>
  <c r="E34" i="1"/>
  <c r="AE39" i="1" s="1"/>
  <c r="M34" i="1"/>
  <c r="AE41" i="1" s="1"/>
  <c r="U34" i="1"/>
  <c r="AE43" i="1" s="1"/>
  <c r="V17" i="1"/>
  <c r="K17" i="1"/>
  <c r="B35" i="1"/>
  <c r="Y15" i="1"/>
  <c r="AD38" i="1" s="1"/>
  <c r="Q15" i="1"/>
  <c r="AD36" i="1" s="1"/>
  <c r="I15" i="1"/>
  <c r="AD34" i="1" s="1"/>
  <c r="E33" i="1"/>
  <c r="AD39" i="1" s="1"/>
  <c r="M33" i="1"/>
  <c r="AD41" i="1" s="1"/>
  <c r="U33" i="1"/>
  <c r="AD43" i="1" s="1"/>
  <c r="U15" i="1"/>
  <c r="AD37" i="1" s="1"/>
  <c r="M15" i="1"/>
  <c r="AD35" i="1" s="1"/>
  <c r="E15" i="1"/>
  <c r="AD33" i="1" s="1"/>
  <c r="E16" i="1"/>
  <c r="AE33" i="1" s="1"/>
  <c r="I33" i="1"/>
  <c r="AD40" i="1" s="1"/>
  <c r="Q33" i="1"/>
  <c r="AD42" i="1" s="1"/>
  <c r="Y33" i="1"/>
  <c r="AD44" i="1" s="1"/>
  <c r="Y54" i="1" l="1"/>
  <c r="K54" i="1"/>
  <c r="AE16" i="1"/>
  <c r="AE15" i="1"/>
  <c r="AE17" i="1" s="1"/>
  <c r="H54" i="1"/>
  <c r="G54" i="1"/>
  <c r="U54" i="1"/>
  <c r="E53" i="1"/>
  <c r="F54" i="1"/>
  <c r="E52" i="1"/>
  <c r="C54" i="1"/>
  <c r="D54" i="1"/>
  <c r="U35" i="1"/>
  <c r="AF43" i="1" s="1"/>
  <c r="I54" i="1"/>
  <c r="M54" i="1"/>
  <c r="Y35" i="1"/>
  <c r="AF44" i="1" s="1"/>
  <c r="Q35" i="1"/>
  <c r="AF42" i="1" s="1"/>
  <c r="Q54" i="1"/>
  <c r="M35" i="1"/>
  <c r="AF41" i="1" s="1"/>
  <c r="I35" i="1"/>
  <c r="AF40" i="1" s="1"/>
  <c r="E17" i="1"/>
  <c r="AF33" i="1" s="1"/>
  <c r="M17" i="1"/>
  <c r="AF35" i="1" s="1"/>
  <c r="U17" i="1"/>
  <c r="AF37" i="1" s="1"/>
  <c r="Y17" i="1"/>
  <c r="AF38" i="1" s="1"/>
  <c r="E35" i="1"/>
  <c r="AF39" i="1" s="1"/>
  <c r="I17" i="1"/>
  <c r="AF34" i="1" s="1"/>
  <c r="Q17" i="1"/>
  <c r="AF36" i="1" s="1"/>
  <c r="E54" i="1" l="1"/>
  <c r="B52" i="1"/>
  <c r="B52" i="1" a="1"/>
  <c r="B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<sst xmlns="http://schemas.openxmlformats.org/spreadsheetml/2006/main" count="208" uniqueCount="68">
  <si>
    <t xml:space="preserve"> </t>
  </si>
  <si>
    <t xml:space="preserve">Type 1: </t>
  </si>
  <si>
    <t xml:space="preserve">Type 2: </t>
  </si>
  <si>
    <t xml:space="preserve">Type 3: </t>
  </si>
  <si>
    <t xml:space="preserve">Type 4: </t>
  </si>
  <si>
    <t xml:space="preserve">Type 5: </t>
  </si>
  <si>
    <t xml:space="preserve">Type 6: </t>
  </si>
  <si>
    <t xml:space="preserve">Type 7: </t>
  </si>
  <si>
    <t xml:space="preserve">Type 8: </t>
  </si>
  <si>
    <t xml:space="preserve">Type 9: </t>
  </si>
  <si>
    <t xml:space="preserve">Type 10: </t>
  </si>
  <si>
    <t xml:space="preserve">Correct spans: </t>
  </si>
  <si>
    <t xml:space="preserve">Wrong spans: </t>
  </si>
  <si>
    <t>P</t>
  </si>
  <si>
    <t>I</t>
  </si>
  <si>
    <t>O</t>
  </si>
  <si>
    <t>Abstract 1</t>
  </si>
  <si>
    <t>Abstract 2</t>
  </si>
  <si>
    <t>Abstract 3</t>
  </si>
  <si>
    <t>Abstract 4</t>
  </si>
  <si>
    <t>Abstract 5</t>
  </si>
  <si>
    <t>Abstract 6</t>
  </si>
  <si>
    <t>Abstract 7</t>
  </si>
  <si>
    <t>Abstract 8</t>
  </si>
  <si>
    <t>Abstract 9</t>
  </si>
  <si>
    <t>Abstract 10</t>
  </si>
  <si>
    <t>Abstract 11</t>
  </si>
  <si>
    <t>Abstract 12</t>
  </si>
  <si>
    <t>Total</t>
  </si>
  <si>
    <t>Combined</t>
  </si>
  <si>
    <t>Precision</t>
  </si>
  <si>
    <t>Recall</t>
  </si>
  <si>
    <t>F1-score</t>
  </si>
  <si>
    <t>Abstract number</t>
  </si>
  <si>
    <t>Subject</t>
  </si>
  <si>
    <t>Main intervention</t>
  </si>
  <si>
    <t>Drug</t>
  </si>
  <si>
    <t>Physical</t>
  </si>
  <si>
    <t>Educational</t>
  </si>
  <si>
    <t>Surgical</t>
  </si>
  <si>
    <t>Other</t>
  </si>
  <si>
    <t>Psychological</t>
  </si>
  <si>
    <t>Cardiovascular Diseases</t>
  </si>
  <si>
    <t>Cancer</t>
  </si>
  <si>
    <t>Autism</t>
  </si>
  <si>
    <t>Types of error</t>
  </si>
  <si>
    <t>Population</t>
  </si>
  <si>
    <t>Intervention</t>
  </si>
  <si>
    <t>Outcome</t>
  </si>
  <si>
    <t>Wrong spans:</t>
  </si>
  <si>
    <t>Correct spans: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</si>
  <si>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</si>
  <si>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</si>
  <si>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</si>
  <si>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</si>
  <si>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</si>
  <si>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</si>
  <si>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</si>
  <si>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</si>
  <si>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</si>
  <si>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</si>
  <si>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Combined results grouped by intervention</t>
  </si>
  <si>
    <t>Ground truth F1-score</t>
  </si>
  <si>
    <t>Ground truth Precision</t>
  </si>
  <si>
    <t>Ground truth Recall</t>
  </si>
  <si>
    <t>Abstracts combined</t>
  </si>
  <si>
    <t>Aggregated results for each abstract</t>
  </si>
  <si>
    <t>Results individual abstracts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</si>
</sst>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Stacked</a:t>
            </a:r>
            <a:r>
              <a:rPr lang="en-GB" baseline="0"/>
              <a:t> counts of each type of error in round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Sheet1!$AB$2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Sheet1!$AA$3:$AA$12</c:f>
              <c:strCache>
                <c:ptCount val="10"/>
                <c:pt idx="0">
                  <c:v>Type 1</c:v>
                </c:pt>
                <c:pt idx="1">
                  <c:v>Type 2</c:v>
                </c:pt>
                <c:pt idx="2">
                  <c:v>Type 3</c:v>
                </c:pt>
                <c:pt idx="3">
                  <c:v>Type 4</c:v>
                </c:pt>
                <c:pt idx="4">
                  <c:v>Type 5</c:v>
                </c:pt>
                <c:pt idx="5">
                  <c:v>Type 6</c:v>
                </c:pt>
                <c:pt idx="6">
                  <c:v>Type 7</c:v>
                </c:pt>
                <c:pt idx="7">
                  <c:v>Type 8</c:v>
                </c:pt>
                <c:pt idx="8">
                  <c:v>Type 9</c:v>
                </c:pt>
                <c:pt idx="9">
                  <c:v>Type 10</c:v>
                </c:pt>
              </c:strCache>
            </c:strRef>
          </c:cat>
          <c:val>
            <c:numRef>
              <c:f>Sheet1!$AB$3:$AB$12</c:f>
              <c:numCache>
                <c:formatCode>General</c:formatCode>
                <c:ptCount val="10"/>
                <c:pt idx="0">
                  <c:v>21</c:v>
                </c:pt>
                <c:pt idx="1">
                  <c:v>7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1-4303-8EC3-879601E6B251}"/>
            </c:ext>
          </c:extLst>
        </c:ser>
        <c:ser>
          <c:idx val="1"/>
          <c:order val="1"/>
          <c:tx>
            <c:strRef>
              <c:f>Sheet1!$AC$2</c:f>
              <c:strCache>
                <c:ptCount val="1"/>
                <c:pt idx="0">
                  <c:v>Intervention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Sheet1!$AA$3:$AA$12</c:f>
              <c:strCache>
                <c:ptCount val="10"/>
                <c:pt idx="0">
                  <c:v>Type 1</c:v>
                </c:pt>
                <c:pt idx="1">
                  <c:v>Type 2</c:v>
                </c:pt>
                <c:pt idx="2">
                  <c:v>Type 3</c:v>
                </c:pt>
                <c:pt idx="3">
                  <c:v>Type 4</c:v>
                </c:pt>
                <c:pt idx="4">
                  <c:v>Type 5</c:v>
                </c:pt>
                <c:pt idx="5">
                  <c:v>Type 6</c:v>
                </c:pt>
                <c:pt idx="6">
                  <c:v>Type 7</c:v>
                </c:pt>
                <c:pt idx="7">
                  <c:v>Type 8</c:v>
                </c:pt>
                <c:pt idx="8">
                  <c:v>Type 9</c:v>
                </c:pt>
                <c:pt idx="9">
                  <c:v>Type 10</c:v>
                </c:pt>
              </c:strCache>
            </c:strRef>
          </c:cat>
          <c:val>
            <c:numRef>
              <c:f>Sheet1!$AC$3:$AC$12</c:f>
              <c:numCache>
                <c:formatCode>General</c:formatCode>
                <c:ptCount val="10"/>
                <c:pt idx="0">
                  <c:v>45</c:v>
                </c:pt>
                <c:pt idx="1">
                  <c:v>14</c:v>
                </c:pt>
                <c:pt idx="2">
                  <c:v>9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36</c:v>
                </c:pt>
                <c:pt idx="7">
                  <c:v>2</c:v>
                </c:pt>
                <c:pt idx="8">
                  <c:v>2</c:v>
                </c:pt>
                <c:pt idx="9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1-4303-8EC3-879601E6B251}"/>
            </c:ext>
          </c:extLst>
        </c:ser>
        <c:ser>
          <c:idx val="2"/>
          <c:order val="2"/>
          <c:tx>
            <c:strRef>
              <c:f>Sheet1!$AD$2</c:f>
              <c:strCache>
                <c:ptCount val="1"/>
                <c:pt idx="0">
                  <c:v>Outcome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Sheet1!$AA$3:$AA$12</c:f>
              <c:strCache>
                <c:ptCount val="10"/>
                <c:pt idx="0">
                  <c:v>Type 1</c:v>
                </c:pt>
                <c:pt idx="1">
                  <c:v>Type 2</c:v>
                </c:pt>
                <c:pt idx="2">
                  <c:v>Type 3</c:v>
                </c:pt>
                <c:pt idx="3">
                  <c:v>Type 4</c:v>
                </c:pt>
                <c:pt idx="4">
                  <c:v>Type 5</c:v>
                </c:pt>
                <c:pt idx="5">
                  <c:v>Type 6</c:v>
                </c:pt>
                <c:pt idx="6">
                  <c:v>Type 7</c:v>
                </c:pt>
                <c:pt idx="7">
                  <c:v>Type 8</c:v>
                </c:pt>
                <c:pt idx="8">
                  <c:v>Type 9</c:v>
                </c:pt>
                <c:pt idx="9">
                  <c:v>Type 10</c:v>
                </c:pt>
              </c:strCache>
            </c:strRef>
          </c:cat>
          <c:val>
            <c:numRef>
              <c:f>Sheet1!$AD$3:$AD$12</c:f>
              <c:numCache>
                <c:formatCode>General</c:formatCode>
                <c:ptCount val="10"/>
                <c:pt idx="0">
                  <c:v>52</c:v>
                </c:pt>
                <c:pt idx="1">
                  <c:v>21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6</c:v>
                </c:pt>
                <c:pt idx="8">
                  <c:v>3</c:v>
                </c:pt>
                <c:pt idx="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1-4303-8EC3-879601E6B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0679423"/>
        <c:axId val="450692319"/>
      </c:barChart>
      <c:catAx>
        <c:axId val="45067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Type of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50692319"/>
        <c:crosses val="autoZero"/>
        <c:auto val="1"/>
        <c:lblAlgn val="ctr"/>
        <c:lblOffset val="100"/>
        <c:noMultiLvlLbl val="0"/>
      </c:catAx>
      <c:valAx>
        <c:axId val="45069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Nr</a:t>
                </a:r>
                <a:r>
                  <a:rPr lang="en-GB" sz="1050" baseline="0"/>
                  <a:t>. of errors</a:t>
                </a:r>
                <a:endParaRPr lang="en-GB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5067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254633323798191E-2"/>
          <c:y val="1.7803953598182723E-2"/>
          <c:w val="0.92892127489799914"/>
          <c:h val="0.719612042011766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chemeClr val="accent2">
                <a:shade val="42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Sheet1!$B$40:$Y$40</c15:sqref>
                  </c15:fullRef>
                </c:ext>
              </c:extLst>
              <c:f>(Sheet1!$B$40:$D$40,Sheet1!$F$40:$H$40,Sheet1!$J$40:$L$40,Sheet1!$N$40:$P$40,Sheet1!$R$40:$T$40,Sheet1!$V$40:$X$40)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11</c:v>
                </c:pt>
                <c:pt idx="6">
                  <c:v>5</c:v>
                </c:pt>
                <c:pt idx="7">
                  <c:v>14</c:v>
                </c:pt>
                <c:pt idx="8">
                  <c:v>12</c:v>
                </c:pt>
                <c:pt idx="9">
                  <c:v>7</c:v>
                </c:pt>
                <c:pt idx="10">
                  <c:v>0</c:v>
                </c:pt>
                <c:pt idx="11">
                  <c:v>17</c:v>
                </c:pt>
                <c:pt idx="12">
                  <c:v>5</c:v>
                </c:pt>
                <c:pt idx="13">
                  <c:v>16</c:v>
                </c:pt>
                <c:pt idx="14">
                  <c:v>7</c:v>
                </c:pt>
                <c:pt idx="15">
                  <c:v>0</c:v>
                </c:pt>
                <c:pt idx="16">
                  <c:v>15</c:v>
                </c:pt>
                <c:pt idx="1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F-4D13-B0A6-015DFBC86EE0}"/>
            </c:ext>
          </c:extLst>
        </c:ser>
        <c:ser>
          <c:idx val="1"/>
          <c:order val="1"/>
          <c:tx>
            <c:strRef>
              <c:f>Sheet1!$A$41</c:f>
              <c:strCache>
                <c:ptCount val="1"/>
                <c:pt idx="0">
                  <c:v>Type 2</c:v>
                </c:pt>
              </c:strCache>
            </c:strRef>
          </c:tx>
          <c:spPr>
            <a:solidFill>
              <a:schemeClr val="accent2">
                <a:shade val="5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Sheet1!$B$41:$Y$41</c15:sqref>
                  </c15:fullRef>
                </c:ext>
              </c:extLst>
              <c:f>(Sheet1!$B$41:$D$41,Sheet1!$F$41:$H$41,Sheet1!$J$41:$L$41,Sheet1!$N$41:$P$41,Sheet1!$R$41:$T$41,Sheet1!$V$41:$X$41)</c:f>
              <c:numCache>
                <c:formatCode>General</c:formatCode>
                <c:ptCount val="1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11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4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F-4D13-B0A6-015DFBC86EE0}"/>
            </c:ext>
          </c:extLst>
        </c:ser>
        <c:ser>
          <c:idx val="2"/>
          <c:order val="2"/>
          <c:tx>
            <c:strRef>
              <c:f>Sheet1!$A$42</c:f>
              <c:strCache>
                <c:ptCount val="1"/>
                <c:pt idx="0">
                  <c:v>Type 3</c:v>
                </c:pt>
              </c:strCache>
            </c:strRef>
          </c:tx>
          <c:spPr>
            <a:solidFill>
              <a:schemeClr val="accent2">
                <a:shade val="6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Sheet1!$B$42:$Y$42</c15:sqref>
                  </c15:fullRef>
                </c:ext>
              </c:extLst>
              <c:f>(Sheet1!$B$42:$D$42,Sheet1!$F$42:$H$42,Sheet1!$J$42:$L$42,Sheet1!$N$42:$P$42,Sheet1!$R$42:$T$42,Sheet1!$V$42:$X$42)</c:f>
              <c:numCache>
                <c:formatCode>General</c:formatCode>
                <c:ptCount val="18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F-4D13-B0A6-015DFBC86EE0}"/>
            </c:ext>
          </c:extLst>
        </c:ser>
        <c:ser>
          <c:idx val="3"/>
          <c:order val="3"/>
          <c:tx>
            <c:strRef>
              <c:f>Sheet1!$A$43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chemeClr val="accent2">
                <a:shade val="8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Sheet1!$B$43:$Y$43</c15:sqref>
                  </c15:fullRef>
                </c:ext>
              </c:extLst>
              <c:f>(Sheet1!$B$43:$D$43,Sheet1!$F$43:$H$43,Sheet1!$J$43:$L$43,Sheet1!$N$43:$P$43,Sheet1!$R$43:$T$43,Sheet1!$V$43:$X$43)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F-4D13-B0A6-015DFBC86EE0}"/>
            </c:ext>
          </c:extLst>
        </c:ser>
        <c:ser>
          <c:idx val="4"/>
          <c:order val="4"/>
          <c:tx>
            <c:strRef>
              <c:f>Sheet1!$A$44</c:f>
              <c:strCache>
                <c:ptCount val="1"/>
                <c:pt idx="0">
                  <c:v>Type 5</c:v>
                </c:pt>
              </c:strCache>
            </c:strRef>
          </c:tx>
          <c:spPr>
            <a:solidFill>
              <a:schemeClr val="accent2">
                <a:shade val="93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Sheet1!$B$44:$Y$44</c15:sqref>
                  </c15:fullRef>
                </c:ext>
              </c:extLst>
              <c:f>(Sheet1!$B$44:$D$44,Sheet1!$F$44:$H$44,Sheet1!$J$44:$L$44,Sheet1!$N$44:$P$44,Sheet1!$R$44:$T$44,Sheet1!$V$44:$X$44)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F-4D13-B0A6-015DFBC86EE0}"/>
            </c:ext>
          </c:extLst>
        </c:ser>
        <c:ser>
          <c:idx val="5"/>
          <c:order val="5"/>
          <c:tx>
            <c:strRef>
              <c:f>Sheet1!$A$45</c:f>
              <c:strCache>
                <c:ptCount val="1"/>
                <c:pt idx="0">
                  <c:v>Type 6</c:v>
                </c:pt>
              </c:strCache>
            </c:strRef>
          </c:tx>
          <c:spPr>
            <a:solidFill>
              <a:schemeClr val="accent2">
                <a:tint val="94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Sheet1!$B$45:$Y$45</c15:sqref>
                  </c15:fullRef>
                </c:ext>
              </c:extLst>
              <c:f>(Sheet1!$B$45:$D$45,Sheet1!$F$45:$H$45,Sheet1!$J$45:$L$45,Sheet1!$N$45:$P$45,Sheet1!$R$45:$T$45,Sheet1!$V$45:$X$45)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F-4D13-B0A6-015DFBC86EE0}"/>
            </c:ext>
          </c:extLst>
        </c:ser>
        <c:ser>
          <c:idx val="6"/>
          <c:order val="6"/>
          <c:tx>
            <c:strRef>
              <c:f>Sheet1!$A$46</c:f>
              <c:strCache>
                <c:ptCount val="1"/>
                <c:pt idx="0">
                  <c:v>Type 7</c:v>
                </c:pt>
              </c:strCache>
            </c:strRef>
          </c:tx>
          <c:spPr>
            <a:solidFill>
              <a:schemeClr val="accent2">
                <a:tint val="81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Sheet1!$B$46:$Y$46</c15:sqref>
                  </c15:fullRef>
                </c:ext>
              </c:extLst>
              <c:f>(Sheet1!$B$46:$D$46,Sheet1!$F$46:$H$46,Sheet1!$J$46:$L$46,Sheet1!$N$46:$P$46,Sheet1!$R$46:$T$46,Sheet1!$V$46:$X$46)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0</c:v>
                </c:pt>
                <c:pt idx="15">
                  <c:v>0</c:v>
                </c:pt>
                <c:pt idx="16">
                  <c:v>12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F-4D13-B0A6-015DFBC86EE0}"/>
            </c:ext>
          </c:extLst>
        </c:ser>
        <c:ser>
          <c:idx val="7"/>
          <c:order val="7"/>
          <c:tx>
            <c:strRef>
              <c:f>Sheet1!$A$47</c:f>
              <c:strCache>
                <c:ptCount val="1"/>
                <c:pt idx="0">
                  <c:v>Type 8</c:v>
                </c:pt>
              </c:strCache>
            </c:strRef>
          </c:tx>
          <c:spPr>
            <a:solidFill>
              <a:schemeClr val="accent2">
                <a:tint val="69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Sheet1!$B$47:$Y$47</c15:sqref>
                  </c15:fullRef>
                </c:ext>
              </c:extLst>
              <c:f>(Sheet1!$B$47:$D$47,Sheet1!$F$47:$H$47,Sheet1!$J$47:$L$47,Sheet1!$N$47:$P$47,Sheet1!$R$47:$T$47,Sheet1!$V$47:$X$47)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F-4D13-B0A6-015DFBC86EE0}"/>
            </c:ext>
          </c:extLst>
        </c:ser>
        <c:ser>
          <c:idx val="8"/>
          <c:order val="8"/>
          <c:tx>
            <c:strRef>
              <c:f>Sheet1!$A$48</c:f>
              <c:strCache>
                <c:ptCount val="1"/>
                <c:pt idx="0">
                  <c:v>Type 9</c:v>
                </c:pt>
              </c:strCache>
            </c:strRef>
          </c:tx>
          <c:spPr>
            <a:solidFill>
              <a:schemeClr val="accent2">
                <a:tint val="5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Sheet1!$B$48:$Y$48</c15:sqref>
                  </c15:fullRef>
                </c:ext>
              </c:extLst>
              <c:f>(Sheet1!$B$48:$D$48,Sheet1!$F$48:$H$48,Sheet1!$J$48:$L$48,Sheet1!$N$48:$P$48,Sheet1!$R$48:$T$48,Sheet1!$V$48:$X$48)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F-4D13-B0A6-015DFBC86EE0}"/>
            </c:ext>
          </c:extLst>
        </c:ser>
        <c:ser>
          <c:idx val="9"/>
          <c:order val="9"/>
          <c:tx>
            <c:strRef>
              <c:f>Sheet1!$A$49</c:f>
              <c:strCache>
                <c:ptCount val="1"/>
                <c:pt idx="0">
                  <c:v>Type 10</c:v>
                </c:pt>
              </c:strCache>
            </c:strRef>
          </c:tx>
          <c:spPr>
            <a:solidFill>
              <a:schemeClr val="accent2">
                <a:tint val="43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Sheet1!$B$49:$Y$49</c15:sqref>
                  </c15:fullRef>
                </c:ext>
              </c:extLst>
              <c:f>(Sheet1!$B$49:$D$49,Sheet1!$F$49:$H$49,Sheet1!$J$49:$L$49,Sheet1!$N$49:$P$49,Sheet1!$R$49:$T$49,Sheet1!$V$49:$X$49)</c:f>
              <c:numCache>
                <c:formatCode>General</c:formatCode>
                <c:ptCount val="18"/>
                <c:pt idx="0">
                  <c:v>2</c:v>
                </c:pt>
                <c:pt idx="1">
                  <c:v>14</c:v>
                </c:pt>
                <c:pt idx="2">
                  <c:v>3</c:v>
                </c:pt>
                <c:pt idx="3">
                  <c:v>6</c:v>
                </c:pt>
                <c:pt idx="4">
                  <c:v>13</c:v>
                </c:pt>
                <c:pt idx="5">
                  <c:v>16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22</c:v>
                </c:pt>
                <c:pt idx="11">
                  <c:v>0</c:v>
                </c:pt>
                <c:pt idx="12">
                  <c:v>6</c:v>
                </c:pt>
                <c:pt idx="13">
                  <c:v>13</c:v>
                </c:pt>
                <c:pt idx="14">
                  <c:v>26</c:v>
                </c:pt>
                <c:pt idx="15">
                  <c:v>4</c:v>
                </c:pt>
                <c:pt idx="16">
                  <c:v>3</c:v>
                </c:pt>
                <c:pt idx="1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F-4D13-B0A6-015DFBC86EE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7646895"/>
        <c:axId val="517647311"/>
      </c:barChart>
      <c:catAx>
        <c:axId val="51764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Subject</a:t>
                </a:r>
              </a:p>
            </c:rich>
          </c:tx>
          <c:layout>
            <c:manualLayout>
              <c:xMode val="edge"/>
              <c:yMode val="edge"/>
              <c:x val="0.48671519549540054"/>
              <c:y val="0.86653836827932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7647311"/>
        <c:crosses val="autoZero"/>
        <c:auto val="1"/>
        <c:lblAlgn val="ctr"/>
        <c:lblOffset val="100"/>
        <c:noMultiLvlLbl val="0"/>
      </c:catAx>
      <c:valAx>
        <c:axId val="5176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Nr.</a:t>
                </a:r>
                <a:r>
                  <a:rPr lang="en-GB" sz="1200" baseline="0"/>
                  <a:t> of errors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764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4"/>
          <c:order val="0"/>
          <c:tx>
            <c:strRef>
              <c:f>Sheet1!$A$54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936-4ADF-B9CD-FD7C68B163FF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936-4ADF-B9CD-FD7C68B163F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936-4ADF-B9CD-FD7C68B163F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936-4ADF-B9CD-FD7C68B163F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936-4ADF-B9CD-FD7C68B163FF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936-4ADF-B9CD-FD7C68B163F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936-4ADF-B9CD-FD7C68B163FF}"/>
              </c:ext>
            </c:extLst>
          </c:dPt>
          <c:dPt>
            <c:idx val="7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9936-4ADF-B9CD-FD7C68B163F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936-4ADF-B9CD-FD7C68B163FF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9936-4ADF-B9CD-FD7C68B163F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936-4ADF-B9CD-FD7C68B163FF}"/>
              </c:ext>
            </c:extLst>
          </c:dPt>
          <c:dPt>
            <c:idx val="11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9936-4ADF-B9CD-FD7C68B163F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936-4ADF-B9CD-FD7C68B163FF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9936-4ADF-B9CD-FD7C68B163F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936-4ADF-B9CD-FD7C68B163FF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9936-4ADF-B9CD-FD7C68B163F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936-4ADF-B9CD-FD7C68B163F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9936-4ADF-B9CD-FD7C68B163FF}"/>
              </c:ext>
            </c:extLst>
          </c:dPt>
          <c:dPt>
            <c:idx val="19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936-4ADF-B9CD-FD7C68B163FF}"/>
              </c:ext>
            </c:extLst>
          </c:dPt>
          <c:dPt>
            <c:idx val="2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9936-4ADF-B9CD-FD7C68B163FF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936-4ADF-B9CD-FD7C68B163FF}"/>
              </c:ext>
            </c:extLst>
          </c:dPt>
          <c:dPt>
            <c:idx val="2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9936-4ADF-B9CD-FD7C68B163FF}"/>
              </c:ext>
            </c:extLst>
          </c:dPt>
          <c:dLbls>
            <c:delete val="1"/>
          </c:dLbls>
          <c:cat>
            <c:multiLvlStrRef>
              <c:f>Sheet1!$B$38:$Y$39</c:f>
              <c:multiLvlStrCache>
                <c:ptCount val="24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Combined</c:v>
                  </c:pt>
                  <c:pt idx="4">
                    <c:v>P</c:v>
                  </c:pt>
                  <c:pt idx="5">
                    <c:v>I</c:v>
                  </c:pt>
                  <c:pt idx="6">
                    <c:v>O</c:v>
                  </c:pt>
                  <c:pt idx="7">
                    <c:v>Combined</c:v>
                  </c:pt>
                  <c:pt idx="8">
                    <c:v>P</c:v>
                  </c:pt>
                  <c:pt idx="9">
                    <c:v>I</c:v>
                  </c:pt>
                  <c:pt idx="10">
                    <c:v>O</c:v>
                  </c:pt>
                  <c:pt idx="11">
                    <c:v>Combined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Combined</c:v>
                  </c:pt>
                  <c:pt idx="16">
                    <c:v>P</c:v>
                  </c:pt>
                  <c:pt idx="17">
                    <c:v>I</c:v>
                  </c:pt>
                  <c:pt idx="18">
                    <c:v>O</c:v>
                  </c:pt>
                  <c:pt idx="19">
                    <c:v>Combined</c:v>
                  </c:pt>
                  <c:pt idx="20">
                    <c:v>P</c:v>
                  </c:pt>
                  <c:pt idx="21">
                    <c:v>I</c:v>
                  </c:pt>
                  <c:pt idx="22">
                    <c:v>O</c:v>
                  </c:pt>
                  <c:pt idx="23">
                    <c:v>Combined</c:v>
                  </c:pt>
                </c:lvl>
                <c:lvl>
                  <c:pt idx="0">
                    <c:v>Drug</c:v>
                  </c:pt>
                  <c:pt idx="4">
                    <c:v>Physical</c:v>
                  </c:pt>
                  <c:pt idx="8">
                    <c:v>Educational</c:v>
                  </c:pt>
                  <c:pt idx="12">
                    <c:v>Surgical</c:v>
                  </c:pt>
                  <c:pt idx="16">
                    <c:v>Other</c:v>
                  </c:pt>
                  <c:pt idx="20">
                    <c:v>Psychological</c:v>
                  </c:pt>
                </c:lvl>
              </c:multiLvlStrCache>
            </c:multiLvlStrRef>
          </c:cat>
          <c:val>
            <c:numRef>
              <c:f>Sheet1!$B$54:$Y$54</c:f>
              <c:numCache>
                <c:formatCode>General</c:formatCode>
                <c:ptCount val="24"/>
                <c:pt idx="0">
                  <c:v>0.81250000000000011</c:v>
                </c:pt>
                <c:pt idx="1">
                  <c:v>0.57142857142857151</c:v>
                </c:pt>
                <c:pt idx="2">
                  <c:v>0.9135802469135802</c:v>
                </c:pt>
                <c:pt idx="3">
                  <c:v>0.7901234567901233</c:v>
                </c:pt>
                <c:pt idx="4">
                  <c:v>0.2857142857142857</c:v>
                </c:pt>
                <c:pt idx="5">
                  <c:v>0.57471264367816088</c:v>
                </c:pt>
                <c:pt idx="6">
                  <c:v>0.53125</c:v>
                </c:pt>
                <c:pt idx="7">
                  <c:v>0.53333333333333333</c:v>
                </c:pt>
                <c:pt idx="8">
                  <c:v>0.72222222222222221</c:v>
                </c:pt>
                <c:pt idx="9">
                  <c:v>0.647887323943662</c:v>
                </c:pt>
                <c:pt idx="10">
                  <c:v>0.73333333333333339</c:v>
                </c:pt>
                <c:pt idx="11">
                  <c:v>0.70050761421319796</c:v>
                </c:pt>
                <c:pt idx="12">
                  <c:v>0.70270270270270274</c:v>
                </c:pt>
                <c:pt idx="13">
                  <c:v>0.47457627118644069</c:v>
                </c:pt>
                <c:pt idx="14">
                  <c:v>0.80733944954128445</c:v>
                </c:pt>
                <c:pt idx="15">
                  <c:v>0.69268292682926824</c:v>
                </c:pt>
                <c:pt idx="16">
                  <c:v>0.8571428571428571</c:v>
                </c:pt>
                <c:pt idx="17">
                  <c:v>0</c:v>
                </c:pt>
                <c:pt idx="18">
                  <c:v>0.42105263157894735</c:v>
                </c:pt>
                <c:pt idx="19">
                  <c:v>0.51207729468599039</c:v>
                </c:pt>
                <c:pt idx="20">
                  <c:v>0.90476190476190466</c:v>
                </c:pt>
                <c:pt idx="21">
                  <c:v>0</c:v>
                </c:pt>
                <c:pt idx="22">
                  <c:v>0.74193548387096775</c:v>
                </c:pt>
                <c:pt idx="23">
                  <c:v>0.62686567164179108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936-4ADF-B9CD-FD7C68B163F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7646895"/>
        <c:axId val="517647311"/>
      </c:barChart>
      <c:catAx>
        <c:axId val="51764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Main</a:t>
                </a:r>
                <a:r>
                  <a:rPr lang="en-GB" sz="1600" baseline="0"/>
                  <a:t> intervention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7647311"/>
        <c:crosses val="autoZero"/>
        <c:auto val="1"/>
        <c:lblAlgn val="ctr"/>
        <c:lblOffset val="100"/>
        <c:noMultiLvlLbl val="0"/>
      </c:catAx>
      <c:valAx>
        <c:axId val="5176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764689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Recall</a:t>
            </a:r>
            <a:r>
              <a:rPr lang="en-GB" baseline="0"/>
              <a:t> of error evaluation by hand compared </a:t>
            </a:r>
          </a:p>
          <a:p>
            <a:pPr>
              <a:defRPr/>
            </a:pPr>
            <a:r>
              <a:rPr lang="en-GB" baseline="0"/>
              <a:t>to ground truth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0394225721784778"/>
          <c:y val="0.2462037037037037"/>
          <c:w val="0.86550218722659678"/>
          <c:h val="0.32005176436278798"/>
        </c:manualLayout>
      </c:layout>
      <c:barChart>
        <c:barDir val="col"/>
        <c:grouping val="clustered"/>
        <c:varyColors val="0"/>
        <c:ser>
          <c:idx val="3"/>
          <c:order val="3"/>
          <c:tx>
            <c:strRef>
              <c:f>Sheet1!$AE$32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1">
                <a:tint val="93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Sheet1!$AA$33:$AA$45</c:f>
              <c:strCache>
                <c:ptCount val="13"/>
                <c:pt idx="0">
                  <c:v>Abstract 1</c:v>
                </c:pt>
                <c:pt idx="1">
                  <c:v>Abstract 2</c:v>
                </c:pt>
                <c:pt idx="2">
                  <c:v>Abstract 3</c:v>
                </c:pt>
                <c:pt idx="3">
                  <c:v>Abstract 4</c:v>
                </c:pt>
                <c:pt idx="4">
                  <c:v>Abstract 5</c:v>
                </c:pt>
                <c:pt idx="5">
                  <c:v>Abstract 6</c:v>
                </c:pt>
                <c:pt idx="6">
                  <c:v>Abstract 7</c:v>
                </c:pt>
                <c:pt idx="7">
                  <c:v>Abstract 8</c:v>
                </c:pt>
                <c:pt idx="8">
                  <c:v>Abstract 9</c:v>
                </c:pt>
                <c:pt idx="9">
                  <c:v>Abstract 10</c:v>
                </c:pt>
                <c:pt idx="10">
                  <c:v>Abstract 11</c:v>
                </c:pt>
                <c:pt idx="11">
                  <c:v>Abstract 12</c:v>
                </c:pt>
                <c:pt idx="12">
                  <c:v>Combined</c:v>
                </c:pt>
              </c:strCache>
            </c:strRef>
          </c:cat>
          <c:val>
            <c:numRef>
              <c:f>Sheet1!$AE$33:$AE$45</c:f>
              <c:numCache>
                <c:formatCode>General</c:formatCode>
                <c:ptCount val="13"/>
                <c:pt idx="0">
                  <c:v>0.7</c:v>
                </c:pt>
                <c:pt idx="1">
                  <c:v>0.75438596491228072</c:v>
                </c:pt>
                <c:pt idx="2">
                  <c:v>0.34042553191489361</c:v>
                </c:pt>
                <c:pt idx="3">
                  <c:v>0.47457627118644069</c:v>
                </c:pt>
                <c:pt idx="4">
                  <c:v>0.72881355932203384</c:v>
                </c:pt>
                <c:pt idx="5">
                  <c:v>0.4642857142857143</c:v>
                </c:pt>
                <c:pt idx="6">
                  <c:v>0.64864864864864868</c:v>
                </c:pt>
                <c:pt idx="7">
                  <c:v>0.44230769230769229</c:v>
                </c:pt>
                <c:pt idx="8">
                  <c:v>0.38709677419354838</c:v>
                </c:pt>
                <c:pt idx="9">
                  <c:v>0.31481481481481483</c:v>
                </c:pt>
                <c:pt idx="10">
                  <c:v>0.34285714285714286</c:v>
                </c:pt>
                <c:pt idx="11">
                  <c:v>0.73170731707317072</c:v>
                </c:pt>
                <c:pt idx="12">
                  <c:v>0.52207001522070018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29-4974-AF5E-8580D657D1FD}"/>
            </c:ext>
          </c:extLst>
        </c:ser>
        <c:ser>
          <c:idx val="6"/>
          <c:order val="6"/>
          <c:tx>
            <c:strRef>
              <c:f>Sheet1!$AH$32</c:f>
              <c:strCache>
                <c:ptCount val="1"/>
                <c:pt idx="0">
                  <c:v>Ground truth Recall</c:v>
                </c:pt>
              </c:strCache>
            </c:strRef>
          </c:tx>
          <c:spPr>
            <a:solidFill>
              <a:schemeClr val="accent1">
                <a:shade val="61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Sheet1!$AA$33:$AA$45</c:f>
              <c:strCache>
                <c:ptCount val="13"/>
                <c:pt idx="0">
                  <c:v>Abstract 1</c:v>
                </c:pt>
                <c:pt idx="1">
                  <c:v>Abstract 2</c:v>
                </c:pt>
                <c:pt idx="2">
                  <c:v>Abstract 3</c:v>
                </c:pt>
                <c:pt idx="3">
                  <c:v>Abstract 4</c:v>
                </c:pt>
                <c:pt idx="4">
                  <c:v>Abstract 5</c:v>
                </c:pt>
                <c:pt idx="5">
                  <c:v>Abstract 6</c:v>
                </c:pt>
                <c:pt idx="6">
                  <c:v>Abstract 7</c:v>
                </c:pt>
                <c:pt idx="7">
                  <c:v>Abstract 8</c:v>
                </c:pt>
                <c:pt idx="8">
                  <c:v>Abstract 9</c:v>
                </c:pt>
                <c:pt idx="9">
                  <c:v>Abstract 10</c:v>
                </c:pt>
                <c:pt idx="10">
                  <c:v>Abstract 11</c:v>
                </c:pt>
                <c:pt idx="11">
                  <c:v>Abstract 12</c:v>
                </c:pt>
                <c:pt idx="12">
                  <c:v>Combined</c:v>
                </c:pt>
              </c:strCache>
            </c:strRef>
          </c:cat>
          <c:val>
            <c:numRef>
              <c:f>Sheet1!$AH$33:$AH$45</c:f>
              <c:numCache>
                <c:formatCode>General</c:formatCode>
                <c:ptCount val="13"/>
                <c:pt idx="0">
                  <c:v>0.32100000000000001</c:v>
                </c:pt>
                <c:pt idx="1">
                  <c:v>0.69199999999999995</c:v>
                </c:pt>
                <c:pt idx="2">
                  <c:v>0.11</c:v>
                </c:pt>
                <c:pt idx="3">
                  <c:v>0.255</c:v>
                </c:pt>
                <c:pt idx="4">
                  <c:v>0.3</c:v>
                </c:pt>
                <c:pt idx="5">
                  <c:v>0.23899999999999999</c:v>
                </c:pt>
                <c:pt idx="6">
                  <c:v>0.313</c:v>
                </c:pt>
                <c:pt idx="7">
                  <c:v>0.375</c:v>
                </c:pt>
                <c:pt idx="8">
                  <c:v>0.317</c:v>
                </c:pt>
                <c:pt idx="9">
                  <c:v>0.33300000000000002</c:v>
                </c:pt>
                <c:pt idx="10">
                  <c:v>0.311</c:v>
                </c:pt>
                <c:pt idx="11">
                  <c:v>0.33300000000000002</c:v>
                </c:pt>
                <c:pt idx="12">
                  <c:v>0.313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729-4974-AF5E-8580D657D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357631"/>
        <c:axId val="36335638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Sheet1!$AB$32</c15:sqref>
                        </c15:formulaRef>
                      </c:ext>
                    </c:extLst>
                    <c:strCache>
                      <c:ptCount val="1"/>
                      <c:pt idx="0">
                        <c:v>Main intervention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Sheet1!$AA$33:$AA$45</c15:sqref>
                        </c15:formulaRef>
                      </c:ext>
                    </c:extLst>
                    <c:strCache>
                      <c:ptCount val="13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  <c:pt idx="12">
                        <c:v>Combined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Sheet1!$AB$33:$AB$45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729-4974-AF5E-8580D657D1F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Sheet1!$AC$32</c15:sqref>
                        </c15:formulaRef>
                      </c:ext>
                    </c:extLst>
                    <c:strCache>
                      <c:ptCount val="1"/>
                      <c:pt idx="0">
                        <c:v>Subject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Sheet1!$AA$33:$AA$45</c15:sqref>
                        </c15:formulaRef>
                      </c:ext>
                    </c:extLst>
                    <c:strCache>
                      <c:ptCount val="13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  <c:pt idx="12">
                        <c:v>Combined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Sheet1!$AC$33:$AC$45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729-4974-AF5E-8580D657D1F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Sheet1!$AD$32</c15:sqref>
                        </c15:formulaRef>
                      </c:ext>
                    </c:extLst>
                    <c:strCache>
                      <c:ptCount val="1"/>
                      <c:pt idx="0">
                        <c:v>Precision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Sheet1!$AA$33:$AA$45</c15:sqref>
                        </c15:formulaRef>
                      </c:ext>
                    </c:extLst>
                    <c:strCache>
                      <c:ptCount val="13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  <c:pt idx="12">
                        <c:v>Combined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Sheet1!$AD$33:$AD$45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0.80769230769230771</c:v>
                      </c:pt>
                      <c:pt idx="1">
                        <c:v>0.87755102040816324</c:v>
                      </c:pt>
                      <c:pt idx="2">
                        <c:v>0.61538461538461542</c:v>
                      </c:pt>
                      <c:pt idx="3">
                        <c:v>0.84848484848484851</c:v>
                      </c:pt>
                      <c:pt idx="4">
                        <c:v>0.86</c:v>
                      </c:pt>
                      <c:pt idx="5">
                        <c:v>0.8125</c:v>
                      </c:pt>
                      <c:pt idx="6">
                        <c:v>0.96</c:v>
                      </c:pt>
                      <c:pt idx="7">
                        <c:v>0.7931034482758621</c:v>
                      </c:pt>
                      <c:pt idx="8">
                        <c:v>0.97297297297297303</c:v>
                      </c:pt>
                      <c:pt idx="9">
                        <c:v>0.73913043478260865</c:v>
                      </c:pt>
                      <c:pt idx="10">
                        <c:v>1</c:v>
                      </c:pt>
                      <c:pt idx="11">
                        <c:v>0.65217391304347827</c:v>
                      </c:pt>
                      <c:pt idx="12">
                        <c:v>0.83050847457627119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729-4974-AF5E-8580D657D1F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Sheet1!$AF$32</c15:sqref>
                        </c15:formulaRef>
                      </c:ext>
                    </c:extLst>
                    <c:strCache>
                      <c:ptCount val="1"/>
                      <c:pt idx="0">
                        <c:v>F1-score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Sheet1!$AA$33:$AA$45</c15:sqref>
                        </c15:formulaRef>
                      </c:ext>
                    </c:extLst>
                    <c:strCache>
                      <c:ptCount val="13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  <c:pt idx="12">
                        <c:v>Combined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Sheet1!$AF$33:$AF$45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0.75</c:v>
                      </c:pt>
                      <c:pt idx="1">
                        <c:v>0.81132075471698117</c:v>
                      </c:pt>
                      <c:pt idx="2">
                        <c:v>0.43835616438356162</c:v>
                      </c:pt>
                      <c:pt idx="3">
                        <c:v>0.60869565217391308</c:v>
                      </c:pt>
                      <c:pt idx="4">
                        <c:v>0.78899082568807333</c:v>
                      </c:pt>
                      <c:pt idx="5">
                        <c:v>0.59090909090909083</c:v>
                      </c:pt>
                      <c:pt idx="6">
                        <c:v>0.77419354838709675</c:v>
                      </c:pt>
                      <c:pt idx="7">
                        <c:v>0.5679012345679012</c:v>
                      </c:pt>
                      <c:pt idx="8">
                        <c:v>0.55384615384615388</c:v>
                      </c:pt>
                      <c:pt idx="9">
                        <c:v>0.44155844155844148</c:v>
                      </c:pt>
                      <c:pt idx="10">
                        <c:v>0.51063829787234039</c:v>
                      </c:pt>
                      <c:pt idx="11">
                        <c:v>0.68965517241379315</c:v>
                      </c:pt>
                      <c:pt idx="12">
                        <c:v>0.64112149532710283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729-4974-AF5E-8580D657D1F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Sheet1!$AG$32</c15:sqref>
                        </c15:formulaRef>
                      </c:ext>
                    </c:extLst>
                    <c:strCache>
                      <c:ptCount val="1"/>
                      <c:pt idx="0">
                        <c:v>Ground truth Precision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Sheet1!$AA$33:$AA$45</c15:sqref>
                        </c15:formulaRef>
                      </c:ext>
                    </c:extLst>
                    <c:strCache>
                      <c:ptCount val="13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  <c:pt idx="12">
                        <c:v>Combined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Sheet1!$AG$33:$AG$45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0.34599999999999997</c:v>
                      </c:pt>
                      <c:pt idx="1">
                        <c:v>0.75</c:v>
                      </c:pt>
                      <c:pt idx="2">
                        <c:v>0.6</c:v>
                      </c:pt>
                      <c:pt idx="3">
                        <c:v>0.36359999999999998</c:v>
                      </c:pt>
                      <c:pt idx="4">
                        <c:v>0.40500000000000003</c:v>
                      </c:pt>
                      <c:pt idx="5">
                        <c:v>0.5</c:v>
                      </c:pt>
                      <c:pt idx="6">
                        <c:v>0.42</c:v>
                      </c:pt>
                      <c:pt idx="7">
                        <c:v>0.62</c:v>
                      </c:pt>
                      <c:pt idx="8">
                        <c:v>0.54100000000000004</c:v>
                      </c:pt>
                      <c:pt idx="9">
                        <c:v>0.82599999999999996</c:v>
                      </c:pt>
                      <c:pt idx="10">
                        <c:v>0.30399999999999999</c:v>
                      </c:pt>
                      <c:pt idx="11">
                        <c:v>0.66600000000000004</c:v>
                      </c:pt>
                      <c:pt idx="12">
                        <c:v>0.495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729-4974-AF5E-8580D657D1F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Sheet1!$AI$32</c15:sqref>
                        </c15:formulaRef>
                      </c:ext>
                    </c:extLst>
                    <c:strCache>
                      <c:ptCount val="1"/>
                      <c:pt idx="0">
                        <c:v>Ground truth F1-score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Sheet1!$AA$33:$AA$45</c15:sqref>
                        </c15:formulaRef>
                      </c:ext>
                    </c:extLst>
                    <c:strCache>
                      <c:ptCount val="13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  <c:pt idx="12">
                        <c:v>Combined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Sheet1!$AI$33:$AI$45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0.33300000000000002</c:v>
                      </c:pt>
                      <c:pt idx="1">
                        <c:v>0.72</c:v>
                      </c:pt>
                      <c:pt idx="2">
                        <c:v>0.185</c:v>
                      </c:pt>
                      <c:pt idx="3">
                        <c:v>0.3</c:v>
                      </c:pt>
                      <c:pt idx="4">
                        <c:v>0.34399999999999997</c:v>
                      </c:pt>
                      <c:pt idx="5">
                        <c:v>0.32300000000000001</c:v>
                      </c:pt>
                      <c:pt idx="6">
                        <c:v>0.35899999999999999</c:v>
                      </c:pt>
                      <c:pt idx="7">
                        <c:v>0.46800000000000003</c:v>
                      </c:pt>
                      <c:pt idx="8">
                        <c:v>0.4</c:v>
                      </c:pt>
                      <c:pt idx="9">
                        <c:v>0.47499999999999998</c:v>
                      </c:pt>
                      <c:pt idx="10">
                        <c:v>0.308</c:v>
                      </c:pt>
                      <c:pt idx="11">
                        <c:v>0.44400000000000001</c:v>
                      </c:pt>
                      <c:pt idx="12">
                        <c:v>0.38400000000000001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729-4974-AF5E-8580D657D1FD}"/>
                  </c:ext>
                </c:extLst>
              </c15:ser>
            </c15:filteredBarSeries>
          </c:ext>
        </c:extLst>
      </c:barChart>
      <c:catAx>
        <c:axId val="36335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Abstract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3356383"/>
        <c:crosses val="autoZero"/>
        <c:auto val="1"/>
        <c:lblAlgn val="ctr"/>
        <c:lblOffset val="100"/>
        <c:noMultiLvlLbl val="0"/>
      </c:catAx>
      <c:valAx>
        <c:axId val="3633563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335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Precision of evaluation by hand compared </a:t>
            </a:r>
            <a:endParaRPr lang="en-NL" sz="1400">
              <a:effectLst/>
            </a:endParaRPr>
          </a:p>
          <a:p>
            <a:pPr>
              <a:defRPr/>
            </a:pPr>
            <a:r>
              <a:rPr lang="en-GB" sz="1400" b="0" i="0" baseline="0">
                <a:effectLst/>
              </a:rPr>
              <a:t>to ground truth</a:t>
            </a:r>
            <a:endParaRPr lang="en-N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0394225721784778"/>
          <c:y val="0.24157407407407408"/>
          <c:w val="0.86550218722659678"/>
          <c:h val="0.32468139399241763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Sheet1!$AD$32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Sheet1!$AA$33:$AA$45</c:f>
              <c:strCache>
                <c:ptCount val="13"/>
                <c:pt idx="0">
                  <c:v>Abstract 1</c:v>
                </c:pt>
                <c:pt idx="1">
                  <c:v>Abstract 2</c:v>
                </c:pt>
                <c:pt idx="2">
                  <c:v>Abstract 3</c:v>
                </c:pt>
                <c:pt idx="3">
                  <c:v>Abstract 4</c:v>
                </c:pt>
                <c:pt idx="4">
                  <c:v>Abstract 5</c:v>
                </c:pt>
                <c:pt idx="5">
                  <c:v>Abstract 6</c:v>
                </c:pt>
                <c:pt idx="6">
                  <c:v>Abstract 7</c:v>
                </c:pt>
                <c:pt idx="7">
                  <c:v>Abstract 8</c:v>
                </c:pt>
                <c:pt idx="8">
                  <c:v>Abstract 9</c:v>
                </c:pt>
                <c:pt idx="9">
                  <c:v>Abstract 10</c:v>
                </c:pt>
                <c:pt idx="10">
                  <c:v>Abstract 11</c:v>
                </c:pt>
                <c:pt idx="11">
                  <c:v>Abstract 12</c:v>
                </c:pt>
                <c:pt idx="12">
                  <c:v>Combined</c:v>
                </c:pt>
              </c:strCache>
            </c:strRef>
          </c:cat>
          <c:val>
            <c:numRef>
              <c:f>Sheet1!$AD$33:$AD$45</c:f>
              <c:numCache>
                <c:formatCode>General</c:formatCode>
                <c:ptCount val="13"/>
                <c:pt idx="0">
                  <c:v>0.80769230769230771</c:v>
                </c:pt>
                <c:pt idx="1">
                  <c:v>0.87755102040816324</c:v>
                </c:pt>
                <c:pt idx="2">
                  <c:v>0.61538461538461542</c:v>
                </c:pt>
                <c:pt idx="3">
                  <c:v>0.84848484848484851</c:v>
                </c:pt>
                <c:pt idx="4">
                  <c:v>0.86</c:v>
                </c:pt>
                <c:pt idx="5">
                  <c:v>0.8125</c:v>
                </c:pt>
                <c:pt idx="6">
                  <c:v>0.96</c:v>
                </c:pt>
                <c:pt idx="7">
                  <c:v>0.7931034482758621</c:v>
                </c:pt>
                <c:pt idx="8">
                  <c:v>0.97297297297297303</c:v>
                </c:pt>
                <c:pt idx="9">
                  <c:v>0.73913043478260865</c:v>
                </c:pt>
                <c:pt idx="10">
                  <c:v>1</c:v>
                </c:pt>
                <c:pt idx="11">
                  <c:v>0.65217391304347827</c:v>
                </c:pt>
                <c:pt idx="12">
                  <c:v>0.83050847457627119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19-4484-B25C-3210A6C261E4}"/>
            </c:ext>
          </c:extLst>
        </c:ser>
        <c:ser>
          <c:idx val="0"/>
          <c:order val="1"/>
          <c:tx>
            <c:strRef>
              <c:f>Sheet1!$AG$32</c:f>
              <c:strCache>
                <c:ptCount val="1"/>
                <c:pt idx="0">
                  <c:v>Ground truth Precision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Sheet1!$AG$33:$AG$45</c:f>
              <c:numCache>
                <c:formatCode>General</c:formatCode>
                <c:ptCount val="13"/>
                <c:pt idx="0">
                  <c:v>0.34599999999999997</c:v>
                </c:pt>
                <c:pt idx="1">
                  <c:v>0.75</c:v>
                </c:pt>
                <c:pt idx="2">
                  <c:v>0.6</c:v>
                </c:pt>
                <c:pt idx="3">
                  <c:v>0.36359999999999998</c:v>
                </c:pt>
                <c:pt idx="4">
                  <c:v>0.40500000000000003</c:v>
                </c:pt>
                <c:pt idx="5">
                  <c:v>0.5</c:v>
                </c:pt>
                <c:pt idx="6">
                  <c:v>0.42</c:v>
                </c:pt>
                <c:pt idx="7">
                  <c:v>0.62</c:v>
                </c:pt>
                <c:pt idx="8">
                  <c:v>0.54100000000000004</c:v>
                </c:pt>
                <c:pt idx="9">
                  <c:v>0.82599999999999996</c:v>
                </c:pt>
                <c:pt idx="10">
                  <c:v>0.30399999999999999</c:v>
                </c:pt>
                <c:pt idx="11">
                  <c:v>0.66600000000000004</c:v>
                </c:pt>
                <c:pt idx="12">
                  <c:v>0.495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19-4484-B25C-3210A6C26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357631"/>
        <c:axId val="363356383"/>
      </c:barChart>
      <c:catAx>
        <c:axId val="36335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Abstract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3356383"/>
        <c:crosses val="autoZero"/>
        <c:auto val="1"/>
        <c:lblAlgn val="ctr"/>
        <c:lblOffset val="100"/>
        <c:noMultiLvlLbl val="0"/>
      </c:catAx>
      <c:valAx>
        <c:axId val="3633563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335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F1-score of evaluation by hand compared </a:t>
            </a:r>
            <a:endParaRPr lang="en-NL" sz="1400">
              <a:effectLst/>
            </a:endParaRPr>
          </a:p>
          <a:p>
            <a:pPr>
              <a:defRPr/>
            </a:pPr>
            <a:r>
              <a:rPr lang="en-GB" sz="1400" b="0" i="0" baseline="0">
                <a:effectLst/>
              </a:rPr>
              <a:t>to ground truth</a:t>
            </a:r>
            <a:endParaRPr lang="en-N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Sheet1!$AF$32</c:f>
              <c:strCache>
                <c:ptCount val="1"/>
                <c:pt idx="0">
                  <c:v>F1-score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Sheet1!$AA$33:$AC$44</c15:sqref>
                  </c15:fullRef>
                  <c15:levelRef>
                    <c15:sqref>Sheet1!$AA$33:$AA$44</c15:sqref>
                  </c15:levelRef>
                </c:ext>
              </c:extLst>
              <c:f>Sheet1!$AA$33:$AA$44</c:f>
              <c:strCache>
                <c:ptCount val="12"/>
                <c:pt idx="0">
                  <c:v>Abstract 1</c:v>
                </c:pt>
                <c:pt idx="1">
                  <c:v>Abstract 2</c:v>
                </c:pt>
                <c:pt idx="2">
                  <c:v>Abstract 3</c:v>
                </c:pt>
                <c:pt idx="3">
                  <c:v>Abstract 4</c:v>
                </c:pt>
                <c:pt idx="4">
                  <c:v>Abstract 5</c:v>
                </c:pt>
                <c:pt idx="5">
                  <c:v>Abstract 6</c:v>
                </c:pt>
                <c:pt idx="6">
                  <c:v>Abstract 7</c:v>
                </c:pt>
                <c:pt idx="7">
                  <c:v>Abstract 8</c:v>
                </c:pt>
                <c:pt idx="8">
                  <c:v>Abstract 9</c:v>
                </c:pt>
                <c:pt idx="9">
                  <c:v>Abstract 10</c:v>
                </c:pt>
                <c:pt idx="10">
                  <c:v>Abstract 11</c:v>
                </c:pt>
                <c:pt idx="11">
                  <c:v>Abstract 12</c:v>
                </c:pt>
              </c:strCache>
            </c:strRef>
          </c:cat>
          <c:val>
            <c:numRef>
              <c:f>Sheet1!$AF$33:$AF$44</c:f>
              <c:numCache>
                <c:formatCode>General</c:formatCode>
                <c:ptCount val="12"/>
                <c:pt idx="0">
                  <c:v>0.75</c:v>
                </c:pt>
                <c:pt idx="1">
                  <c:v>0.81132075471698117</c:v>
                </c:pt>
                <c:pt idx="2">
                  <c:v>0.43835616438356162</c:v>
                </c:pt>
                <c:pt idx="3">
                  <c:v>0.60869565217391308</c:v>
                </c:pt>
                <c:pt idx="4">
                  <c:v>0.78899082568807333</c:v>
                </c:pt>
                <c:pt idx="5">
                  <c:v>0.59090909090909083</c:v>
                </c:pt>
                <c:pt idx="6">
                  <c:v>0.77419354838709675</c:v>
                </c:pt>
                <c:pt idx="7">
                  <c:v>0.5679012345679012</c:v>
                </c:pt>
                <c:pt idx="8">
                  <c:v>0.55384615384615388</c:v>
                </c:pt>
                <c:pt idx="9">
                  <c:v>0.44155844155844148</c:v>
                </c:pt>
                <c:pt idx="10">
                  <c:v>0.51063829787234039</c:v>
                </c:pt>
                <c:pt idx="11">
                  <c:v>0.68965517241379315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3-B27E-4869-B6C5-DC0D695E5230}"/>
            </c:ext>
          </c:extLst>
        </c:ser>
        <c:ser>
          <c:idx val="5"/>
          <c:order val="5"/>
          <c:tx>
            <c:strRef>
              <c:f>Sheet1!$AI$32</c:f>
              <c:strCache>
                <c:ptCount val="1"/>
                <c:pt idx="0">
                  <c:v>Ground truth F1-score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tint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Sheet1!$AA$33:$AC$44</c15:sqref>
                  </c15:fullRef>
                  <c15:levelRef>
                    <c15:sqref>Sheet1!$AA$33:$AA$44</c15:sqref>
                  </c15:levelRef>
                </c:ext>
              </c:extLst>
              <c:f>Sheet1!$AA$33:$AA$44</c:f>
              <c:strCache>
                <c:ptCount val="12"/>
                <c:pt idx="0">
                  <c:v>Abstract 1</c:v>
                </c:pt>
                <c:pt idx="1">
                  <c:v>Abstract 2</c:v>
                </c:pt>
                <c:pt idx="2">
                  <c:v>Abstract 3</c:v>
                </c:pt>
                <c:pt idx="3">
                  <c:v>Abstract 4</c:v>
                </c:pt>
                <c:pt idx="4">
                  <c:v>Abstract 5</c:v>
                </c:pt>
                <c:pt idx="5">
                  <c:v>Abstract 6</c:v>
                </c:pt>
                <c:pt idx="6">
                  <c:v>Abstract 7</c:v>
                </c:pt>
                <c:pt idx="7">
                  <c:v>Abstract 8</c:v>
                </c:pt>
                <c:pt idx="8">
                  <c:v>Abstract 9</c:v>
                </c:pt>
                <c:pt idx="9">
                  <c:v>Abstract 10</c:v>
                </c:pt>
                <c:pt idx="10">
                  <c:v>Abstract 11</c:v>
                </c:pt>
                <c:pt idx="11">
                  <c:v>Abstract 12</c:v>
                </c:pt>
              </c:strCache>
            </c:strRef>
          </c:cat>
          <c:val>
            <c:numRef>
              <c:f>Sheet1!$AI$33:$AI$44</c:f>
              <c:numCache>
                <c:formatCode>General</c:formatCode>
                <c:ptCount val="12"/>
                <c:pt idx="0">
                  <c:v>0.33300000000000002</c:v>
                </c:pt>
                <c:pt idx="1">
                  <c:v>0.72</c:v>
                </c:pt>
                <c:pt idx="2">
                  <c:v>0.185</c:v>
                </c:pt>
                <c:pt idx="3">
                  <c:v>0.3</c:v>
                </c:pt>
                <c:pt idx="4">
                  <c:v>0.34399999999999997</c:v>
                </c:pt>
                <c:pt idx="5">
                  <c:v>0.32300000000000001</c:v>
                </c:pt>
                <c:pt idx="6">
                  <c:v>0.35899999999999999</c:v>
                </c:pt>
                <c:pt idx="7">
                  <c:v>0.46800000000000003</c:v>
                </c:pt>
                <c:pt idx="8">
                  <c:v>0.4</c:v>
                </c:pt>
                <c:pt idx="9">
                  <c:v>0.47499999999999998</c:v>
                </c:pt>
                <c:pt idx="10">
                  <c:v>0.308</c:v>
                </c:pt>
                <c:pt idx="11">
                  <c:v>0.44400000000000001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B27E-4869-B6C5-DC0D695E5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357631"/>
        <c:axId val="36335638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Sheet1!$AD$32</c15:sqref>
                        </c15:formulaRef>
                      </c:ext>
                    </c:extLst>
                    <c:strCache>
                      <c:ptCount val="1"/>
                      <c:pt idx="0">
                        <c:v>Precision</c:v>
                      </c:pt>
                    </c:strCache>
                  </c:strRef>
                </c:tx>
                <c:spPr>
                  <a:solidFill>
                    <a:schemeClr val="accent1">
                      <a:shade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Sheet1!$AA$33:$AC$44</c15:sqref>
                        </c15:fullRef>
                        <c15:levelRef>
                          <c15:sqref>Sheet1!$AA$33:$AA$44</c15:sqref>
                        </c15:levelRef>
                        <c15:formulaRef>
                          <c15:sqref>Sheet1!$AA$33:$AA$44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Sheet1!$AD$33:$AD$44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0.80769230769230771</c:v>
                      </c:pt>
                      <c:pt idx="1">
                        <c:v>0.87755102040816324</c:v>
                      </c:pt>
                      <c:pt idx="2">
                        <c:v>0.61538461538461542</c:v>
                      </c:pt>
                      <c:pt idx="3">
                        <c:v>0.84848484848484851</c:v>
                      </c:pt>
                      <c:pt idx="4">
                        <c:v>0.86</c:v>
                      </c:pt>
                      <c:pt idx="5">
                        <c:v>0.8125</c:v>
                      </c:pt>
                      <c:pt idx="6">
                        <c:v>0.96</c:v>
                      </c:pt>
                      <c:pt idx="7">
                        <c:v>0.7931034482758621</c:v>
                      </c:pt>
                      <c:pt idx="8">
                        <c:v>0.97297297297297303</c:v>
                      </c:pt>
                      <c:pt idx="9">
                        <c:v>0.73913043478260865</c:v>
                      </c:pt>
                      <c:pt idx="10">
                        <c:v>1</c:v>
                      </c:pt>
                      <c:pt idx="11">
                        <c:v>0.65217391304347827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27E-4869-B6C5-DC0D695E523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Sheet1!$AE$32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1">
                      <a:shade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Sheet1!$AA$33:$AC$44</c15:sqref>
                        </c15:fullRef>
                        <c15:levelRef>
                          <c15:sqref>Sheet1!$AA$33:$AA$44</c15:sqref>
                        </c15:levelRef>
                        <c15:formulaRef>
                          <c15:sqref>Sheet1!$AA$33:$AA$44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Sheet1!$AE$33:$AE$44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0.7</c:v>
                      </c:pt>
                      <c:pt idx="1">
                        <c:v>0.75438596491228072</c:v>
                      </c:pt>
                      <c:pt idx="2">
                        <c:v>0.34042553191489361</c:v>
                      </c:pt>
                      <c:pt idx="3">
                        <c:v>0.47457627118644069</c:v>
                      </c:pt>
                      <c:pt idx="4">
                        <c:v>0.72881355932203384</c:v>
                      </c:pt>
                      <c:pt idx="5">
                        <c:v>0.4642857142857143</c:v>
                      </c:pt>
                      <c:pt idx="6">
                        <c:v>0.64864864864864868</c:v>
                      </c:pt>
                      <c:pt idx="7">
                        <c:v>0.44230769230769229</c:v>
                      </c:pt>
                      <c:pt idx="8">
                        <c:v>0.38709677419354838</c:v>
                      </c:pt>
                      <c:pt idx="9">
                        <c:v>0.31481481481481483</c:v>
                      </c:pt>
                      <c:pt idx="10">
                        <c:v>0.34285714285714286</c:v>
                      </c:pt>
                      <c:pt idx="11">
                        <c:v>0.73170731707317072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27E-4869-B6C5-DC0D695E523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Sheet1!$AG$32</c15:sqref>
                        </c15:formulaRef>
                      </c:ext>
                    </c:extLst>
                    <c:strCache>
                      <c:ptCount val="1"/>
                      <c:pt idx="0">
                        <c:v>Ground truth Precision</c:v>
                      </c:pt>
                    </c:strCache>
                  </c:strRef>
                </c:tx>
                <c:spPr>
                  <a:solidFill>
                    <a:schemeClr val="accent1">
                      <a:tint val="9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Sheet1!$AA$33:$AC$44</c15:sqref>
                        </c15:fullRef>
                        <c15:levelRef>
                          <c15:sqref>Sheet1!$AA$33:$AA$44</c15:sqref>
                        </c15:levelRef>
                        <c15:formulaRef>
                          <c15:sqref>Sheet1!$AA$33:$AA$44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Sheet1!$AG$33:$AG$44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0.34599999999999997</c:v>
                      </c:pt>
                      <c:pt idx="1">
                        <c:v>0.75</c:v>
                      </c:pt>
                      <c:pt idx="2">
                        <c:v>0.6</c:v>
                      </c:pt>
                      <c:pt idx="3">
                        <c:v>0.36359999999999998</c:v>
                      </c:pt>
                      <c:pt idx="4">
                        <c:v>0.40500000000000003</c:v>
                      </c:pt>
                      <c:pt idx="5">
                        <c:v>0.5</c:v>
                      </c:pt>
                      <c:pt idx="6">
                        <c:v>0.42</c:v>
                      </c:pt>
                      <c:pt idx="7">
                        <c:v>0.62</c:v>
                      </c:pt>
                      <c:pt idx="8">
                        <c:v>0.54100000000000004</c:v>
                      </c:pt>
                      <c:pt idx="9">
                        <c:v>0.82599999999999996</c:v>
                      </c:pt>
                      <c:pt idx="10">
                        <c:v>0.30399999999999999</c:v>
                      </c:pt>
                      <c:pt idx="11">
                        <c:v>0.66600000000000004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27E-4869-B6C5-DC0D695E523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Sheet1!$AH$32</c15:sqref>
                        </c15:formulaRef>
                      </c:ext>
                    </c:extLst>
                    <c:strCache>
                      <c:ptCount val="1"/>
                      <c:pt idx="0">
                        <c:v>Ground truth Recall</c:v>
                      </c:pt>
                    </c:strCache>
                  </c:strRef>
                </c:tx>
                <c:spPr>
                  <a:solidFill>
                    <a:schemeClr val="accent1">
                      <a:tint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Sheet1!$AA$33:$AC$44</c15:sqref>
                        </c15:fullRef>
                        <c15:levelRef>
                          <c15:sqref>Sheet1!$AA$33:$AA$44</c15:sqref>
                        </c15:levelRef>
                        <c15:formulaRef>
                          <c15:sqref>Sheet1!$AA$33:$AA$44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Sheet1!$AH$33:$AH$44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0.32100000000000001</c:v>
                      </c:pt>
                      <c:pt idx="1">
                        <c:v>0.69199999999999995</c:v>
                      </c:pt>
                      <c:pt idx="2">
                        <c:v>0.11</c:v>
                      </c:pt>
                      <c:pt idx="3">
                        <c:v>0.255</c:v>
                      </c:pt>
                      <c:pt idx="4">
                        <c:v>0.3</c:v>
                      </c:pt>
                      <c:pt idx="5">
                        <c:v>0.23899999999999999</c:v>
                      </c:pt>
                      <c:pt idx="6">
                        <c:v>0.313</c:v>
                      </c:pt>
                      <c:pt idx="7">
                        <c:v>0.375</c:v>
                      </c:pt>
                      <c:pt idx="8">
                        <c:v>0.317</c:v>
                      </c:pt>
                      <c:pt idx="9">
                        <c:v>0.33300000000000002</c:v>
                      </c:pt>
                      <c:pt idx="10">
                        <c:v>0.311</c:v>
                      </c:pt>
                      <c:pt idx="11">
                        <c:v>0.33300000000000002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27E-4869-B6C5-DC0D695E5230}"/>
                  </c:ext>
                </c:extLst>
              </c15:ser>
            </c15:filteredBarSeries>
          </c:ext>
        </c:extLst>
      </c:barChart>
      <c:catAx>
        <c:axId val="36335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Abstract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3356383"/>
        <c:crosses val="autoZero"/>
        <c:auto val="1"/>
        <c:lblAlgn val="ctr"/>
        <c:lblOffset val="100"/>
        <c:noMultiLvlLbl val="0"/>
      </c:catAx>
      <c:valAx>
        <c:axId val="3633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335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Evaluation metrics</a:t>
            </a:r>
            <a:r>
              <a:rPr lang="en-GB" baseline="0"/>
              <a:t> of the PIO elements</a:t>
            </a:r>
          </a:p>
          <a:p>
            <a:pPr>
              <a:defRPr/>
            </a:pPr>
            <a:r>
              <a:rPr lang="en-GB" baseline="0"/>
              <a:t> from the error analysis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Sheet1!$AB$2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Sheet1!$AA$3:$AA$17</c15:sqref>
                  </c15:fullRef>
                </c:ext>
              </c:extLst>
              <c:f>Sheet1!$AA$15:$AA$17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Sheet1!$AB$3:$AB$17</c15:sqref>
                  </c15:fullRef>
                </c:ext>
              </c:extLst>
              <c:f>Sheet1!$AB$15:$AB$17</c:f>
              <c:numCache>
                <c:formatCode>General</c:formatCode>
                <c:ptCount val="3"/>
                <c:pt idx="0">
                  <c:v>0.97894736842105268</c:v>
                </c:pt>
                <c:pt idx="1">
                  <c:v>0.65034965034965031</c:v>
                </c:pt>
                <c:pt idx="2">
                  <c:v>0.78151260504201681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7-4038-81AE-2A50CEC69E32}"/>
            </c:ext>
          </c:extLst>
        </c:ser>
        <c:ser>
          <c:idx val="1"/>
          <c:order val="1"/>
          <c:tx>
            <c:strRef>
              <c:f>Sheet1!$AC$2</c:f>
              <c:strCache>
                <c:ptCount val="1"/>
                <c:pt idx="0">
                  <c:v>Intervention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Sheet1!$AA$3:$AA$17</c15:sqref>
                  </c15:fullRef>
                </c:ext>
              </c:extLst>
              <c:f>Sheet1!$AA$15:$AA$17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Sheet1!$AC$3:$AC$17</c15:sqref>
                  </c15:fullRef>
                </c:ext>
              </c:extLst>
              <c:f>Sheet1!$AC$15:$AC$17</c:f>
              <c:numCache>
                <c:formatCode>General</c:formatCode>
                <c:ptCount val="3"/>
                <c:pt idx="0">
                  <c:v>0.60799999999999998</c:v>
                </c:pt>
                <c:pt idx="1">
                  <c:v>0.36893203883495146</c:v>
                </c:pt>
                <c:pt idx="2">
                  <c:v>0.45921450151057408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7-4038-81AE-2A50CEC69E32}"/>
            </c:ext>
          </c:extLst>
        </c:ser>
        <c:ser>
          <c:idx val="2"/>
          <c:order val="2"/>
          <c:tx>
            <c:strRef>
              <c:f>Sheet1!$AD$2</c:f>
              <c:strCache>
                <c:ptCount val="1"/>
                <c:pt idx="0">
                  <c:v>Outcome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Sheet1!$AA$3:$AA$17</c15:sqref>
                  </c15:fullRef>
                </c:ext>
              </c:extLst>
              <c:f>Sheet1!$AA$15:$AA$17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Sheet1!$AD$3:$AD$17</c15:sqref>
                  </c15:fullRef>
                </c:ext>
              </c:extLst>
              <c:f>Sheet1!$AD$15:$AD$17</c:f>
              <c:numCache>
                <c:formatCode>General</c:formatCode>
                <c:ptCount val="3"/>
                <c:pt idx="0">
                  <c:v>0.9015544041450777</c:v>
                </c:pt>
                <c:pt idx="1">
                  <c:v>0.56493506493506496</c:v>
                </c:pt>
                <c:pt idx="2">
                  <c:v>0.69461077844311381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C7-4038-81AE-2A50CEC69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754367"/>
        <c:axId val="594746879"/>
      </c:barChart>
      <c:catAx>
        <c:axId val="59475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94746879"/>
        <c:crosses val="autoZero"/>
        <c:auto val="1"/>
        <c:lblAlgn val="ctr"/>
        <c:lblOffset val="100"/>
        <c:noMultiLvlLbl val="0"/>
      </c:catAx>
      <c:valAx>
        <c:axId val="59474687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9475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596900</xdr:colOff>
      <xdr:row>1</xdr:row>
      <xdr:rowOff>127000</xdr:rowOff>
    </xdr:from>
    <xdr:to>
      <xdr:col>36</xdr:col>
      <xdr:colOff>38100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36778D-EFCA-4536-895E-F9DD0916D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546100</xdr:colOff>
      <xdr:row>56</xdr:row>
      <xdr:rowOff>6350</xdr:rowOff>
    </xdr:from>
    <xdr:to>
      <xdr:col>7</xdr:col>
      <xdr:colOff>584200</xdr:colOff>
      <xdr:row>76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8C098B-E956-430E-9C5D-65EA4695E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469900</xdr:colOff>
      <xdr:row>56</xdr:row>
      <xdr:rowOff>0</xdr:rowOff>
    </xdr:from>
    <xdr:to>
      <xdr:col>18</xdr:col>
      <xdr:colOff>571500</xdr:colOff>
      <xdr:row>76</xdr:row>
      <xdr:rowOff>107950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3AE52F-1A20-470B-AAEB-54873DB00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635000</xdr:colOff>
      <xdr:row>46</xdr:row>
      <xdr:rowOff>31750</xdr:rowOff>
    </xdr:from>
    <xdr:to>
      <xdr:col>28</xdr:col>
      <xdr:colOff>1422400</xdr:colOff>
      <xdr:row>60</xdr:row>
      <xdr:rowOff>107950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10AF3CC-F815-4991-B505-4A7899A6A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266700</xdr:colOff>
      <xdr:row>46</xdr:row>
      <xdr:rowOff>12700</xdr:rowOff>
    </xdr:from>
    <xdr:to>
      <xdr:col>34</xdr:col>
      <xdr:colOff>25400</xdr:colOff>
      <xdr:row>60</xdr:row>
      <xdr:rowOff>88900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FA81AA6-B419-4035-B124-14610D9CB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1168400</xdr:colOff>
      <xdr:row>61</xdr:row>
      <xdr:rowOff>76200</xdr:rowOff>
    </xdr:from>
    <xdr:to>
      <xdr:col>31</xdr:col>
      <xdr:colOff>889000</xdr:colOff>
      <xdr:row>75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9B83B84-CCD6-4366-909E-904117AF74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584200</xdr:colOff>
      <xdr:row>14</xdr:row>
      <xdr:rowOff>57150</xdr:rowOff>
    </xdr:from>
    <xdr:to>
      <xdr:col>36</xdr:col>
      <xdr:colOff>241300</xdr:colOff>
      <xdr:row>28</xdr:row>
      <xdr:rowOff>133350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DBA3281-6F41-4B15-BFB9-4E30A09C0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olorblin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6B4E9"/>
      </a:accent1>
      <a:accent2>
        <a:srgbClr val="FF9B4C"/>
      </a:accent2>
      <a:accent3>
        <a:srgbClr val="009E73"/>
      </a:accent3>
      <a:accent4>
        <a:srgbClr val="F0E442"/>
      </a:accent4>
      <a:accent5>
        <a:srgbClr val="000000"/>
      </a:accent5>
      <a:accent6>
        <a:srgbClr val="000000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0832-8A59-4652-A04A-39AAAC874E30}">
  <dimension ref="A1:AI92"/>
  <sheetViews>
    <sheetView tabSelected="1" zoomScale="25" zoomScaleNormal="25" workbookViewId="0">
      <selection activeCell="AM8" sqref="AM8"/>
    </sheetView>
  </sheetViews>
  <sheetFormatPr defaultRowHeight="14.5" x14ac:dyDescent="0.35"/>
  <cols>
    <col min="1" max="1" width="37.90625" bestFit="1" customWidth="1"/>
    <col min="2" max="2" width="10.6328125" bestFit="1" customWidth="1"/>
    <col min="3" max="3" width="8.453125" customWidth="1"/>
    <col min="5" max="5" width="11" bestFit="1" customWidth="1"/>
    <col min="9" max="9" width="11" bestFit="1" customWidth="1"/>
    <col min="13" max="13" width="11" bestFit="1" customWidth="1"/>
    <col min="15" max="15" width="7.90625" customWidth="1"/>
    <col min="17" max="17" width="11" bestFit="1" customWidth="1"/>
    <col min="21" max="21" width="11" bestFit="1" customWidth="1"/>
    <col min="25" max="25" width="11" bestFit="1" customWidth="1"/>
    <col min="27" max="27" width="17.1796875" bestFit="1" customWidth="1"/>
    <col min="28" max="28" width="17.7265625" bestFit="1" customWidth="1"/>
    <col min="29" max="29" width="25" bestFit="1" customWidth="1"/>
    <col min="30" max="30" width="10.08984375" bestFit="1" customWidth="1"/>
    <col min="31" max="31" width="7" bestFit="1" customWidth="1"/>
    <col min="33" max="33" width="36.26953125" bestFit="1" customWidth="1"/>
    <col min="34" max="34" width="17.7265625" bestFit="1" customWidth="1"/>
    <col min="35" max="35" width="25" bestFit="1" customWidth="1"/>
    <col min="36" max="38" width="13.1796875" bestFit="1" customWidth="1"/>
    <col min="39" max="39" width="22.08984375" bestFit="1" customWidth="1"/>
    <col min="40" max="40" width="20.08984375" bestFit="1" customWidth="1"/>
    <col min="41" max="41" width="22.08984375" bestFit="1" customWidth="1"/>
  </cols>
  <sheetData>
    <row r="1" spans="1:31" x14ac:dyDescent="0.35">
      <c r="A1" t="s">
        <v>67</v>
      </c>
      <c r="B1" t="s">
        <v>16</v>
      </c>
      <c r="F1" t="s">
        <v>17</v>
      </c>
      <c r="J1" t="s">
        <v>18</v>
      </c>
      <c r="N1" t="s">
        <v>19</v>
      </c>
      <c r="R1" t="s">
        <v>20</v>
      </c>
      <c r="V1" t="s">
        <v>21</v>
      </c>
      <c r="AA1" t="s">
        <v>65</v>
      </c>
    </row>
    <row r="2" spans="1:31" x14ac:dyDescent="0.35">
      <c r="A2" t="s">
        <v>45</v>
      </c>
      <c r="B2" t="s">
        <v>13</v>
      </c>
      <c r="C2" t="s">
        <v>14</v>
      </c>
      <c r="D2" t="s">
        <v>15</v>
      </c>
      <c r="E2" s="1" t="s">
        <v>29</v>
      </c>
      <c r="F2" t="s">
        <v>13</v>
      </c>
      <c r="G2" t="s">
        <v>14</v>
      </c>
      <c r="H2" t="s">
        <v>15</v>
      </c>
      <c r="I2" s="1" t="s">
        <v>29</v>
      </c>
      <c r="J2" t="s">
        <v>13</v>
      </c>
      <c r="K2" t="s">
        <v>14</v>
      </c>
      <c r="L2" t="s">
        <v>15</v>
      </c>
      <c r="M2" s="1" t="s">
        <v>29</v>
      </c>
      <c r="N2" t="s">
        <v>13</v>
      </c>
      <c r="O2" t="s">
        <v>14</v>
      </c>
      <c r="P2" t="s">
        <v>15</v>
      </c>
      <c r="Q2" s="1" t="s">
        <v>29</v>
      </c>
      <c r="R2" t="s">
        <v>13</v>
      </c>
      <c r="S2" t="s">
        <v>14</v>
      </c>
      <c r="T2" t="s">
        <v>15</v>
      </c>
      <c r="U2" s="1" t="s">
        <v>29</v>
      </c>
      <c r="V2" t="s">
        <v>13</v>
      </c>
      <c r="W2" t="s">
        <v>14</v>
      </c>
      <c r="X2" t="s">
        <v>15</v>
      </c>
      <c r="Y2" s="1" t="s">
        <v>29</v>
      </c>
      <c r="AA2" t="s">
        <v>45</v>
      </c>
      <c r="AB2" t="s">
        <v>46</v>
      </c>
      <c r="AC2" t="s">
        <v>47</v>
      </c>
      <c r="AD2" t="s">
        <v>48</v>
      </c>
      <c r="AE2" t="s">
        <v>28</v>
      </c>
    </row>
    <row r="3" spans="1:31" x14ac:dyDescent="0.35">
      <c r="A3" t="s">
        <v>1</v>
      </c>
      <c r="B3">
        <v>1</v>
      </c>
      <c r="C3">
        <v>0</v>
      </c>
      <c r="D3">
        <v>0</v>
      </c>
      <c r="E3" s="1">
        <f>B3+C3+D3</f>
        <v>1</v>
      </c>
      <c r="F3">
        <v>0</v>
      </c>
      <c r="G3">
        <v>0</v>
      </c>
      <c r="H3">
        <v>0</v>
      </c>
      <c r="I3" s="1">
        <f>F3+G3+H3</f>
        <v>0</v>
      </c>
      <c r="J3">
        <v>3</v>
      </c>
      <c r="K3">
        <v>0</v>
      </c>
      <c r="L3">
        <v>11</v>
      </c>
      <c r="M3" s="1">
        <f>J3+K3+L3</f>
        <v>14</v>
      </c>
      <c r="N3">
        <v>0</v>
      </c>
      <c r="O3">
        <v>0</v>
      </c>
      <c r="P3">
        <v>0</v>
      </c>
      <c r="Q3" s="1">
        <f>N3+O3+P3</f>
        <v>0</v>
      </c>
      <c r="R3">
        <v>3</v>
      </c>
      <c r="S3">
        <v>2</v>
      </c>
      <c r="T3">
        <v>3</v>
      </c>
      <c r="U3" s="1">
        <f>R3+S3+T3</f>
        <v>8</v>
      </c>
      <c r="V3">
        <v>2</v>
      </c>
      <c r="W3">
        <v>12</v>
      </c>
      <c r="X3">
        <v>9</v>
      </c>
      <c r="Y3" s="1">
        <f>V3+W3+X3</f>
        <v>23</v>
      </c>
      <c r="AA3" t="s">
        <v>51</v>
      </c>
      <c r="AB3">
        <f>SUM(B3+F3+J3+N3+R3+V3+B21+F21+J21+N21+R21+V21)</f>
        <v>21</v>
      </c>
      <c r="AC3">
        <f>SUM(C3+G3+K3+O3+S3+W3+C21+G21+K21+O21+S21+W21)</f>
        <v>45</v>
      </c>
      <c r="AD3">
        <f>SUM(D3+H3+L3+P3+T3+X3+D21+H21+L21+P21+T21+X21)</f>
        <v>52</v>
      </c>
      <c r="AE3">
        <f>SUM(E3+I3+M3+Q3+U3+Y3+E21+I21+M21+Q21+U21+Y21)</f>
        <v>118</v>
      </c>
    </row>
    <row r="4" spans="1:31" x14ac:dyDescent="0.35">
      <c r="A4" t="s">
        <v>2</v>
      </c>
      <c r="B4">
        <v>0</v>
      </c>
      <c r="C4">
        <v>0</v>
      </c>
      <c r="D4">
        <v>0</v>
      </c>
      <c r="E4" s="1">
        <f>B4+C4+D4</f>
        <v>0</v>
      </c>
      <c r="F4">
        <v>2</v>
      </c>
      <c r="G4">
        <v>0</v>
      </c>
      <c r="H4">
        <v>0</v>
      </c>
      <c r="I4" s="1">
        <f>F4+G4+H4</f>
        <v>2</v>
      </c>
      <c r="J4">
        <v>0</v>
      </c>
      <c r="K4">
        <v>5</v>
      </c>
      <c r="L4">
        <v>0</v>
      </c>
      <c r="M4" s="1">
        <f>J4+K4+L4</f>
        <v>5</v>
      </c>
      <c r="N4">
        <v>1</v>
      </c>
      <c r="O4">
        <v>6</v>
      </c>
      <c r="P4">
        <v>0</v>
      </c>
      <c r="Q4" s="1">
        <f>N4+O4+P4</f>
        <v>7</v>
      </c>
      <c r="R4">
        <v>0</v>
      </c>
      <c r="S4">
        <v>2</v>
      </c>
      <c r="T4">
        <v>0</v>
      </c>
      <c r="U4" s="1">
        <f>R4+S4+T4</f>
        <v>2</v>
      </c>
      <c r="V4">
        <v>0</v>
      </c>
      <c r="W4">
        <v>0</v>
      </c>
      <c r="X4">
        <v>0</v>
      </c>
      <c r="Y4" s="1">
        <f>V4+W4+X4</f>
        <v>0</v>
      </c>
      <c r="AA4" t="s">
        <v>52</v>
      </c>
      <c r="AB4">
        <f>SUM(B4+F4+J4+N4+R4+V4+B22+F22+J22+N22+R22+V22)</f>
        <v>7</v>
      </c>
      <c r="AC4">
        <f>SUM(C4+G4+K4+O4+S4+W4+C22+G22+K22+O22+S22+W22)</f>
        <v>14</v>
      </c>
      <c r="AD4">
        <f>SUM(D4+H4+L4+P4+T4+X4+D22+H22+L22+P22+T22+X22)</f>
        <v>21</v>
      </c>
      <c r="AE4">
        <f>SUM(E4+I4+M4+Q4+U4+Y4+E22+I22+M22+Q22+U22+Y22)</f>
        <v>42</v>
      </c>
    </row>
    <row r="5" spans="1:31" x14ac:dyDescent="0.35">
      <c r="A5" t="s">
        <v>3</v>
      </c>
      <c r="B5">
        <v>0</v>
      </c>
      <c r="C5">
        <v>1</v>
      </c>
      <c r="D5">
        <v>0</v>
      </c>
      <c r="E5" s="1">
        <f>B5+C5+D5</f>
        <v>1</v>
      </c>
      <c r="F5">
        <v>0</v>
      </c>
      <c r="G5">
        <v>6</v>
      </c>
      <c r="H5">
        <v>0</v>
      </c>
      <c r="I5" s="1">
        <f>F5+G5+H5</f>
        <v>6</v>
      </c>
      <c r="J5">
        <v>0</v>
      </c>
      <c r="K5">
        <v>0</v>
      </c>
      <c r="L5">
        <v>0</v>
      </c>
      <c r="M5" s="1">
        <f>J5+K5+L5</f>
        <v>0</v>
      </c>
      <c r="N5">
        <v>0</v>
      </c>
      <c r="O5">
        <v>0</v>
      </c>
      <c r="P5">
        <v>0</v>
      </c>
      <c r="Q5" s="1">
        <f>N5+O5+P5</f>
        <v>0</v>
      </c>
      <c r="R5">
        <v>0</v>
      </c>
      <c r="S5">
        <v>0</v>
      </c>
      <c r="T5">
        <v>2</v>
      </c>
      <c r="U5" s="1">
        <f>R5+S5+T5</f>
        <v>2</v>
      </c>
      <c r="V5">
        <v>2</v>
      </c>
      <c r="W5">
        <v>2</v>
      </c>
      <c r="X5">
        <v>0</v>
      </c>
      <c r="Y5" s="1">
        <f>V5+W5+X5</f>
        <v>4</v>
      </c>
      <c r="AA5" t="s">
        <v>53</v>
      </c>
      <c r="AB5">
        <f>SUM(B5+F5+J5+N5+R5+V5+B23+F23+J23+N23+R23+V23)</f>
        <v>2</v>
      </c>
      <c r="AC5">
        <f>SUM(C5+G5+K5+O5+S5+W5+C23+G23+K23+O23+S23+W23)</f>
        <v>9</v>
      </c>
      <c r="AD5">
        <f>SUM(D5+H5+L5+P5+T5+X5+D23+H23+L23+P23+T23+X23)</f>
        <v>2</v>
      </c>
      <c r="AE5">
        <f>SUM(E5+I5+M5+Q5+U5+Y5+E23+I23+M23+Q23+U23+Y23)</f>
        <v>13</v>
      </c>
    </row>
    <row r="6" spans="1:31" x14ac:dyDescent="0.35">
      <c r="A6" t="s">
        <v>4</v>
      </c>
      <c r="B6">
        <v>0</v>
      </c>
      <c r="C6">
        <v>0</v>
      </c>
      <c r="D6">
        <v>0</v>
      </c>
      <c r="E6" s="1">
        <f>B6+C6+D6</f>
        <v>0</v>
      </c>
      <c r="F6">
        <v>0</v>
      </c>
      <c r="G6">
        <v>0</v>
      </c>
      <c r="H6">
        <v>0</v>
      </c>
      <c r="I6" s="1">
        <f>F6+G6+H6</f>
        <v>0</v>
      </c>
      <c r="J6">
        <v>0</v>
      </c>
      <c r="K6">
        <v>2</v>
      </c>
      <c r="L6">
        <v>2</v>
      </c>
      <c r="M6" s="1">
        <f>J6+K6+L6</f>
        <v>4</v>
      </c>
      <c r="N6">
        <v>0</v>
      </c>
      <c r="O6">
        <v>0</v>
      </c>
      <c r="P6">
        <v>0</v>
      </c>
      <c r="Q6" s="1">
        <f>N6+O6+P6</f>
        <v>0</v>
      </c>
      <c r="R6">
        <v>0</v>
      </c>
      <c r="S6">
        <v>0</v>
      </c>
      <c r="T6">
        <v>0</v>
      </c>
      <c r="U6" s="1">
        <f>R6+S6+T6</f>
        <v>0</v>
      </c>
      <c r="V6">
        <v>0</v>
      </c>
      <c r="W6">
        <v>0</v>
      </c>
      <c r="X6">
        <v>0</v>
      </c>
      <c r="Y6" s="1">
        <f>V6+W6+X6</f>
        <v>0</v>
      </c>
      <c r="AA6" t="s">
        <v>54</v>
      </c>
      <c r="AB6">
        <f>SUM(B6+F6+J6+N6+R6+V6+B24+F24+J24+N24+R24+V24)</f>
        <v>0</v>
      </c>
      <c r="AC6">
        <f>SUM(C6+G6+K6+O6+S6+W6+C24+G24+K24+O24+S24+W24)</f>
        <v>2</v>
      </c>
      <c r="AD6">
        <f>SUM(D6+H6+L6+P6+T6+X6+D24+H24+L24+P24+T24+X24)</f>
        <v>6</v>
      </c>
      <c r="AE6">
        <f>SUM(E6+I6+M6+Q6+U6+Y6+E24+I24+M24+Q24+U24+Y24)</f>
        <v>8</v>
      </c>
    </row>
    <row r="7" spans="1:31" x14ac:dyDescent="0.35">
      <c r="A7" t="s">
        <v>5</v>
      </c>
      <c r="B7">
        <v>0</v>
      </c>
      <c r="C7">
        <v>0</v>
      </c>
      <c r="D7">
        <v>0</v>
      </c>
      <c r="E7" s="1">
        <f>B7+C7+D7</f>
        <v>0</v>
      </c>
      <c r="F7">
        <v>0</v>
      </c>
      <c r="G7">
        <v>0</v>
      </c>
      <c r="H7">
        <v>0</v>
      </c>
      <c r="I7" s="1">
        <f>F7+G7+H7</f>
        <v>0</v>
      </c>
      <c r="J7">
        <v>0</v>
      </c>
      <c r="K7">
        <v>0</v>
      </c>
      <c r="L7">
        <v>0</v>
      </c>
      <c r="M7" s="1">
        <f>J7+K7+L7</f>
        <v>0</v>
      </c>
      <c r="N7">
        <v>0</v>
      </c>
      <c r="O7">
        <v>0</v>
      </c>
      <c r="P7">
        <v>0</v>
      </c>
      <c r="Q7" s="1">
        <f>N7+O7+P7</f>
        <v>0</v>
      </c>
      <c r="R7">
        <v>0</v>
      </c>
      <c r="S7">
        <v>0</v>
      </c>
      <c r="T7">
        <v>0</v>
      </c>
      <c r="U7" s="1">
        <f>R7+S7+T7</f>
        <v>0</v>
      </c>
      <c r="V7">
        <v>0</v>
      </c>
      <c r="W7">
        <v>0</v>
      </c>
      <c r="X7">
        <v>0</v>
      </c>
      <c r="Y7" s="1">
        <f>V7+W7+X7</f>
        <v>0</v>
      </c>
      <c r="AA7" t="s">
        <v>55</v>
      </c>
      <c r="AB7">
        <f>SUM(B7+F7+J7+N7+R7+V7+B25+F25+J25+N25+R25+V25)</f>
        <v>0</v>
      </c>
      <c r="AC7">
        <f>SUM(C7+G7+K7+O7+S7+W7+C25+G25+K25+O25+S25+W25)</f>
        <v>0</v>
      </c>
      <c r="AD7">
        <f>SUM(D7+H7+L7+P7+T7+X7+D25+H25+L25+P25+T25+X25)</f>
        <v>1</v>
      </c>
      <c r="AE7">
        <f>SUM(E7+I7+M7+Q7+U7+Y7+E25+I25+M25+Q25+U25+Y25)</f>
        <v>1</v>
      </c>
    </row>
    <row r="8" spans="1:31" x14ac:dyDescent="0.35">
      <c r="A8" t="s">
        <v>6</v>
      </c>
      <c r="B8">
        <v>0</v>
      </c>
      <c r="C8">
        <v>0</v>
      </c>
      <c r="D8">
        <v>0</v>
      </c>
      <c r="E8" s="1">
        <f>B8+C8+D8</f>
        <v>0</v>
      </c>
      <c r="F8">
        <v>0</v>
      </c>
      <c r="G8">
        <v>0</v>
      </c>
      <c r="H8">
        <v>0</v>
      </c>
      <c r="I8" s="1">
        <f>F8+G8+H8</f>
        <v>0</v>
      </c>
      <c r="J8">
        <v>0</v>
      </c>
      <c r="K8">
        <v>0</v>
      </c>
      <c r="L8">
        <v>0</v>
      </c>
      <c r="M8" s="1">
        <f>J8+K8+L8</f>
        <v>0</v>
      </c>
      <c r="N8">
        <v>0</v>
      </c>
      <c r="O8">
        <v>0</v>
      </c>
      <c r="P8">
        <v>0</v>
      </c>
      <c r="Q8" s="1">
        <f>N8+O8+P8</f>
        <v>0</v>
      </c>
      <c r="R8">
        <v>0</v>
      </c>
      <c r="S8">
        <v>0</v>
      </c>
      <c r="T8">
        <v>0</v>
      </c>
      <c r="U8" s="1">
        <f>R8+S8+T8</f>
        <v>0</v>
      </c>
      <c r="V8">
        <v>0</v>
      </c>
      <c r="W8">
        <v>0</v>
      </c>
      <c r="X8">
        <v>0</v>
      </c>
      <c r="Y8" s="1">
        <f>V8+W8+X8</f>
        <v>0</v>
      </c>
      <c r="AA8" t="s">
        <v>56</v>
      </c>
      <c r="AB8">
        <f>SUM(B8+F8+J8+N8+R8+V8+B26+F26+J26+N26+R26+V26)</f>
        <v>0</v>
      </c>
      <c r="AC8">
        <f>SUM(C8+G8+K8+O8+S8+W8+C26+G26+K26+O26+S26+W26)</f>
        <v>0</v>
      </c>
      <c r="AD8">
        <f>SUM(D8+H8+L8+P8+T8+X8+D26+H26+L26+P26+T26+X26)</f>
        <v>4</v>
      </c>
      <c r="AE8">
        <f>SUM(E8+I8+M8+Q8+U8+Y8+E26+I26+M26+Q26+U26+Y26)</f>
        <v>4</v>
      </c>
    </row>
    <row r="9" spans="1:31" x14ac:dyDescent="0.35">
      <c r="A9" t="s">
        <v>7</v>
      </c>
      <c r="B9">
        <v>0</v>
      </c>
      <c r="C9">
        <v>0</v>
      </c>
      <c r="D9">
        <v>2</v>
      </c>
      <c r="E9" s="1">
        <f>B9+C9+D9</f>
        <v>2</v>
      </c>
      <c r="F9">
        <v>0</v>
      </c>
      <c r="G9">
        <v>0</v>
      </c>
      <c r="H9">
        <v>0</v>
      </c>
      <c r="I9" s="1">
        <f>F9+G9+H9</f>
        <v>0</v>
      </c>
      <c r="J9">
        <v>0</v>
      </c>
      <c r="K9">
        <v>5</v>
      </c>
      <c r="L9">
        <v>0</v>
      </c>
      <c r="M9" s="1">
        <f>J9+K9+L9</f>
        <v>5</v>
      </c>
      <c r="N9">
        <v>0</v>
      </c>
      <c r="O9">
        <v>5</v>
      </c>
      <c r="P9">
        <v>0</v>
      </c>
      <c r="Q9" s="1">
        <f>N9+O9+P9</f>
        <v>5</v>
      </c>
      <c r="R9">
        <v>0</v>
      </c>
      <c r="S9">
        <v>0</v>
      </c>
      <c r="T9">
        <v>5</v>
      </c>
      <c r="U9" s="1">
        <f>R9+S9+T9</f>
        <v>5</v>
      </c>
      <c r="V9">
        <v>0</v>
      </c>
      <c r="W9">
        <v>0</v>
      </c>
      <c r="X9">
        <v>0</v>
      </c>
      <c r="Y9" s="1">
        <f>V9+W9+X9</f>
        <v>0</v>
      </c>
      <c r="AA9" t="s">
        <v>57</v>
      </c>
      <c r="AB9">
        <f>SUM(B9+F9+J9+N9+R9+V9+B27+F27+J27+N27+R27+V27)</f>
        <v>0</v>
      </c>
      <c r="AC9">
        <f>SUM(C9+G9+K9+O9+S9+W9+C27+G27+K27+O27+S27+W27)</f>
        <v>36</v>
      </c>
      <c r="AD9">
        <f>SUM(D9+H9+L9+P9+T9+X9+D27+H27+L27+P27+T27+X27)</f>
        <v>7</v>
      </c>
      <c r="AE9">
        <f>SUM(E9+I9+M9+Q9+U9+Y9+E27+I27+M27+Q27+U27+Y27)</f>
        <v>43</v>
      </c>
    </row>
    <row r="10" spans="1:31" x14ac:dyDescent="0.35">
      <c r="A10" t="s">
        <v>8</v>
      </c>
      <c r="B10">
        <v>0</v>
      </c>
      <c r="C10">
        <v>0</v>
      </c>
      <c r="D10">
        <v>0</v>
      </c>
      <c r="E10" s="1">
        <f>B10+C10+D10</f>
        <v>0</v>
      </c>
      <c r="F10">
        <v>1</v>
      </c>
      <c r="G10">
        <v>0</v>
      </c>
      <c r="H10">
        <v>0</v>
      </c>
      <c r="I10" s="1">
        <f>F10+G10+H10</f>
        <v>1</v>
      </c>
      <c r="J10">
        <v>0</v>
      </c>
      <c r="K10">
        <v>1</v>
      </c>
      <c r="L10">
        <v>0</v>
      </c>
      <c r="M10" s="1">
        <f>J10+K10+L10</f>
        <v>1</v>
      </c>
      <c r="N10">
        <v>0</v>
      </c>
      <c r="O10">
        <v>0</v>
      </c>
      <c r="P10">
        <v>0</v>
      </c>
      <c r="Q10" s="1">
        <f>N10+O10+P10</f>
        <v>0</v>
      </c>
      <c r="R10">
        <v>0</v>
      </c>
      <c r="S10">
        <v>1</v>
      </c>
      <c r="T10">
        <v>0</v>
      </c>
      <c r="U10" s="1">
        <f>R10+S10+T10</f>
        <v>1</v>
      </c>
      <c r="V10">
        <v>0</v>
      </c>
      <c r="W10">
        <v>0</v>
      </c>
      <c r="X10">
        <v>4</v>
      </c>
      <c r="Y10" s="1">
        <f>V10+W10+X10</f>
        <v>4</v>
      </c>
      <c r="AA10" t="s">
        <v>58</v>
      </c>
      <c r="AB10">
        <f>SUM(B10+F10+J10+N10+R10+V10+B28+F28+J28+N28+R28+V28)</f>
        <v>1</v>
      </c>
      <c r="AC10">
        <f>SUM(C10+G10+K10+O10+S10+W10+C28+G28+K28+O28+S28+W28)</f>
        <v>2</v>
      </c>
      <c r="AD10">
        <f>SUM(D10+H10+L10+P10+T10+X10+D28+H28+L28+P28+T28+X28)</f>
        <v>6</v>
      </c>
      <c r="AE10">
        <f>SUM(E10+I10+M10+Q10+U10+Y10+E28+I28+M28+Q28+U28+Y28)</f>
        <v>9</v>
      </c>
    </row>
    <row r="11" spans="1:31" x14ac:dyDescent="0.35">
      <c r="A11" t="s">
        <v>9</v>
      </c>
      <c r="B11">
        <v>0</v>
      </c>
      <c r="C11">
        <v>0</v>
      </c>
      <c r="D11">
        <v>2</v>
      </c>
      <c r="E11" s="1">
        <f>B11+C11+D11</f>
        <v>2</v>
      </c>
      <c r="F11">
        <v>0</v>
      </c>
      <c r="G11">
        <v>0</v>
      </c>
      <c r="H11">
        <v>0</v>
      </c>
      <c r="I11" s="1">
        <f>F11+G11+H11</f>
        <v>0</v>
      </c>
      <c r="J11">
        <v>0</v>
      </c>
      <c r="K11">
        <v>0</v>
      </c>
      <c r="L11">
        <v>1</v>
      </c>
      <c r="M11" s="1">
        <f>J11+K11+L11</f>
        <v>1</v>
      </c>
      <c r="N11">
        <v>0</v>
      </c>
      <c r="O11">
        <v>0</v>
      </c>
      <c r="P11">
        <v>0</v>
      </c>
      <c r="Q11" s="1">
        <f>N11+O11+P11</f>
        <v>0</v>
      </c>
      <c r="R11">
        <v>0</v>
      </c>
      <c r="S11">
        <v>0</v>
      </c>
      <c r="T11">
        <v>0</v>
      </c>
      <c r="U11" s="1">
        <f>R11+S11+T11</f>
        <v>0</v>
      </c>
      <c r="V11">
        <v>0</v>
      </c>
      <c r="W11">
        <v>2</v>
      </c>
      <c r="X11">
        <v>0</v>
      </c>
      <c r="Y11" s="1">
        <f>V11+W11+X11</f>
        <v>2</v>
      </c>
      <c r="AA11" t="s">
        <v>59</v>
      </c>
      <c r="AB11">
        <f>SUM(B11+F11+J11+N11+R11+V11+B29+F29+J29+N29+R29+V29)</f>
        <v>0</v>
      </c>
      <c r="AC11">
        <f>SUM(C11+G11+K11+O11+S11+W11+C29+G29+K29+O29+S29+W29)</f>
        <v>2</v>
      </c>
      <c r="AD11">
        <f>SUM(D11+H11+L11+P11+T11+X11+D29+H29+L29+P29+T29+X29)</f>
        <v>3</v>
      </c>
      <c r="AE11">
        <f>SUM(E11+I11+M11+Q11+U11+Y11+E29+I29+M29+Q29+U29+Y29)</f>
        <v>5</v>
      </c>
    </row>
    <row r="12" spans="1:31" x14ac:dyDescent="0.35">
      <c r="A12" t="s">
        <v>10</v>
      </c>
      <c r="B12">
        <v>2</v>
      </c>
      <c r="C12">
        <v>4</v>
      </c>
      <c r="D12">
        <v>2</v>
      </c>
      <c r="E12" s="1">
        <f>B12+C12+D12</f>
        <v>8</v>
      </c>
      <c r="F12">
        <v>0</v>
      </c>
      <c r="G12">
        <v>10</v>
      </c>
      <c r="H12">
        <v>1</v>
      </c>
      <c r="I12" s="1">
        <f>F12+G12+H12</f>
        <v>11</v>
      </c>
      <c r="J12">
        <v>0</v>
      </c>
      <c r="K12">
        <v>11</v>
      </c>
      <c r="L12">
        <v>0</v>
      </c>
      <c r="M12" s="1">
        <f>J12+K12+L12</f>
        <v>11</v>
      </c>
      <c r="N12">
        <v>6</v>
      </c>
      <c r="O12">
        <v>2</v>
      </c>
      <c r="P12">
        <v>16</v>
      </c>
      <c r="Q12" s="1">
        <f>N12+O12+P12</f>
        <v>24</v>
      </c>
      <c r="R12">
        <v>1</v>
      </c>
      <c r="S12">
        <v>3</v>
      </c>
      <c r="T12">
        <v>1</v>
      </c>
      <c r="U12" s="1">
        <f>R12+S12+T12</f>
        <v>5</v>
      </c>
      <c r="V12">
        <v>2</v>
      </c>
      <c r="W12">
        <v>1</v>
      </c>
      <c r="X12">
        <v>0</v>
      </c>
      <c r="Y12" s="1">
        <f>V12+W12+X12</f>
        <v>3</v>
      </c>
      <c r="AA12" t="s">
        <v>60</v>
      </c>
      <c r="AB12">
        <f>SUM(B12+F12+J12+N12+R12+V12+B30+F30+J30+N30+R30+V30)</f>
        <v>21</v>
      </c>
      <c r="AC12">
        <f>SUM(C12+G12+K12+O12+S12+W12+C30+G30+K30+O30+S30+W30)</f>
        <v>69</v>
      </c>
      <c r="AD12">
        <f>SUM(D12+H12+L12+P12+T12+X12+D30+H30+L30+P30+T30+X30)</f>
        <v>51</v>
      </c>
      <c r="AE12">
        <f>SUM(E12+I12+M12+Q12+U12+Y12+E30+I30+M30+Q30+U30+Y30)</f>
        <v>141</v>
      </c>
    </row>
    <row r="13" spans="1:31" x14ac:dyDescent="0.35">
      <c r="A13" t="s">
        <v>11</v>
      </c>
      <c r="B13">
        <v>2</v>
      </c>
      <c r="C13">
        <v>5</v>
      </c>
      <c r="D13">
        <v>14</v>
      </c>
      <c r="E13" s="1">
        <f>B13+C13+D13</f>
        <v>21</v>
      </c>
      <c r="F13">
        <v>11</v>
      </c>
      <c r="G13">
        <v>9</v>
      </c>
      <c r="H13">
        <v>23</v>
      </c>
      <c r="I13" s="1">
        <f>F13+G13+H13</f>
        <v>43</v>
      </c>
      <c r="J13">
        <v>0</v>
      </c>
      <c r="K13">
        <v>10</v>
      </c>
      <c r="L13">
        <v>6</v>
      </c>
      <c r="M13" s="1">
        <f>J13+K13+L13</f>
        <v>16</v>
      </c>
      <c r="N13">
        <v>2</v>
      </c>
      <c r="O13">
        <v>15</v>
      </c>
      <c r="P13">
        <v>11</v>
      </c>
      <c r="Q13" s="1">
        <f>N13+O13+P13</f>
        <v>28</v>
      </c>
      <c r="R13">
        <v>4</v>
      </c>
      <c r="S13">
        <v>14</v>
      </c>
      <c r="T13">
        <v>25</v>
      </c>
      <c r="U13" s="1">
        <f>R13+S13+T13</f>
        <v>43</v>
      </c>
      <c r="V13">
        <v>9</v>
      </c>
      <c r="W13">
        <v>9</v>
      </c>
      <c r="X13">
        <v>8</v>
      </c>
      <c r="Y13" s="1">
        <f>V13+W13+X13</f>
        <v>26</v>
      </c>
      <c r="AA13" t="s">
        <v>50</v>
      </c>
      <c r="AB13">
        <f>SUM(B13+F13+J13+N13+R13+V13+B31+F31+J31+N31+R31+V31)</f>
        <v>93</v>
      </c>
      <c r="AC13">
        <f>SUM(C13+G13+K13+O13+S13+W13+C31+G31+K31+O31+S31+W31)</f>
        <v>76</v>
      </c>
      <c r="AD13">
        <f>SUM(D13+H13+L13+P13+T13+X13+D31+H31+L31+P31+T31+X31)</f>
        <v>174</v>
      </c>
      <c r="AE13">
        <f>SUM(E13+I13+M13+Q13+U13+Y13+E31+I31+M31+Q31+U31+Y31)</f>
        <v>343</v>
      </c>
    </row>
    <row r="14" spans="1:31" x14ac:dyDescent="0.35">
      <c r="A14" t="s">
        <v>12</v>
      </c>
      <c r="B14">
        <v>3</v>
      </c>
      <c r="C14">
        <v>5</v>
      </c>
      <c r="D14">
        <v>6</v>
      </c>
      <c r="E14" s="1">
        <f>B14+C14+D14</f>
        <v>14</v>
      </c>
      <c r="F14">
        <v>3</v>
      </c>
      <c r="G14">
        <v>16</v>
      </c>
      <c r="H14">
        <v>1</v>
      </c>
      <c r="I14" s="1">
        <f>F14+G14+H14</f>
        <v>20</v>
      </c>
      <c r="J14">
        <v>3</v>
      </c>
      <c r="K14">
        <v>24</v>
      </c>
      <c r="L14">
        <v>14</v>
      </c>
      <c r="M14" s="1">
        <f>J14+K14+L14</f>
        <v>41</v>
      </c>
      <c r="N14">
        <v>7</v>
      </c>
      <c r="O14">
        <v>13</v>
      </c>
      <c r="P14">
        <v>16</v>
      </c>
      <c r="Q14" s="1">
        <f>N14+O14+P14</f>
        <v>36</v>
      </c>
      <c r="R14">
        <v>4</v>
      </c>
      <c r="S14">
        <v>8</v>
      </c>
      <c r="T14">
        <v>11</v>
      </c>
      <c r="U14" s="1">
        <f>R14+S14+T14</f>
        <v>23</v>
      </c>
      <c r="V14">
        <v>6</v>
      </c>
      <c r="W14">
        <v>17</v>
      </c>
      <c r="X14">
        <v>13</v>
      </c>
      <c r="Y14" s="1">
        <f>V14+W14+X14</f>
        <v>36</v>
      </c>
      <c r="AA14" t="s">
        <v>49</v>
      </c>
      <c r="AB14">
        <f>SUM(B14+F14+J14+N14+R14+V14+B32+F32+J32+N32+R32+V32)</f>
        <v>51</v>
      </c>
      <c r="AC14">
        <f>SUM(C14+G14+K14+O14+S14+W14+C32+G32+K32+O32+S32+W32)</f>
        <v>179</v>
      </c>
      <c r="AD14">
        <f>SUM(D14+H14+L14+P14+T14+X14+D32+H32+L32+P32+T32+X32)</f>
        <v>153</v>
      </c>
      <c r="AE14">
        <f>SUM(E14+I14+M14+Q14+U14+Y14+E32+I32+M32+Q32+U32+Y32)</f>
        <v>383</v>
      </c>
    </row>
    <row r="15" spans="1:31" x14ac:dyDescent="0.35">
      <c r="A15" t="s">
        <v>30</v>
      </c>
      <c r="B15">
        <f>IF(B13,B13/(B5+B6+B7+B9+B11+B13),0)</f>
        <v>1</v>
      </c>
      <c r="C15">
        <f>IF(C13,C13/(C5+C6+C7+C9+C11+C13),0)</f>
        <v>0.83333333333333337</v>
      </c>
      <c r="D15">
        <f>IF(D13,D13/(D5+D6+D7+D9+D11+D13),0)</f>
        <v>0.77777777777777779</v>
      </c>
      <c r="E15" s="1">
        <f>IF(E13,E13/(E5+E6+E7+E9+E11+E13),0)</f>
        <v>0.80769230769230771</v>
      </c>
      <c r="F15">
        <f>IF(F13,F13/(F5+F6+F7+F9+F11+F13),0)</f>
        <v>1</v>
      </c>
      <c r="G15">
        <f>IF(G13,G13/(G5+G6+G7+G9+G11+G13),0)</f>
        <v>0.6</v>
      </c>
      <c r="H15">
        <f>IF(H13,H13/(H5+H6+H7+H9+H11+H13),0)</f>
        <v>1</v>
      </c>
      <c r="I15" s="1">
        <f>IF(I13,I13/(I5+I6+I7+I9+I11+I13),0)</f>
        <v>0.87755102040816324</v>
      </c>
      <c r="J15">
        <f>IF(J13,J13/(J5+J6+J7+J9+J11+J13),0)</f>
        <v>0</v>
      </c>
      <c r="K15">
        <f>IF(K13,K13/(K5+K6+K7+K9+K11+K13),0)</f>
        <v>0.58823529411764708</v>
      </c>
      <c r="L15">
        <f>IF(L13,L13/(L5+L6+L7+L9+L11+L13),0)</f>
        <v>0.66666666666666663</v>
      </c>
      <c r="M15" s="1">
        <f>IF(M13,M13/(M5+M6+M7+M9+M11+M13),0)</f>
        <v>0.61538461538461542</v>
      </c>
      <c r="N15">
        <f>IF(N13,N13/(N5+N6+N7+N9+N11+N13),0)</f>
        <v>1</v>
      </c>
      <c r="O15">
        <f>IF(O13,O13/(O5+O6+O7+O9+O11+O13),0)</f>
        <v>0.75</v>
      </c>
      <c r="P15">
        <f>IF(P13,P13/(P5+P6+P7+P9+P11+P13),0)</f>
        <v>1</v>
      </c>
      <c r="Q15" s="1">
        <f>IF(Q13,Q13/(Q5+Q6+Q7+Q9+Q11+Q13),0)</f>
        <v>0.84848484848484851</v>
      </c>
      <c r="R15">
        <f>IF(R13,R13/(R5+R6+R7+R9+R11+R13),0)</f>
        <v>1</v>
      </c>
      <c r="S15">
        <f>IF(S13,S13/(S5+S6+S7+S9+S11+S13),0)</f>
        <v>1</v>
      </c>
      <c r="T15">
        <f>IF(T13,T13/(T5+T6+T7+T9+T11+T13),0)</f>
        <v>0.78125</v>
      </c>
      <c r="U15" s="1">
        <f>IF(U13,U13/(U5+U6+U7+U9+U11+U13),0)</f>
        <v>0.86</v>
      </c>
      <c r="V15">
        <f>IF(V13,V13/(V5+V6+V7+V9+V11+V13),0)</f>
        <v>0.81818181818181823</v>
      </c>
      <c r="W15">
        <f>IF(W13,W13/(W5+W6+W7+W9+W11+W13),0)</f>
        <v>0.69230769230769229</v>
      </c>
      <c r="X15">
        <f>IF(X13,X13/(X5+X6+X7+X9+X11+X13),0)</f>
        <v>1</v>
      </c>
      <c r="Y15" s="1">
        <f>IF(Y13,Y13/(Y5+Y6+Y7+Y9+Y11+Y13),0)</f>
        <v>0.8125</v>
      </c>
      <c r="AA15" t="s">
        <v>30</v>
      </c>
      <c r="AB15">
        <f>IF(AB13,AB13/(AB5+AB6+AB7+AB9+AB11+AB13),0)</f>
        <v>0.97894736842105268</v>
      </c>
      <c r="AC15">
        <f>IF(AC13,AC13/(AC5+AC6+AC7+AC9+AC11+AC13),0)</f>
        <v>0.60799999999999998</v>
      </c>
      <c r="AD15">
        <f>IF(AD13,AD13/(AD5+AD6+AD7+AD9+AD11+AD13),0)</f>
        <v>0.9015544041450777</v>
      </c>
      <c r="AE15" s="1">
        <f>IF(AE13,AE13/(AE5+AE6+AE7+AE9+AE11+AE13),0)</f>
        <v>0.83050847457627119</v>
      </c>
    </row>
    <row r="16" spans="1:31" x14ac:dyDescent="0.35">
      <c r="A16" t="s">
        <v>31</v>
      </c>
      <c r="B16">
        <f>IF(B13,B13/(B3+B4+B8+B10+B12+B13),0)</f>
        <v>0.4</v>
      </c>
      <c r="C16">
        <f>IF(C13,C13/(C3+C4+C8+C10+C12+C13),0)</f>
        <v>0.55555555555555558</v>
      </c>
      <c r="D16">
        <f>IF(D13,D13/(D3+D4+D8+D10+D12+D13),0)</f>
        <v>0.875</v>
      </c>
      <c r="E16" s="1">
        <f>IF(E13,E13/(E3+E4+E8+E10+E12+E13),0)</f>
        <v>0.7</v>
      </c>
      <c r="F16">
        <f>IF(F13,F13/(F3+F4+F8+F10+F12+F13),0)</f>
        <v>0.7857142857142857</v>
      </c>
      <c r="G16">
        <f>IF(G13,G13/(G3+G4+G8+G10+G12+G13),0)</f>
        <v>0.47368421052631576</v>
      </c>
      <c r="H16">
        <f>IF(H13,H13/(H3+H4+H8+H10+H12+H13),0)</f>
        <v>0.95833333333333337</v>
      </c>
      <c r="I16" s="1">
        <f>IF(I13,I13/(I3+I4+I8+I10+I12+I13),0)</f>
        <v>0.75438596491228072</v>
      </c>
      <c r="J16">
        <f>IF(J13,J13/(J3+J4+J8+J10+J12+J13),0)</f>
        <v>0</v>
      </c>
      <c r="K16">
        <f>IF(K13,K13/(K3+K4+K8+K10+K12+K13),0)</f>
        <v>0.37037037037037035</v>
      </c>
      <c r="L16">
        <f>IF(L13,L13/(L3+L4+L8+L10+L12+L13),0)</f>
        <v>0.35294117647058826</v>
      </c>
      <c r="M16" s="1">
        <f>IF(M13,M13/(M3+M4+M8+M10+M12+M13),0)</f>
        <v>0.34042553191489361</v>
      </c>
      <c r="N16">
        <f>IF(N13,N13/(N3+N4+N8+N10+N12+N13),0)</f>
        <v>0.22222222222222221</v>
      </c>
      <c r="O16">
        <f>IF(O13,O13/(O3+O4+O8+O10+O12+O13),0)</f>
        <v>0.65217391304347827</v>
      </c>
      <c r="P16">
        <f>IF(P13,P13/(P3+P4+P8+P10+P12+P13),0)</f>
        <v>0.40740740740740738</v>
      </c>
      <c r="Q16" s="1">
        <f>IF(Q13,Q13/(Q3+Q4+Q8+Q10+Q12+Q13),0)</f>
        <v>0.47457627118644069</v>
      </c>
      <c r="R16">
        <f>IF(R13,R13/(R3+R4+R8+R10+R12+R13),0)</f>
        <v>0.5</v>
      </c>
      <c r="S16">
        <f>IF(S13,S13/(S3+S4+S8+S10+S12+S13),0)</f>
        <v>0.63636363636363635</v>
      </c>
      <c r="T16">
        <f>IF(T13,T13/(T3+T4+T8+T10+T12+T13),0)</f>
        <v>0.86206896551724133</v>
      </c>
      <c r="U16" s="1">
        <f>IF(U13,U13/(U3+U4+U8+U10+U12+U13),0)</f>
        <v>0.72881355932203384</v>
      </c>
      <c r="V16">
        <f>IF(V13,V13/(V3+V4+V8+V10+V12+V13),0)</f>
        <v>0.69230769230769229</v>
      </c>
      <c r="W16">
        <f>IF(W13,W13/(W3+W4+W8+W10+W12+W13),0)</f>
        <v>0.40909090909090912</v>
      </c>
      <c r="X16">
        <f>IF(X13,X13/(X3+X4+X8+X10+X12+X13),0)</f>
        <v>0.38095238095238093</v>
      </c>
      <c r="Y16" s="1">
        <f>IF(Y13,Y13/(Y3+Y4+Y8+Y10+Y12+Y13),0)</f>
        <v>0.4642857142857143</v>
      </c>
      <c r="AA16" t="s">
        <v>31</v>
      </c>
      <c r="AB16">
        <f>IF(AB13,AB13/(AB3+AB4+AB8+AB10+AB12+AB13),0)</f>
        <v>0.65034965034965031</v>
      </c>
      <c r="AC16">
        <f>IF(AC13,AC13/(AC3+AC4+AC8+AC10+AC12+AC13),0)</f>
        <v>0.36893203883495146</v>
      </c>
      <c r="AD16">
        <f>IF(AD13,AD13/(AD3+AD4+AD8+AD10+AD12+AD13),0)</f>
        <v>0.56493506493506496</v>
      </c>
      <c r="AE16" s="1">
        <f>IF(AE13,AE13/(AE3+AE4+AE8+AE10+AE12+AE13),0)</f>
        <v>0.52207001522070018</v>
      </c>
    </row>
    <row r="17" spans="1:35" x14ac:dyDescent="0.35">
      <c r="A17" t="s">
        <v>32</v>
      </c>
      <c r="B17">
        <f>2*((B15*B16)/(B15+B16))</f>
        <v>0.57142857142857151</v>
      </c>
      <c r="C17">
        <f>2*((C15*C16)/(C15+C16))</f>
        <v>0.66666666666666674</v>
      </c>
      <c r="D17">
        <f>2*((D15*D16)/(D15+D16))</f>
        <v>0.82352941176470595</v>
      </c>
      <c r="E17" s="1">
        <f>2*((E15*E16)/(E15+E16))</f>
        <v>0.75</v>
      </c>
      <c r="F17">
        <f>2*((F15*F16)/(F15+F16))</f>
        <v>0.88</v>
      </c>
      <c r="G17">
        <f>2*((G15*G16)/(G15+G16))</f>
        <v>0.52941176470588236</v>
      </c>
      <c r="H17">
        <f>2*((H15*H16)/(H15+H16))</f>
        <v>0.97872340425531912</v>
      </c>
      <c r="I17" s="1">
        <f>2*((I15*I16)/(I15+I16))</f>
        <v>0.81132075471698117</v>
      </c>
      <c r="J17" s="2">
        <f>IF((J15+J16),2*((J15*J16)/(J15+J16)),0)</f>
        <v>0</v>
      </c>
      <c r="K17">
        <f>2*((K15*K16)/(K15+K16))</f>
        <v>0.45454545454545453</v>
      </c>
      <c r="L17">
        <f>2*((L15*L16)/(L15+L16))</f>
        <v>0.46153846153846156</v>
      </c>
      <c r="M17" s="1">
        <f>2*((M15*M16)/(M15+M16))</f>
        <v>0.43835616438356162</v>
      </c>
      <c r="N17">
        <f>2*((N15*N16)/(N15+N16))</f>
        <v>0.36363636363636359</v>
      </c>
      <c r="O17">
        <f>2*((O15*O16)/(O15+O16))</f>
        <v>0.69767441860465118</v>
      </c>
      <c r="P17">
        <f>2*((P15*P16)/(P15+P16))</f>
        <v>0.57894736842105254</v>
      </c>
      <c r="Q17" s="1">
        <f>2*((Q15*Q16)/(Q15+Q16))</f>
        <v>0.60869565217391308</v>
      </c>
      <c r="R17">
        <f>2*((R15*R16)/(R15+R16))</f>
        <v>0.66666666666666663</v>
      </c>
      <c r="S17">
        <f>2*((S15*S16)/(S15+S16))</f>
        <v>0.77777777777777779</v>
      </c>
      <c r="T17">
        <f>2*((T15*T16)/(T15+T16))</f>
        <v>0.81967213114754089</v>
      </c>
      <c r="U17" s="1">
        <f>2*((U15*U16)/(U15+U16))</f>
        <v>0.78899082568807333</v>
      </c>
      <c r="V17">
        <f>2*((V15*V16)/(V15+V16))</f>
        <v>0.75000000000000011</v>
      </c>
      <c r="W17">
        <f>2*((W15*W16)/(W15+W16))</f>
        <v>0.51428571428571423</v>
      </c>
      <c r="X17">
        <f>2*((X15*X16)/(X15+X16))</f>
        <v>0.55172413793103448</v>
      </c>
      <c r="Y17" s="1">
        <f>2*((Y15*Y16)/(Y15+Y16))</f>
        <v>0.59090909090909083</v>
      </c>
      <c r="AA17" t="s">
        <v>32</v>
      </c>
      <c r="AB17">
        <f>2*((AB15*AB16)/(AB15+AB16))</f>
        <v>0.78151260504201681</v>
      </c>
      <c r="AC17">
        <f>2*((AC15*AC16)/(AC15+AC16))</f>
        <v>0.45921450151057408</v>
      </c>
      <c r="AD17">
        <f>2*((AD15*AD16)/(AD15+AD16))</f>
        <v>0.69461077844311381</v>
      </c>
      <c r="AE17" s="1">
        <f>2*((AE15*AE16)/(AE15+AE16))</f>
        <v>0.64112149532710283</v>
      </c>
    </row>
    <row r="18" spans="1:35" x14ac:dyDescent="0.35">
      <c r="E18" s="1"/>
      <c r="I18" s="1"/>
      <c r="M18" s="1"/>
      <c r="Q18" s="1"/>
      <c r="U18" s="1"/>
      <c r="Y18" s="1"/>
    </row>
    <row r="19" spans="1:35" x14ac:dyDescent="0.35">
      <c r="B19" t="s">
        <v>22</v>
      </c>
      <c r="E19" s="1"/>
      <c r="F19" t="s">
        <v>23</v>
      </c>
      <c r="I19" s="1"/>
      <c r="J19" t="s">
        <v>24</v>
      </c>
      <c r="M19" s="1"/>
      <c r="N19" t="s">
        <v>25</v>
      </c>
      <c r="Q19" s="1"/>
      <c r="R19" t="s">
        <v>26</v>
      </c>
      <c r="U19" s="1"/>
      <c r="V19" t="s">
        <v>27</v>
      </c>
      <c r="Y19" s="1"/>
    </row>
    <row r="20" spans="1:35" x14ac:dyDescent="0.35">
      <c r="A20" t="s">
        <v>45</v>
      </c>
      <c r="B20" t="s">
        <v>13</v>
      </c>
      <c r="C20" t="s">
        <v>14</v>
      </c>
      <c r="D20" t="s">
        <v>15</v>
      </c>
      <c r="E20" s="1" t="s">
        <v>29</v>
      </c>
      <c r="F20" t="s">
        <v>13</v>
      </c>
      <c r="G20" t="s">
        <v>14</v>
      </c>
      <c r="H20" t="s">
        <v>15</v>
      </c>
      <c r="I20" s="1" t="s">
        <v>29</v>
      </c>
      <c r="J20" t="s">
        <v>13</v>
      </c>
      <c r="K20" t="s">
        <v>14</v>
      </c>
      <c r="L20" t="s">
        <v>15</v>
      </c>
      <c r="M20" s="1" t="s">
        <v>29</v>
      </c>
      <c r="N20" t="s">
        <v>13</v>
      </c>
      <c r="O20" t="s">
        <v>14</v>
      </c>
      <c r="P20" t="s">
        <v>15</v>
      </c>
      <c r="Q20" s="1" t="s">
        <v>29</v>
      </c>
      <c r="R20" t="s">
        <v>13</v>
      </c>
      <c r="S20" t="s">
        <v>14</v>
      </c>
      <c r="T20" t="s">
        <v>15</v>
      </c>
      <c r="U20" s="1" t="s">
        <v>29</v>
      </c>
      <c r="V20" t="s">
        <v>13</v>
      </c>
      <c r="W20" t="s">
        <v>14</v>
      </c>
      <c r="X20" t="s">
        <v>15</v>
      </c>
      <c r="Y20" s="1" t="s">
        <v>29</v>
      </c>
    </row>
    <row r="21" spans="1:35" x14ac:dyDescent="0.35">
      <c r="A21" t="s">
        <v>1</v>
      </c>
      <c r="B21">
        <v>0</v>
      </c>
      <c r="C21">
        <v>0</v>
      </c>
      <c r="D21">
        <v>11</v>
      </c>
      <c r="E21" s="1">
        <f>B21+C21+D21</f>
        <v>11</v>
      </c>
      <c r="F21">
        <v>7</v>
      </c>
      <c r="G21">
        <v>0</v>
      </c>
      <c r="H21">
        <v>6</v>
      </c>
      <c r="I21" s="1">
        <f>F21+G21+H21</f>
        <v>13</v>
      </c>
      <c r="J21">
        <v>2</v>
      </c>
      <c r="K21">
        <v>16</v>
      </c>
      <c r="L21">
        <v>7</v>
      </c>
      <c r="M21" s="1">
        <f>J21+K21+L21</f>
        <v>25</v>
      </c>
      <c r="N21">
        <v>3</v>
      </c>
      <c r="O21">
        <v>0</v>
      </c>
      <c r="P21">
        <v>0</v>
      </c>
      <c r="Q21" s="1">
        <f>N21+O21+P21</f>
        <v>3</v>
      </c>
      <c r="R21">
        <v>0</v>
      </c>
      <c r="S21">
        <v>15</v>
      </c>
      <c r="T21">
        <v>5</v>
      </c>
      <c r="U21" s="1">
        <f>R21+S21+T21</f>
        <v>20</v>
      </c>
      <c r="V21">
        <v>0</v>
      </c>
      <c r="W21">
        <v>0</v>
      </c>
      <c r="X21">
        <v>0</v>
      </c>
      <c r="Y21" s="1">
        <f>V21+W21+X21</f>
        <v>0</v>
      </c>
    </row>
    <row r="22" spans="1:35" x14ac:dyDescent="0.35">
      <c r="A22" t="s">
        <v>2</v>
      </c>
      <c r="B22">
        <v>4</v>
      </c>
      <c r="C22">
        <v>1</v>
      </c>
      <c r="D22">
        <v>4</v>
      </c>
      <c r="E22" s="1">
        <f>B22+C22+D22</f>
        <v>9</v>
      </c>
      <c r="F22">
        <v>0</v>
      </c>
      <c r="G22">
        <v>0</v>
      </c>
      <c r="H22">
        <v>0</v>
      </c>
      <c r="I22" s="1">
        <f>F22+G22+H22</f>
        <v>0</v>
      </c>
      <c r="J22">
        <v>0</v>
      </c>
      <c r="K22">
        <v>0</v>
      </c>
      <c r="L22">
        <v>2</v>
      </c>
      <c r="M22" s="1">
        <f>J22+K22+L22</f>
        <v>2</v>
      </c>
      <c r="N22">
        <v>0</v>
      </c>
      <c r="O22">
        <v>0</v>
      </c>
      <c r="P22">
        <v>13</v>
      </c>
      <c r="Q22" s="1">
        <f>N22+O22+P22</f>
        <v>13</v>
      </c>
      <c r="R22">
        <v>0</v>
      </c>
      <c r="S22">
        <v>0</v>
      </c>
      <c r="T22">
        <v>0</v>
      </c>
      <c r="U22" s="1">
        <f>R22+S22+T22</f>
        <v>0</v>
      </c>
      <c r="V22">
        <v>0</v>
      </c>
      <c r="W22">
        <v>0</v>
      </c>
      <c r="X22">
        <v>2</v>
      </c>
      <c r="Y22" s="1">
        <f>V22+W22+X22</f>
        <v>2</v>
      </c>
    </row>
    <row r="23" spans="1:35" x14ac:dyDescent="0.35">
      <c r="A23" t="s">
        <v>3</v>
      </c>
      <c r="B23">
        <v>0</v>
      </c>
      <c r="C23">
        <v>0</v>
      </c>
      <c r="D23">
        <v>0</v>
      </c>
      <c r="E23" s="1">
        <f>B23+C23+D23</f>
        <v>0</v>
      </c>
      <c r="F23">
        <v>0</v>
      </c>
      <c r="G23">
        <v>0</v>
      </c>
      <c r="H23">
        <v>0</v>
      </c>
      <c r="I23" s="1">
        <f>F23+G23+H23</f>
        <v>0</v>
      </c>
      <c r="J23">
        <v>0</v>
      </c>
      <c r="K23">
        <v>0</v>
      </c>
      <c r="L23">
        <v>0</v>
      </c>
      <c r="M23" s="1">
        <f>J23+K23+L23</f>
        <v>0</v>
      </c>
      <c r="N23">
        <v>0</v>
      </c>
      <c r="O23">
        <v>0</v>
      </c>
      <c r="P23">
        <v>0</v>
      </c>
      <c r="Q23" s="1">
        <f>N23+O23+P23</f>
        <v>0</v>
      </c>
      <c r="R23">
        <v>0</v>
      </c>
      <c r="S23">
        <v>0</v>
      </c>
      <c r="T23">
        <v>0</v>
      </c>
      <c r="U23" s="1">
        <f>R23+S23+T23</f>
        <v>0</v>
      </c>
      <c r="V23">
        <v>0</v>
      </c>
      <c r="W23">
        <v>0</v>
      </c>
      <c r="X23">
        <v>0</v>
      </c>
      <c r="Y23" s="1">
        <f>V23+W23+X23</f>
        <v>0</v>
      </c>
    </row>
    <row r="24" spans="1:35" x14ac:dyDescent="0.35">
      <c r="A24" t="s">
        <v>4</v>
      </c>
      <c r="B24">
        <v>0</v>
      </c>
      <c r="C24">
        <v>0</v>
      </c>
      <c r="D24">
        <v>0</v>
      </c>
      <c r="E24" s="1">
        <f>B24+C24+D24</f>
        <v>0</v>
      </c>
      <c r="F24">
        <v>0</v>
      </c>
      <c r="G24">
        <v>0</v>
      </c>
      <c r="H24">
        <v>0</v>
      </c>
      <c r="I24" s="1">
        <f>F24+G24+H24</f>
        <v>0</v>
      </c>
      <c r="J24">
        <v>0</v>
      </c>
      <c r="K24">
        <v>0</v>
      </c>
      <c r="L24">
        <v>0</v>
      </c>
      <c r="M24" s="1">
        <f>J24+K24+L24</f>
        <v>0</v>
      </c>
      <c r="N24">
        <v>0</v>
      </c>
      <c r="O24">
        <v>0</v>
      </c>
      <c r="P24">
        <v>0</v>
      </c>
      <c r="Q24" s="1">
        <f>N24+O24+P24</f>
        <v>0</v>
      </c>
      <c r="R24">
        <v>0</v>
      </c>
      <c r="S24">
        <v>0</v>
      </c>
      <c r="T24">
        <v>0</v>
      </c>
      <c r="U24" s="1">
        <f>R24+S24+T24</f>
        <v>0</v>
      </c>
      <c r="V24">
        <v>0</v>
      </c>
      <c r="W24">
        <v>0</v>
      </c>
      <c r="X24">
        <v>4</v>
      </c>
      <c r="Y24" s="1">
        <f>V24+W24+X24</f>
        <v>4</v>
      </c>
    </row>
    <row r="25" spans="1:35" x14ac:dyDescent="0.35">
      <c r="A25" t="s">
        <v>5</v>
      </c>
      <c r="B25">
        <v>0</v>
      </c>
      <c r="C25">
        <v>0</v>
      </c>
      <c r="D25">
        <v>0</v>
      </c>
      <c r="E25" s="1">
        <f>B25+C25+D25</f>
        <v>0</v>
      </c>
      <c r="F25">
        <v>0</v>
      </c>
      <c r="G25">
        <v>0</v>
      </c>
      <c r="H25">
        <v>0</v>
      </c>
      <c r="I25" s="1">
        <f>F25+G25+H25</f>
        <v>0</v>
      </c>
      <c r="J25">
        <v>0</v>
      </c>
      <c r="K25">
        <v>0</v>
      </c>
      <c r="L25">
        <v>1</v>
      </c>
      <c r="M25" s="1">
        <f>J25+K25+L25</f>
        <v>1</v>
      </c>
      <c r="N25">
        <v>0</v>
      </c>
      <c r="O25">
        <v>0</v>
      </c>
      <c r="P25">
        <v>0</v>
      </c>
      <c r="Q25" s="1">
        <f>N25+O25+P25</f>
        <v>0</v>
      </c>
      <c r="R25">
        <v>0</v>
      </c>
      <c r="S25">
        <v>0</v>
      </c>
      <c r="T25">
        <v>0</v>
      </c>
      <c r="U25" s="1">
        <f>R25+S25+T25</f>
        <v>0</v>
      </c>
      <c r="V25">
        <v>0</v>
      </c>
      <c r="W25">
        <v>0</v>
      </c>
      <c r="X25">
        <v>0</v>
      </c>
      <c r="Y25" s="1">
        <f>V25+W25+X25</f>
        <v>0</v>
      </c>
    </row>
    <row r="26" spans="1:35" x14ac:dyDescent="0.35">
      <c r="A26" t="s">
        <v>6</v>
      </c>
      <c r="B26">
        <v>0</v>
      </c>
      <c r="C26">
        <v>0</v>
      </c>
      <c r="D26">
        <v>0</v>
      </c>
      <c r="E26" s="1">
        <f>B26+C26+D26</f>
        <v>0</v>
      </c>
      <c r="F26">
        <v>0</v>
      </c>
      <c r="G26">
        <v>0</v>
      </c>
      <c r="H26">
        <v>0</v>
      </c>
      <c r="I26" s="1">
        <f>F26+G26+H26</f>
        <v>0</v>
      </c>
      <c r="J26">
        <v>0</v>
      </c>
      <c r="K26">
        <v>0</v>
      </c>
      <c r="L26">
        <v>4</v>
      </c>
      <c r="M26" s="1">
        <f>J26+K26+L26</f>
        <v>4</v>
      </c>
      <c r="N26">
        <v>0</v>
      </c>
      <c r="O26">
        <v>0</v>
      </c>
      <c r="P26">
        <v>0</v>
      </c>
      <c r="Q26" s="1">
        <f>N26+O26+P26</f>
        <v>0</v>
      </c>
      <c r="R26">
        <v>0</v>
      </c>
      <c r="S26">
        <v>0</v>
      </c>
      <c r="T26">
        <v>0</v>
      </c>
      <c r="U26" s="1">
        <f>R26+S26+T26</f>
        <v>0</v>
      </c>
      <c r="V26">
        <v>0</v>
      </c>
      <c r="W26">
        <v>0</v>
      </c>
      <c r="X26">
        <v>0</v>
      </c>
      <c r="Y26" s="1">
        <f>V26+W26+X26</f>
        <v>0</v>
      </c>
    </row>
    <row r="27" spans="1:35" x14ac:dyDescent="0.35">
      <c r="A27" t="s">
        <v>7</v>
      </c>
      <c r="B27">
        <v>0</v>
      </c>
      <c r="C27">
        <v>2</v>
      </c>
      <c r="D27">
        <v>0</v>
      </c>
      <c r="E27" s="1">
        <f>B27+C27+D27</f>
        <v>2</v>
      </c>
      <c r="F27">
        <v>0</v>
      </c>
      <c r="G27">
        <v>6</v>
      </c>
      <c r="H27">
        <v>0</v>
      </c>
      <c r="I27" s="1">
        <f>F27+G27+H27</f>
        <v>6</v>
      </c>
      <c r="J27">
        <v>0</v>
      </c>
      <c r="K27">
        <v>0</v>
      </c>
      <c r="L27">
        <v>0</v>
      </c>
      <c r="M27" s="1">
        <f>J27+K27+L27</f>
        <v>0</v>
      </c>
      <c r="N27">
        <v>0</v>
      </c>
      <c r="O27">
        <v>6</v>
      </c>
      <c r="P27">
        <v>0</v>
      </c>
      <c r="Q27" s="1">
        <f>N27+O27+P27</f>
        <v>6</v>
      </c>
      <c r="R27">
        <v>0</v>
      </c>
      <c r="S27">
        <v>0</v>
      </c>
      <c r="T27">
        <v>0</v>
      </c>
      <c r="U27" s="1">
        <f>R27+S27+T27</f>
        <v>0</v>
      </c>
      <c r="V27">
        <v>0</v>
      </c>
      <c r="W27">
        <v>12</v>
      </c>
      <c r="X27">
        <v>0</v>
      </c>
      <c r="Y27" s="1">
        <f>V27+W27+X27</f>
        <v>12</v>
      </c>
    </row>
    <row r="28" spans="1:35" x14ac:dyDescent="0.35">
      <c r="A28" t="s">
        <v>8</v>
      </c>
      <c r="B28">
        <v>0</v>
      </c>
      <c r="C28">
        <v>0</v>
      </c>
      <c r="D28">
        <v>0</v>
      </c>
      <c r="E28" s="1">
        <f>B28+C28+D28</f>
        <v>0</v>
      </c>
      <c r="F28">
        <v>0</v>
      </c>
      <c r="G28">
        <v>0</v>
      </c>
      <c r="H28">
        <v>0</v>
      </c>
      <c r="I28" s="1">
        <f>F28+G28+H28</f>
        <v>0</v>
      </c>
      <c r="J28">
        <v>0</v>
      </c>
      <c r="K28">
        <v>0</v>
      </c>
      <c r="L28">
        <v>2</v>
      </c>
      <c r="M28" s="1">
        <f>J28+K28+L28</f>
        <v>2</v>
      </c>
      <c r="N28">
        <v>0</v>
      </c>
      <c r="O28">
        <v>0</v>
      </c>
      <c r="P28">
        <v>0</v>
      </c>
      <c r="Q28" s="1">
        <f>N28+O28+P28</f>
        <v>0</v>
      </c>
      <c r="R28">
        <v>0</v>
      </c>
      <c r="S28">
        <v>0</v>
      </c>
      <c r="T28">
        <v>0</v>
      </c>
      <c r="U28" s="1">
        <f>R28+S28+T28</f>
        <v>0</v>
      </c>
      <c r="V28">
        <v>0</v>
      </c>
      <c r="W28">
        <v>0</v>
      </c>
      <c r="X28">
        <v>0</v>
      </c>
      <c r="Y28" s="1">
        <f>V28+W28+X28</f>
        <v>0</v>
      </c>
    </row>
    <row r="29" spans="1:35" x14ac:dyDescent="0.35">
      <c r="A29" t="s">
        <v>9</v>
      </c>
      <c r="B29">
        <v>0</v>
      </c>
      <c r="C29">
        <v>0</v>
      </c>
      <c r="D29">
        <v>0</v>
      </c>
      <c r="E29" s="1">
        <f>B29+C29+D29</f>
        <v>0</v>
      </c>
      <c r="F29">
        <v>0</v>
      </c>
      <c r="G29">
        <v>0</v>
      </c>
      <c r="H29">
        <v>0</v>
      </c>
      <c r="I29" s="1">
        <f>F29+G29+H29</f>
        <v>0</v>
      </c>
      <c r="J29">
        <v>0</v>
      </c>
      <c r="K29">
        <v>0</v>
      </c>
      <c r="L29">
        <v>0</v>
      </c>
      <c r="M29" s="1">
        <f>J29+K29+L29</f>
        <v>0</v>
      </c>
      <c r="N29">
        <v>0</v>
      </c>
      <c r="O29">
        <v>0</v>
      </c>
      <c r="P29">
        <v>0</v>
      </c>
      <c r="Q29" s="1">
        <f>N29+O29+P29</f>
        <v>0</v>
      </c>
      <c r="R29">
        <v>0</v>
      </c>
      <c r="S29">
        <v>0</v>
      </c>
      <c r="T29">
        <v>0</v>
      </c>
      <c r="U29" s="1">
        <f>R29+S29+T29</f>
        <v>0</v>
      </c>
      <c r="V29">
        <v>0</v>
      </c>
      <c r="W29">
        <v>0</v>
      </c>
      <c r="X29">
        <v>0</v>
      </c>
      <c r="Y29" s="1">
        <f>V29+W29+X29</f>
        <v>0</v>
      </c>
    </row>
    <row r="30" spans="1:35" x14ac:dyDescent="0.35">
      <c r="A30" t="s">
        <v>10</v>
      </c>
      <c r="B30">
        <v>0</v>
      </c>
      <c r="C30">
        <v>6</v>
      </c>
      <c r="D30">
        <v>0</v>
      </c>
      <c r="E30" s="1">
        <f>B30+C30+D30</f>
        <v>6</v>
      </c>
      <c r="F30">
        <v>0</v>
      </c>
      <c r="G30">
        <v>16</v>
      </c>
      <c r="H30">
        <v>0</v>
      </c>
      <c r="I30" s="1">
        <f>F30+G30+H30</f>
        <v>16</v>
      </c>
      <c r="J30">
        <v>6</v>
      </c>
      <c r="K30">
        <v>0</v>
      </c>
      <c r="L30">
        <v>18</v>
      </c>
      <c r="M30" s="1">
        <f>J30+K30+L30</f>
        <v>24</v>
      </c>
      <c r="N30">
        <v>0</v>
      </c>
      <c r="O30">
        <v>13</v>
      </c>
      <c r="P30">
        <v>8</v>
      </c>
      <c r="Q30" s="1">
        <f>N30+O30+P30</f>
        <v>21</v>
      </c>
      <c r="R30">
        <v>0</v>
      </c>
      <c r="S30">
        <v>0</v>
      </c>
      <c r="T30">
        <v>3</v>
      </c>
      <c r="U30" s="1">
        <f>R30+S30+T30</f>
        <v>3</v>
      </c>
      <c r="V30">
        <v>4</v>
      </c>
      <c r="W30">
        <v>3</v>
      </c>
      <c r="X30">
        <v>2</v>
      </c>
      <c r="Y30" s="1">
        <f>V30+W30+X30</f>
        <v>9</v>
      </c>
    </row>
    <row r="31" spans="1:35" x14ac:dyDescent="0.35">
      <c r="A31" t="s">
        <v>11</v>
      </c>
      <c r="B31">
        <v>12</v>
      </c>
      <c r="C31">
        <v>10</v>
      </c>
      <c r="D31">
        <v>26</v>
      </c>
      <c r="E31" s="1">
        <f>B31+C31+D31</f>
        <v>48</v>
      </c>
      <c r="F31">
        <v>1</v>
      </c>
      <c r="G31">
        <v>4</v>
      </c>
      <c r="H31">
        <v>18</v>
      </c>
      <c r="I31" s="1">
        <f>F31+G31+H31</f>
        <v>23</v>
      </c>
      <c r="J31">
        <v>26</v>
      </c>
      <c r="K31">
        <v>0</v>
      </c>
      <c r="L31">
        <v>10</v>
      </c>
      <c r="M31" s="1">
        <f>J31+K31+L31</f>
        <v>36</v>
      </c>
      <c r="N31">
        <v>7</v>
      </c>
      <c r="O31">
        <v>0</v>
      </c>
      <c r="P31">
        <v>10</v>
      </c>
      <c r="Q31" s="1">
        <f>N31+O31+P31</f>
        <v>17</v>
      </c>
      <c r="R31">
        <v>3</v>
      </c>
      <c r="S31">
        <v>0</v>
      </c>
      <c r="T31">
        <v>9</v>
      </c>
      <c r="U31" s="1">
        <f>R31+S31+T31</f>
        <v>12</v>
      </c>
      <c r="V31">
        <v>16</v>
      </c>
      <c r="W31">
        <v>0</v>
      </c>
      <c r="X31">
        <v>14</v>
      </c>
      <c r="Y31" s="1">
        <f>V31+W31+X31</f>
        <v>30</v>
      </c>
      <c r="AA31" t="s">
        <v>66</v>
      </c>
    </row>
    <row r="32" spans="1:35" x14ac:dyDescent="0.35">
      <c r="A32" t="s">
        <v>12</v>
      </c>
      <c r="B32">
        <v>4</v>
      </c>
      <c r="C32">
        <v>9</v>
      </c>
      <c r="D32">
        <v>15</v>
      </c>
      <c r="E32" s="1">
        <f>B32+C32+D32</f>
        <v>28</v>
      </c>
      <c r="F32">
        <v>6</v>
      </c>
      <c r="G32">
        <v>22</v>
      </c>
      <c r="H32">
        <v>6</v>
      </c>
      <c r="I32" s="1">
        <f>F32+G32+H32</f>
        <v>34</v>
      </c>
      <c r="J32">
        <v>8</v>
      </c>
      <c r="K32">
        <v>16</v>
      </c>
      <c r="L32">
        <v>34</v>
      </c>
      <c r="M32" s="1">
        <f>J32+K32+L32</f>
        <v>58</v>
      </c>
      <c r="N32">
        <v>3</v>
      </c>
      <c r="O32">
        <v>19</v>
      </c>
      <c r="P32">
        <v>21</v>
      </c>
      <c r="Q32" s="1">
        <f>N32+O32+P32</f>
        <v>43</v>
      </c>
      <c r="R32">
        <v>0</v>
      </c>
      <c r="S32">
        <v>15</v>
      </c>
      <c r="T32">
        <v>8</v>
      </c>
      <c r="U32" s="1">
        <f>R32+S32+T32</f>
        <v>23</v>
      </c>
      <c r="V32">
        <v>4</v>
      </c>
      <c r="W32">
        <v>15</v>
      </c>
      <c r="X32">
        <v>8</v>
      </c>
      <c r="Y32" s="1">
        <f>V32+W32+X32</f>
        <v>27</v>
      </c>
      <c r="AA32" t="s">
        <v>33</v>
      </c>
      <c r="AB32" t="s">
        <v>35</v>
      </c>
      <c r="AC32" t="s">
        <v>34</v>
      </c>
      <c r="AD32" t="s">
        <v>30</v>
      </c>
      <c r="AE32" t="s">
        <v>31</v>
      </c>
      <c r="AF32" t="s">
        <v>32</v>
      </c>
      <c r="AG32" t="s">
        <v>63</v>
      </c>
      <c r="AH32" t="s">
        <v>64</v>
      </c>
      <c r="AI32" t="s">
        <v>62</v>
      </c>
    </row>
    <row r="33" spans="1:35" x14ac:dyDescent="0.35">
      <c r="A33" t="s">
        <v>30</v>
      </c>
      <c r="B33">
        <f>IF(B31,B31/(B23+B24+B25+B27+B29+B31),0)</f>
        <v>1</v>
      </c>
      <c r="C33">
        <f>IF(C31,C31/(C23+C24+C25+C27+C29+C31),0)</f>
        <v>0.83333333333333337</v>
      </c>
      <c r="D33">
        <f>IF(D31,D31/(D23+D24+D25+D27+D29+D31),0)</f>
        <v>1</v>
      </c>
      <c r="E33" s="1">
        <f>IF(E31,E31/(E23+E24+E25+E27+E29+E31),0)</f>
        <v>0.96</v>
      </c>
      <c r="F33">
        <f>IF(F31,F31/(F23+F24+F25+F27+F29+F31),0)</f>
        <v>1</v>
      </c>
      <c r="G33">
        <f>IF(G31,G31/(G23+G24+G25+G27+G29+G31),0)</f>
        <v>0.4</v>
      </c>
      <c r="H33">
        <f>IF(H31,H31/(H23+H24+H25+H27+H29+H31),0)</f>
        <v>1</v>
      </c>
      <c r="I33" s="1">
        <f>IF(I31,I31/(I23+I24+I25+I27+I29+I31),0)</f>
        <v>0.7931034482758621</v>
      </c>
      <c r="J33">
        <f>IF(J31,J31/(J23+J24+J25+J27+J29+J31),0)</f>
        <v>1</v>
      </c>
      <c r="K33">
        <f>IF(K31,K31/(K23+K24+K25+K27+K29+K31),0)</f>
        <v>0</v>
      </c>
      <c r="L33">
        <f>IF(L31,L31/(L23+L24+L25+L27+L29+L31),0)</f>
        <v>0.90909090909090906</v>
      </c>
      <c r="M33" s="1">
        <f>IF(M31,M31/(M23+M24+M25+M27+M29+M31),0)</f>
        <v>0.97297297297297303</v>
      </c>
      <c r="N33">
        <f>IF(N31,N31/(N23+N24+N25+N27+N29+N31),0)</f>
        <v>1</v>
      </c>
      <c r="O33">
        <f>IF(O31,O31/(O23+O24+O25+O27+O29+O31),0)</f>
        <v>0</v>
      </c>
      <c r="P33">
        <f>IF(P31,P31/(P23+P24+P25+P27+P29+P31),0)</f>
        <v>1</v>
      </c>
      <c r="Q33" s="1">
        <f>IF(Q31,Q31/(Q23+Q24+Q25+Q27+Q29+Q31),0)</f>
        <v>0.73913043478260865</v>
      </c>
      <c r="R33">
        <f>IF(R31,R31/(R23+R24+R25+R27+R29+R31),0)</f>
        <v>1</v>
      </c>
      <c r="S33">
        <f>IF(S31,S31/(S23+S24+S25+S27+S29+S31),0)</f>
        <v>0</v>
      </c>
      <c r="T33">
        <f>IF(T31,T31/(T23+T24+T25+T27+T29+T31),0)</f>
        <v>1</v>
      </c>
      <c r="U33" s="1">
        <f>IF(U31,U31/(U23+U24+U25+U27+U29+U31),0)</f>
        <v>1</v>
      </c>
      <c r="V33">
        <f>IF(V31,V31/(V23+V24+V25+V27+V29+V31),0)</f>
        <v>1</v>
      </c>
      <c r="W33">
        <f>IF(W31,W31/(W23+W24+W25+W27+W29+W31),0)</f>
        <v>0</v>
      </c>
      <c r="X33">
        <f>IF(X31,X31/(X23+X24+X25+X27+X29+X31),0)</f>
        <v>0.77777777777777779</v>
      </c>
      <c r="Y33" s="1">
        <f>IF(Y31,Y31/(Y23+Y24+Y25+Y27+Y29+Y31),0)</f>
        <v>0.65217391304347827</v>
      </c>
      <c r="AA33" t="s">
        <v>16</v>
      </c>
      <c r="AB33" t="s">
        <v>36</v>
      </c>
      <c r="AC33" t="s">
        <v>40</v>
      </c>
      <c r="AD33">
        <f>E15</f>
        <v>0.80769230769230771</v>
      </c>
      <c r="AE33">
        <f>E16</f>
        <v>0.7</v>
      </c>
      <c r="AF33">
        <f>E17</f>
        <v>0.75</v>
      </c>
      <c r="AG33">
        <v>0.34599999999999997</v>
      </c>
      <c r="AH33">
        <v>0.32100000000000001</v>
      </c>
      <c r="AI33">
        <v>0.33300000000000002</v>
      </c>
    </row>
    <row r="34" spans="1:35" x14ac:dyDescent="0.35">
      <c r="A34" t="s">
        <v>31</v>
      </c>
      <c r="B34">
        <f>IF(B31,B31/(B21+B22+B26+B28+B30+B31),0)</f>
        <v>0.75</v>
      </c>
      <c r="C34">
        <f>IF(C31,C31/(C21+C22+C26+C28+C30+C31),0)</f>
        <v>0.58823529411764708</v>
      </c>
      <c r="D34">
        <f>IF(D31,D31/(D21+D22+D26+D28+D30+D31),0)</f>
        <v>0.63414634146341464</v>
      </c>
      <c r="E34" s="1">
        <f>IF(E31,E31/(E21+E22+E26+E28+E30+E31),0)</f>
        <v>0.64864864864864868</v>
      </c>
      <c r="F34">
        <f>IF(F31,F31/(F21+F22+F26+F28+F30+F31),0)</f>
        <v>0.125</v>
      </c>
      <c r="G34">
        <f>IF(G31,G31/(G21+G22+G26+G28+G30+G31),0)</f>
        <v>0.2</v>
      </c>
      <c r="H34">
        <f>IF(H31,H31/(H21+H22+H26+H28+H30+H31),0)</f>
        <v>0.75</v>
      </c>
      <c r="I34" s="1">
        <f>IF(I31,I31/(I21+I22+I26+I28+I30+I31),0)</f>
        <v>0.44230769230769229</v>
      </c>
      <c r="J34">
        <f>IF(J31,J31/(J21+J22+J26+J28+J30+J31),0)</f>
        <v>0.76470588235294112</v>
      </c>
      <c r="K34">
        <f>IF(K31,K31/(K21+K22+K26+K28+K30+K31),0)</f>
        <v>0</v>
      </c>
      <c r="L34">
        <f>IF(L31,L31/(L21+L22+L26+L28+L30+L31),0)</f>
        <v>0.23255813953488372</v>
      </c>
      <c r="M34" s="1">
        <f>IF(M31,M31/(M21+M22+M26+M28+M30+M31),0)</f>
        <v>0.38709677419354838</v>
      </c>
      <c r="N34">
        <f>IF(N31,N31/(N21+N22+N26+N28+N30+N31),0)</f>
        <v>0.7</v>
      </c>
      <c r="O34">
        <f>IF(O31,O31/(O21+O22+O26+O28+O30+O31),0)</f>
        <v>0</v>
      </c>
      <c r="P34">
        <f>IF(P31,P31/(P21+P22+P26+P28+P30+P31),0)</f>
        <v>0.32258064516129031</v>
      </c>
      <c r="Q34" s="1">
        <f>IF(Q31,Q31/(Q21+Q22+Q26+Q28+Q30+Q31),0)</f>
        <v>0.31481481481481483</v>
      </c>
      <c r="R34">
        <f>IF(R31,R31/(R21+R22+R26+R28+R30+R31),0)</f>
        <v>1</v>
      </c>
      <c r="S34">
        <f>IF(S31,S31/(S21+S22+S26+S28+S30+S31),0)</f>
        <v>0</v>
      </c>
      <c r="T34">
        <f>IF(T31,T31/(T21+T22+T26+T28+T30+T31),0)</f>
        <v>0.52941176470588236</v>
      </c>
      <c r="U34" s="1">
        <f>IF(U31,U31/(U21+U22+U26+U28+U30+U31),0)</f>
        <v>0.34285714285714286</v>
      </c>
      <c r="V34">
        <f>IF(V31,V31/(V21+V22+V26+V28+V30+V31),0)</f>
        <v>0.8</v>
      </c>
      <c r="W34">
        <f>IF(W31,W31/(W21+W22+W26+W28+W30+W31),0)</f>
        <v>0</v>
      </c>
      <c r="X34">
        <f>IF(X31,X31/(X21+X22+X26+X28+X30+X31),0)</f>
        <v>0.77777777777777779</v>
      </c>
      <c r="Y34" s="1">
        <f>IF(Y31,Y31/(Y21+Y22+Y26+Y28+Y30+Y31),0)</f>
        <v>0.73170731707317072</v>
      </c>
      <c r="AA34" t="s">
        <v>17</v>
      </c>
      <c r="AB34" t="s">
        <v>36</v>
      </c>
      <c r="AC34" t="s">
        <v>42</v>
      </c>
      <c r="AD34">
        <f>I15</f>
        <v>0.87755102040816324</v>
      </c>
      <c r="AE34">
        <f>I16</f>
        <v>0.75438596491228072</v>
      </c>
      <c r="AF34">
        <f>I17</f>
        <v>0.81132075471698117</v>
      </c>
      <c r="AG34">
        <v>0.75</v>
      </c>
      <c r="AH34">
        <v>0.69199999999999995</v>
      </c>
      <c r="AI34">
        <v>0.72</v>
      </c>
    </row>
    <row r="35" spans="1:35" x14ac:dyDescent="0.35">
      <c r="A35" t="s">
        <v>32</v>
      </c>
      <c r="B35">
        <f>2*((B33*B34)/(B33+B34))</f>
        <v>0.8571428571428571</v>
      </c>
      <c r="C35">
        <f>2*((C33*C34)/(C33+C34))</f>
        <v>0.68965517241379315</v>
      </c>
      <c r="D35">
        <f>2*((D33*D34)/(D33+D34))</f>
        <v>0.77611940298507454</v>
      </c>
      <c r="E35" s="1">
        <f>2*((E33*E34)/(E33+E34))</f>
        <v>0.77419354838709675</v>
      </c>
      <c r="F35">
        <f>2*((F33*F34)/(F33+F34))</f>
        <v>0.22222222222222221</v>
      </c>
      <c r="G35">
        <f>2*((G33*G34)/(G33+G34))</f>
        <v>0.26666666666666666</v>
      </c>
      <c r="H35">
        <f>2*((H33*H34)/(H33+H34))</f>
        <v>0.8571428571428571</v>
      </c>
      <c r="I35" s="1">
        <f>2*((I33*I34)/(I33+I34))</f>
        <v>0.5679012345679012</v>
      </c>
      <c r="J35">
        <f>2*((J33*J34)/(J33+J34))</f>
        <v>0.86666666666666659</v>
      </c>
      <c r="K35">
        <f>IF((K33+K34),2*((K33*K34)/(K33+K34)),0)</f>
        <v>0</v>
      </c>
      <c r="L35">
        <f>IF((L33+L34),2*((L33*L34)/(L33+L34)),0)</f>
        <v>0.37037037037037029</v>
      </c>
      <c r="M35" s="1">
        <f>IF((M33+M34),2*((M33*M34)/(M33+M34)),0)</f>
        <v>0.55384615384615388</v>
      </c>
      <c r="N35">
        <f>IF((N33+N34),2*((N33*N34)/(N33+N34)),0)</f>
        <v>0.82352941176470584</v>
      </c>
      <c r="O35">
        <f>IF((O33+O34),2*((O33*O34)/(O33+O34)),0)</f>
        <v>0</v>
      </c>
      <c r="P35">
        <f>IF((P33+P34),2*((P33*P34)/(P33+P34)),0)</f>
        <v>0.48780487804878048</v>
      </c>
      <c r="Q35" s="1">
        <f>IF((Q33+Q34),2*((Q33*Q34)/(Q33+Q34)),0)</f>
        <v>0.44155844155844148</v>
      </c>
      <c r="R35">
        <f>IF((R33+R34),2*((R33*R34)/(R33+R34)),0)</f>
        <v>1</v>
      </c>
      <c r="S35">
        <f>IF((S33+S34),2*((S33*S34)/(S33+S34)),0)</f>
        <v>0</v>
      </c>
      <c r="T35">
        <f>IF((T33+T34),2*((T33*T34)/(T33+T34)),0)</f>
        <v>0.6923076923076924</v>
      </c>
      <c r="U35" s="1">
        <f>IF((U33+U34),2*((U33*U34)/(U33+U34)),0)</f>
        <v>0.51063829787234039</v>
      </c>
      <c r="V35">
        <f>IF((V33+V34),2*((V33*V34)/(V33+V34)),0)</f>
        <v>0.88888888888888895</v>
      </c>
      <c r="W35">
        <f>IF((W33+W34),2*((W33*W34)/(W33+W34)),0)</f>
        <v>0</v>
      </c>
      <c r="X35">
        <f>IF((X33+X34),2*((X33*X34)/(X33+X34)),0)</f>
        <v>0.77777777777777779</v>
      </c>
      <c r="Y35" s="1">
        <f>IF((Y33+Y34),2*((Y33*Y34)/(Y33+Y34)),0)</f>
        <v>0.68965517241379315</v>
      </c>
      <c r="AA35" t="s">
        <v>18</v>
      </c>
      <c r="AB35" t="s">
        <v>37</v>
      </c>
      <c r="AC35" t="s">
        <v>42</v>
      </c>
      <c r="AD35">
        <f>M15</f>
        <v>0.61538461538461542</v>
      </c>
      <c r="AE35">
        <f>M16</f>
        <v>0.34042553191489361</v>
      </c>
      <c r="AF35">
        <f>M17</f>
        <v>0.43835616438356162</v>
      </c>
      <c r="AG35">
        <v>0.6</v>
      </c>
      <c r="AH35">
        <v>0.11</v>
      </c>
      <c r="AI35">
        <v>0.185</v>
      </c>
    </row>
    <row r="36" spans="1:35" x14ac:dyDescent="0.35">
      <c r="AA36" t="s">
        <v>19</v>
      </c>
      <c r="AB36" t="s">
        <v>37</v>
      </c>
      <c r="AC36" t="s">
        <v>40</v>
      </c>
      <c r="AD36">
        <f>Q15</f>
        <v>0.84848484848484851</v>
      </c>
      <c r="AE36">
        <f>Q16</f>
        <v>0.47457627118644069</v>
      </c>
      <c r="AF36">
        <f>Q17</f>
        <v>0.60869565217391308</v>
      </c>
      <c r="AG36">
        <v>0.36359999999999998</v>
      </c>
      <c r="AH36">
        <v>0.255</v>
      </c>
      <c r="AI36">
        <v>0.3</v>
      </c>
    </row>
    <row r="37" spans="1:35" x14ac:dyDescent="0.35">
      <c r="B37" s="1"/>
      <c r="C37" s="1"/>
      <c r="D37" s="1"/>
      <c r="AA37" t="s">
        <v>20</v>
      </c>
      <c r="AB37" t="s">
        <v>38</v>
      </c>
      <c r="AC37" t="s">
        <v>43</v>
      </c>
      <c r="AD37">
        <f>U15</f>
        <v>0.86</v>
      </c>
      <c r="AE37">
        <f>U16</f>
        <v>0.72881355932203384</v>
      </c>
      <c r="AF37">
        <f>U17</f>
        <v>0.78899082568807333</v>
      </c>
      <c r="AG37">
        <v>0.40500000000000003</v>
      </c>
      <c r="AH37">
        <v>0.3</v>
      </c>
      <c r="AI37">
        <v>0.34399999999999997</v>
      </c>
    </row>
    <row r="38" spans="1:35" x14ac:dyDescent="0.35">
      <c r="A38" s="2" t="s">
        <v>61</v>
      </c>
      <c r="B38" s="1" t="s">
        <v>36</v>
      </c>
      <c r="C38" s="1"/>
      <c r="D38" s="1"/>
      <c r="E38" s="1"/>
      <c r="F38" s="1" t="s">
        <v>37</v>
      </c>
      <c r="G38" s="1"/>
      <c r="H38" s="1"/>
      <c r="I38" s="1"/>
      <c r="J38" s="1" t="s">
        <v>38</v>
      </c>
      <c r="K38" s="1"/>
      <c r="L38" s="1"/>
      <c r="M38" s="1"/>
      <c r="N38" s="1" t="s">
        <v>39</v>
      </c>
      <c r="O38" s="1"/>
      <c r="P38" s="1"/>
      <c r="Q38" s="1"/>
      <c r="R38" s="1" t="s">
        <v>40</v>
      </c>
      <c r="S38" s="1"/>
      <c r="T38" s="1"/>
      <c r="U38" s="1"/>
      <c r="V38" s="1" t="s">
        <v>41</v>
      </c>
      <c r="W38" s="1"/>
      <c r="X38" s="1"/>
      <c r="Y38" s="1"/>
      <c r="AA38" t="s">
        <v>21</v>
      </c>
      <c r="AB38" t="s">
        <v>38</v>
      </c>
      <c r="AC38" t="s">
        <v>42</v>
      </c>
      <c r="AD38">
        <f>Y15</f>
        <v>0.8125</v>
      </c>
      <c r="AE38">
        <f>Y16</f>
        <v>0.4642857142857143</v>
      </c>
      <c r="AF38">
        <f>Y17</f>
        <v>0.59090909090909083</v>
      </c>
      <c r="AG38">
        <v>0.5</v>
      </c>
      <c r="AH38">
        <v>0.23899999999999999</v>
      </c>
      <c r="AI38">
        <v>0.32300000000000001</v>
      </c>
    </row>
    <row r="39" spans="1:35" x14ac:dyDescent="0.35">
      <c r="B39" t="s">
        <v>13</v>
      </c>
      <c r="C39" t="s">
        <v>14</v>
      </c>
      <c r="D39" t="s">
        <v>15</v>
      </c>
      <c r="E39" s="1" t="s">
        <v>29</v>
      </c>
      <c r="F39" t="s">
        <v>13</v>
      </c>
      <c r="G39" t="s">
        <v>14</v>
      </c>
      <c r="H39" t="s">
        <v>15</v>
      </c>
      <c r="I39" s="1" t="s">
        <v>29</v>
      </c>
      <c r="J39" t="s">
        <v>13</v>
      </c>
      <c r="K39" t="s">
        <v>14</v>
      </c>
      <c r="L39" t="s">
        <v>15</v>
      </c>
      <c r="M39" s="1" t="s">
        <v>29</v>
      </c>
      <c r="N39" t="s">
        <v>13</v>
      </c>
      <c r="O39" t="s">
        <v>14</v>
      </c>
      <c r="P39" t="s">
        <v>15</v>
      </c>
      <c r="Q39" s="1" t="s">
        <v>29</v>
      </c>
      <c r="R39" t="s">
        <v>13</v>
      </c>
      <c r="S39" t="s">
        <v>14</v>
      </c>
      <c r="T39" t="s">
        <v>15</v>
      </c>
      <c r="U39" s="1" t="s">
        <v>29</v>
      </c>
      <c r="V39" t="s">
        <v>13</v>
      </c>
      <c r="W39" t="s">
        <v>14</v>
      </c>
      <c r="X39" t="s">
        <v>15</v>
      </c>
      <c r="Y39" s="1" t="s">
        <v>29</v>
      </c>
      <c r="AA39" t="s">
        <v>22</v>
      </c>
      <c r="AB39" t="s">
        <v>39</v>
      </c>
      <c r="AC39" t="s">
        <v>42</v>
      </c>
      <c r="AD39">
        <f>E33</f>
        <v>0.96</v>
      </c>
      <c r="AE39">
        <f>E34</f>
        <v>0.64864864864864868</v>
      </c>
      <c r="AF39">
        <f>E35</f>
        <v>0.77419354838709675</v>
      </c>
      <c r="AG39">
        <v>0.42</v>
      </c>
      <c r="AH39">
        <v>0.313</v>
      </c>
      <c r="AI39">
        <v>0.35899999999999999</v>
      </c>
    </row>
    <row r="40" spans="1:35" x14ac:dyDescent="0.35">
      <c r="A40" t="s">
        <v>51</v>
      </c>
      <c r="B40">
        <f>B3+F3</f>
        <v>1</v>
      </c>
      <c r="C40">
        <f>C3+G3</f>
        <v>0</v>
      </c>
      <c r="D40">
        <f>D3+H3</f>
        <v>0</v>
      </c>
      <c r="E40" s="1">
        <f>E3+I3</f>
        <v>1</v>
      </c>
      <c r="F40">
        <f>J3+N3</f>
        <v>3</v>
      </c>
      <c r="G40">
        <f>K3+O3</f>
        <v>0</v>
      </c>
      <c r="H40">
        <f>L3+P3</f>
        <v>11</v>
      </c>
      <c r="I40" s="1">
        <f>M3+Q3</f>
        <v>14</v>
      </c>
      <c r="J40">
        <f>R3+V3</f>
        <v>5</v>
      </c>
      <c r="K40">
        <f>S3+W3</f>
        <v>14</v>
      </c>
      <c r="L40">
        <f>T3+X3</f>
        <v>12</v>
      </c>
      <c r="M40" s="1">
        <f>U3+Y3</f>
        <v>31</v>
      </c>
      <c r="N40">
        <f>B21+F21</f>
        <v>7</v>
      </c>
      <c r="O40">
        <f>C21+G21</f>
        <v>0</v>
      </c>
      <c r="P40">
        <f>D21+H21</f>
        <v>17</v>
      </c>
      <c r="Q40" s="1">
        <f>E21+I21</f>
        <v>24</v>
      </c>
      <c r="R40">
        <f>J21+N21</f>
        <v>5</v>
      </c>
      <c r="S40">
        <f>K21+O21</f>
        <v>16</v>
      </c>
      <c r="T40">
        <f>L21+P21</f>
        <v>7</v>
      </c>
      <c r="U40" s="1">
        <f>M21+Q21</f>
        <v>28</v>
      </c>
      <c r="V40">
        <f>R21+V21</f>
        <v>0</v>
      </c>
      <c r="W40">
        <f>S21+W21</f>
        <v>15</v>
      </c>
      <c r="X40">
        <f>T21+X21</f>
        <v>5</v>
      </c>
      <c r="Y40" s="1">
        <f>U21+Y21</f>
        <v>20</v>
      </c>
      <c r="AA40" t="s">
        <v>23</v>
      </c>
      <c r="AB40" t="s">
        <v>39</v>
      </c>
      <c r="AC40" t="s">
        <v>42</v>
      </c>
      <c r="AD40">
        <f>I33</f>
        <v>0.7931034482758621</v>
      </c>
      <c r="AE40">
        <f>I34</f>
        <v>0.44230769230769229</v>
      </c>
      <c r="AF40">
        <f>I35</f>
        <v>0.5679012345679012</v>
      </c>
      <c r="AG40">
        <v>0.62</v>
      </c>
      <c r="AH40">
        <v>0.375</v>
      </c>
      <c r="AI40">
        <v>0.46800000000000003</v>
      </c>
    </row>
    <row r="41" spans="1:35" x14ac:dyDescent="0.35">
      <c r="A41" t="s">
        <v>52</v>
      </c>
      <c r="B41">
        <f>B4+F4</f>
        <v>2</v>
      </c>
      <c r="C41">
        <f>C4+G4</f>
        <v>0</v>
      </c>
      <c r="D41">
        <f>D4+H4</f>
        <v>0</v>
      </c>
      <c r="E41" s="1">
        <f>E4+I4</f>
        <v>2</v>
      </c>
      <c r="F41">
        <f>J4+N4</f>
        <v>1</v>
      </c>
      <c r="G41">
        <f>K4+O4</f>
        <v>11</v>
      </c>
      <c r="H41">
        <f>L4+P4</f>
        <v>0</v>
      </c>
      <c r="I41" s="1">
        <f>M4+Q4</f>
        <v>12</v>
      </c>
      <c r="J41">
        <f>R4+V4</f>
        <v>0</v>
      </c>
      <c r="K41">
        <f>S4+W4</f>
        <v>2</v>
      </c>
      <c r="L41">
        <f>T4+X4</f>
        <v>0</v>
      </c>
      <c r="M41" s="1">
        <f>U4+Y4</f>
        <v>2</v>
      </c>
      <c r="N41">
        <f>B22+F22</f>
        <v>4</v>
      </c>
      <c r="O41">
        <f>C22+G22</f>
        <v>1</v>
      </c>
      <c r="P41">
        <f>D22+H22</f>
        <v>4</v>
      </c>
      <c r="Q41" s="1">
        <f>E22+I22</f>
        <v>9</v>
      </c>
      <c r="R41">
        <f>J22+N22</f>
        <v>0</v>
      </c>
      <c r="S41">
        <f>K22+O22</f>
        <v>0</v>
      </c>
      <c r="T41">
        <f>L22+P22</f>
        <v>15</v>
      </c>
      <c r="U41" s="1">
        <f>M22+Q22</f>
        <v>15</v>
      </c>
      <c r="V41">
        <f>R22+V22</f>
        <v>0</v>
      </c>
      <c r="W41">
        <f>S22+W22</f>
        <v>0</v>
      </c>
      <c r="X41">
        <f>T22+X22</f>
        <v>2</v>
      </c>
      <c r="Y41" s="1">
        <f>U22+Y22</f>
        <v>2</v>
      </c>
      <c r="AA41" t="s">
        <v>24</v>
      </c>
      <c r="AB41" t="s">
        <v>40</v>
      </c>
      <c r="AC41" t="s">
        <v>44</v>
      </c>
      <c r="AD41">
        <f>M33</f>
        <v>0.97297297297297303</v>
      </c>
      <c r="AE41">
        <f>M34</f>
        <v>0.38709677419354838</v>
      </c>
      <c r="AF41">
        <f>M35</f>
        <v>0.55384615384615388</v>
      </c>
      <c r="AG41">
        <v>0.54100000000000004</v>
      </c>
      <c r="AH41">
        <v>0.317</v>
      </c>
      <c r="AI41">
        <v>0.4</v>
      </c>
    </row>
    <row r="42" spans="1:35" x14ac:dyDescent="0.35">
      <c r="A42" t="s">
        <v>53</v>
      </c>
      <c r="B42">
        <f>B5+F5</f>
        <v>0</v>
      </c>
      <c r="C42">
        <f>C5+G5</f>
        <v>7</v>
      </c>
      <c r="D42">
        <f>D5+H5</f>
        <v>0</v>
      </c>
      <c r="E42" s="1">
        <f>E5+I5</f>
        <v>7</v>
      </c>
      <c r="F42">
        <f>J5+N5</f>
        <v>0</v>
      </c>
      <c r="G42">
        <f>K5+O5</f>
        <v>0</v>
      </c>
      <c r="H42">
        <f>L5+P5</f>
        <v>0</v>
      </c>
      <c r="I42" s="1">
        <f>M5+Q5</f>
        <v>0</v>
      </c>
      <c r="J42">
        <f>R5+V5</f>
        <v>2</v>
      </c>
      <c r="K42">
        <f>S5+W5</f>
        <v>2</v>
      </c>
      <c r="L42">
        <f>T5+X5</f>
        <v>2</v>
      </c>
      <c r="M42" s="1">
        <f>U5+Y5</f>
        <v>6</v>
      </c>
      <c r="N42">
        <f>B23+F23</f>
        <v>0</v>
      </c>
      <c r="O42">
        <f>C23+G23</f>
        <v>0</v>
      </c>
      <c r="P42">
        <f>D23+H23</f>
        <v>0</v>
      </c>
      <c r="Q42" s="1">
        <f>E23+I23</f>
        <v>0</v>
      </c>
      <c r="R42">
        <f>J23+N23</f>
        <v>0</v>
      </c>
      <c r="S42">
        <f>K23+O23</f>
        <v>0</v>
      </c>
      <c r="T42">
        <f>L23+P23</f>
        <v>0</v>
      </c>
      <c r="U42" s="1">
        <f>M23+Q23</f>
        <v>0</v>
      </c>
      <c r="V42">
        <f>R23+V23</f>
        <v>0</v>
      </c>
      <c r="W42">
        <f>S23+W23</f>
        <v>0</v>
      </c>
      <c r="X42">
        <f>T23+X23</f>
        <v>0</v>
      </c>
      <c r="Y42" s="1">
        <f>U23+Y23</f>
        <v>0</v>
      </c>
      <c r="AA42" t="s">
        <v>25</v>
      </c>
      <c r="AB42" t="s">
        <v>40</v>
      </c>
      <c r="AC42" t="s">
        <v>40</v>
      </c>
      <c r="AD42">
        <f>Q33</f>
        <v>0.73913043478260865</v>
      </c>
      <c r="AE42">
        <f>Q34</f>
        <v>0.31481481481481483</v>
      </c>
      <c r="AF42">
        <f>Q35</f>
        <v>0.44155844155844148</v>
      </c>
      <c r="AG42">
        <v>0.82599999999999996</v>
      </c>
      <c r="AH42">
        <v>0.33300000000000002</v>
      </c>
      <c r="AI42">
        <v>0.47499999999999998</v>
      </c>
    </row>
    <row r="43" spans="1:35" x14ac:dyDescent="0.35">
      <c r="A43" t="s">
        <v>54</v>
      </c>
      <c r="B43">
        <f>B6+F6</f>
        <v>0</v>
      </c>
      <c r="C43">
        <f>C6+G6</f>
        <v>0</v>
      </c>
      <c r="D43">
        <f>D6+H6</f>
        <v>0</v>
      </c>
      <c r="E43" s="1">
        <f>E6+I6</f>
        <v>0</v>
      </c>
      <c r="F43">
        <f>J6+N6</f>
        <v>0</v>
      </c>
      <c r="G43">
        <f>K6+O6</f>
        <v>2</v>
      </c>
      <c r="H43">
        <f>L6+P6</f>
        <v>2</v>
      </c>
      <c r="I43" s="1">
        <f>M6+Q6</f>
        <v>4</v>
      </c>
      <c r="J43">
        <f>R6+V6</f>
        <v>0</v>
      </c>
      <c r="K43">
        <f>S6+W6</f>
        <v>0</v>
      </c>
      <c r="L43">
        <f>T6+X6</f>
        <v>0</v>
      </c>
      <c r="M43" s="1">
        <f>U6+Y6</f>
        <v>0</v>
      </c>
      <c r="N43">
        <f>B24+F24</f>
        <v>0</v>
      </c>
      <c r="O43">
        <f>C24+G24</f>
        <v>0</v>
      </c>
      <c r="P43">
        <f>D24+H24</f>
        <v>0</v>
      </c>
      <c r="Q43" s="1">
        <f>E24+I24</f>
        <v>0</v>
      </c>
      <c r="R43">
        <f>J24+N24</f>
        <v>0</v>
      </c>
      <c r="S43">
        <f>K24+O24</f>
        <v>0</v>
      </c>
      <c r="T43">
        <f>L24+P24</f>
        <v>0</v>
      </c>
      <c r="U43" s="1">
        <f>M24+Q24</f>
        <v>0</v>
      </c>
      <c r="V43">
        <f>R24+V24</f>
        <v>0</v>
      </c>
      <c r="W43">
        <f>S24+W24</f>
        <v>0</v>
      </c>
      <c r="X43">
        <f>T24+X24</f>
        <v>4</v>
      </c>
      <c r="Y43" s="1">
        <f>U24+Y24</f>
        <v>4</v>
      </c>
      <c r="AA43" t="s">
        <v>26</v>
      </c>
      <c r="AB43" t="s">
        <v>41</v>
      </c>
      <c r="AC43" t="s">
        <v>40</v>
      </c>
      <c r="AD43">
        <f>U33</f>
        <v>1</v>
      </c>
      <c r="AE43">
        <f>U34</f>
        <v>0.34285714285714286</v>
      </c>
      <c r="AF43">
        <f>U35</f>
        <v>0.51063829787234039</v>
      </c>
      <c r="AG43">
        <v>0.30399999999999999</v>
      </c>
      <c r="AH43">
        <v>0.311</v>
      </c>
      <c r="AI43">
        <v>0.308</v>
      </c>
    </row>
    <row r="44" spans="1:35" x14ac:dyDescent="0.35">
      <c r="A44" t="s">
        <v>55</v>
      </c>
      <c r="B44">
        <f>B7+F7</f>
        <v>0</v>
      </c>
      <c r="C44">
        <f>C7+G7</f>
        <v>0</v>
      </c>
      <c r="D44">
        <f>D7+H7</f>
        <v>0</v>
      </c>
      <c r="E44" s="1">
        <f>E7+I7</f>
        <v>0</v>
      </c>
      <c r="F44">
        <f>J7+N7</f>
        <v>0</v>
      </c>
      <c r="G44">
        <f>K7+O7</f>
        <v>0</v>
      </c>
      <c r="H44">
        <f>L7+P7</f>
        <v>0</v>
      </c>
      <c r="I44" s="1">
        <f>M7+Q7</f>
        <v>0</v>
      </c>
      <c r="J44">
        <f>R7+V7</f>
        <v>0</v>
      </c>
      <c r="K44">
        <f>S7+W7</f>
        <v>0</v>
      </c>
      <c r="L44">
        <f>T7+X7</f>
        <v>0</v>
      </c>
      <c r="M44" s="1">
        <f>U7+Y7</f>
        <v>0</v>
      </c>
      <c r="N44">
        <f>B25+F25</f>
        <v>0</v>
      </c>
      <c r="O44">
        <f>C25+G25</f>
        <v>0</v>
      </c>
      <c r="P44">
        <f>D25+H25</f>
        <v>0</v>
      </c>
      <c r="Q44" s="1">
        <f>E25+I25</f>
        <v>0</v>
      </c>
      <c r="R44">
        <f>J25+N25</f>
        <v>0</v>
      </c>
      <c r="S44">
        <f>K25+O25</f>
        <v>0</v>
      </c>
      <c r="T44">
        <f>L25+P25</f>
        <v>1</v>
      </c>
      <c r="U44" s="1">
        <f>M25+Q25</f>
        <v>1</v>
      </c>
      <c r="V44">
        <f>R25+V25</f>
        <v>0</v>
      </c>
      <c r="W44">
        <f>S25+W25</f>
        <v>0</v>
      </c>
      <c r="X44">
        <f>T25+X25</f>
        <v>0</v>
      </c>
      <c r="Y44" s="1">
        <f>U25+Y25</f>
        <v>0</v>
      </c>
      <c r="AA44" t="s">
        <v>27</v>
      </c>
      <c r="AB44" t="s">
        <v>41</v>
      </c>
      <c r="AC44" t="s">
        <v>42</v>
      </c>
      <c r="AD44">
        <f>Y33</f>
        <v>0.65217391304347827</v>
      </c>
      <c r="AE44">
        <f>Y34</f>
        <v>0.73170731707317072</v>
      </c>
      <c r="AF44">
        <f>Y35</f>
        <v>0.68965517241379315</v>
      </c>
      <c r="AG44">
        <v>0.66600000000000004</v>
      </c>
      <c r="AH44">
        <v>0.33300000000000002</v>
      </c>
      <c r="AI44">
        <v>0.44400000000000001</v>
      </c>
    </row>
    <row r="45" spans="1:35" x14ac:dyDescent="0.35">
      <c r="A45" t="s">
        <v>56</v>
      </c>
      <c r="B45">
        <f>B8+F8</f>
        <v>0</v>
      </c>
      <c r="C45">
        <f>C8+G8</f>
        <v>0</v>
      </c>
      <c r="D45">
        <f>D8+H8</f>
        <v>0</v>
      </c>
      <c r="E45" s="1">
        <f>E8+I8</f>
        <v>0</v>
      </c>
      <c r="F45">
        <f>J8+N8</f>
        <v>0</v>
      </c>
      <c r="G45">
        <f>K8+O8</f>
        <v>0</v>
      </c>
      <c r="H45">
        <f>L8+P8</f>
        <v>0</v>
      </c>
      <c r="I45" s="1">
        <f>M8+Q8</f>
        <v>0</v>
      </c>
      <c r="J45">
        <f>R8+V8</f>
        <v>0</v>
      </c>
      <c r="K45">
        <f>S8+W8</f>
        <v>0</v>
      </c>
      <c r="L45">
        <f>T8+X8</f>
        <v>0</v>
      </c>
      <c r="M45" s="1">
        <f>U8+Y8</f>
        <v>0</v>
      </c>
      <c r="N45">
        <f>B26+F26</f>
        <v>0</v>
      </c>
      <c r="O45">
        <f>C26+G26</f>
        <v>0</v>
      </c>
      <c r="P45">
        <f>D26+H26</f>
        <v>0</v>
      </c>
      <c r="Q45" s="1">
        <f>E26+I26</f>
        <v>0</v>
      </c>
      <c r="R45">
        <f>J26+N26</f>
        <v>0</v>
      </c>
      <c r="S45">
        <f>K26+O26</f>
        <v>0</v>
      </c>
      <c r="T45">
        <f>L26+P26</f>
        <v>4</v>
      </c>
      <c r="U45" s="1">
        <f>M26+Q26</f>
        <v>4</v>
      </c>
      <c r="V45">
        <f>R26+V26</f>
        <v>0</v>
      </c>
      <c r="W45">
        <f>S26+W26</f>
        <v>0</v>
      </c>
      <c r="X45">
        <f>T26+X26</f>
        <v>0</v>
      </c>
      <c r="Y45" s="1">
        <f>U26+Y26</f>
        <v>0</v>
      </c>
      <c r="AA45" t="s">
        <v>29</v>
      </c>
      <c r="AD45" s="2">
        <v>0.83050847457627119</v>
      </c>
      <c r="AE45">
        <v>0.52207001522070018</v>
      </c>
      <c r="AF45">
        <v>0.64112149532710283</v>
      </c>
      <c r="AG45">
        <v>0.495</v>
      </c>
      <c r="AH45">
        <v>0.313</v>
      </c>
      <c r="AI45">
        <v>0.38400000000000001</v>
      </c>
    </row>
    <row r="46" spans="1:35" x14ac:dyDescent="0.35">
      <c r="A46" t="s">
        <v>57</v>
      </c>
      <c r="B46">
        <f>B9+F9</f>
        <v>0</v>
      </c>
      <c r="C46">
        <f>C9+G9</f>
        <v>0</v>
      </c>
      <c r="D46">
        <f>D9+H9</f>
        <v>2</v>
      </c>
      <c r="E46" s="1">
        <f>E9+I9</f>
        <v>2</v>
      </c>
      <c r="F46">
        <f>J9+N9</f>
        <v>0</v>
      </c>
      <c r="G46">
        <f>K9+O9</f>
        <v>10</v>
      </c>
      <c r="H46">
        <f>L9+P9</f>
        <v>0</v>
      </c>
      <c r="I46" s="1">
        <f>M9+Q9</f>
        <v>10</v>
      </c>
      <c r="J46">
        <f>R9+V9</f>
        <v>0</v>
      </c>
      <c r="K46">
        <f>S9+W9</f>
        <v>0</v>
      </c>
      <c r="L46">
        <f>T9+X9</f>
        <v>5</v>
      </c>
      <c r="M46" s="1">
        <f>U9+Y9</f>
        <v>5</v>
      </c>
      <c r="N46">
        <f>B27+F27</f>
        <v>0</v>
      </c>
      <c r="O46">
        <f>C27+G27</f>
        <v>8</v>
      </c>
      <c r="P46">
        <f>D27+H27</f>
        <v>0</v>
      </c>
      <c r="Q46" s="1">
        <f>E27+I27</f>
        <v>8</v>
      </c>
      <c r="R46">
        <f>J27+N27</f>
        <v>0</v>
      </c>
      <c r="S46">
        <f>K27+O27</f>
        <v>6</v>
      </c>
      <c r="T46">
        <f>L27+P27</f>
        <v>0</v>
      </c>
      <c r="U46" s="1">
        <f>M27+Q27</f>
        <v>6</v>
      </c>
      <c r="V46">
        <f>R27+V27</f>
        <v>0</v>
      </c>
      <c r="W46">
        <f>S27+W27</f>
        <v>12</v>
      </c>
      <c r="X46">
        <f>T27+X27</f>
        <v>0</v>
      </c>
      <c r="Y46" s="1">
        <f>U27+Y27</f>
        <v>12</v>
      </c>
    </row>
    <row r="47" spans="1:35" x14ac:dyDescent="0.35">
      <c r="A47" t="s">
        <v>58</v>
      </c>
      <c r="B47">
        <f>B10+F10</f>
        <v>1</v>
      </c>
      <c r="C47">
        <f>C10+G10</f>
        <v>0</v>
      </c>
      <c r="D47">
        <f>D10+H10</f>
        <v>0</v>
      </c>
      <c r="E47" s="1">
        <f>E10+I10</f>
        <v>1</v>
      </c>
      <c r="F47">
        <f>J10+N10</f>
        <v>0</v>
      </c>
      <c r="G47">
        <f>K10+O10</f>
        <v>1</v>
      </c>
      <c r="H47">
        <f>L10+P10</f>
        <v>0</v>
      </c>
      <c r="I47" s="1">
        <f>M10+Q10</f>
        <v>1</v>
      </c>
      <c r="J47">
        <f>R10+V10</f>
        <v>0</v>
      </c>
      <c r="K47">
        <f>S10+W10</f>
        <v>1</v>
      </c>
      <c r="L47">
        <f>T10+X10</f>
        <v>4</v>
      </c>
      <c r="M47" s="1">
        <f>U10+Y10</f>
        <v>5</v>
      </c>
      <c r="N47">
        <f>B28+F28</f>
        <v>0</v>
      </c>
      <c r="O47">
        <f>C28+G28</f>
        <v>0</v>
      </c>
      <c r="P47">
        <f>D28+H28</f>
        <v>0</v>
      </c>
      <c r="Q47" s="1">
        <f>E28+I28</f>
        <v>0</v>
      </c>
      <c r="R47">
        <f>J28+N28</f>
        <v>0</v>
      </c>
      <c r="S47">
        <f>K28+O28</f>
        <v>0</v>
      </c>
      <c r="T47">
        <f>L28+P28</f>
        <v>2</v>
      </c>
      <c r="U47" s="1">
        <f>M28+Q28</f>
        <v>2</v>
      </c>
      <c r="V47">
        <f>R28+V28</f>
        <v>0</v>
      </c>
      <c r="W47">
        <f>S28+W28</f>
        <v>0</v>
      </c>
      <c r="X47">
        <f>T28+X28</f>
        <v>0</v>
      </c>
      <c r="Y47" s="1">
        <f>U28+Y28</f>
        <v>0</v>
      </c>
      <c r="AA47" s="1"/>
    </row>
    <row r="48" spans="1:35" x14ac:dyDescent="0.35">
      <c r="A48" s="2" t="s">
        <v>59</v>
      </c>
      <c r="B48">
        <f>B11+F11</f>
        <v>0</v>
      </c>
      <c r="C48">
        <f>C11+G11</f>
        <v>0</v>
      </c>
      <c r="D48">
        <f>D11+H11</f>
        <v>2</v>
      </c>
      <c r="E48" s="1">
        <f>E11+I11</f>
        <v>2</v>
      </c>
      <c r="F48">
        <f>J11+N11</f>
        <v>0</v>
      </c>
      <c r="G48">
        <f>K11+O11</f>
        <v>0</v>
      </c>
      <c r="H48">
        <f>L11+P11</f>
        <v>1</v>
      </c>
      <c r="I48" s="1">
        <f>M11+Q11</f>
        <v>1</v>
      </c>
      <c r="J48">
        <f>R11+V11</f>
        <v>0</v>
      </c>
      <c r="K48">
        <f>S11+W11</f>
        <v>2</v>
      </c>
      <c r="L48">
        <f>T11+X11</f>
        <v>0</v>
      </c>
      <c r="M48" s="1">
        <f>U11+Y11</f>
        <v>2</v>
      </c>
      <c r="N48">
        <f>B29+F29</f>
        <v>0</v>
      </c>
      <c r="O48">
        <f>C29+G29</f>
        <v>0</v>
      </c>
      <c r="P48">
        <f>D29+H29</f>
        <v>0</v>
      </c>
      <c r="Q48" s="1">
        <f>E29+I29</f>
        <v>0</v>
      </c>
      <c r="R48">
        <f>J29+N29</f>
        <v>0</v>
      </c>
      <c r="S48">
        <f>K29+O29</f>
        <v>0</v>
      </c>
      <c r="T48">
        <f>L29+P29</f>
        <v>0</v>
      </c>
      <c r="U48" s="1">
        <f>M29+Q29</f>
        <v>0</v>
      </c>
      <c r="V48">
        <f>R29+V29</f>
        <v>0</v>
      </c>
      <c r="W48">
        <f>S29+W29</f>
        <v>0</v>
      </c>
      <c r="X48">
        <f>T29+X29</f>
        <v>0</v>
      </c>
      <c r="Y48" s="1">
        <f>U29+Y29</f>
        <v>0</v>
      </c>
      <c r="AA48" s="1"/>
    </row>
    <row r="49" spans="1:30" x14ac:dyDescent="0.35">
      <c r="A49" t="s">
        <v>60</v>
      </c>
      <c r="B49">
        <f>B12+F12</f>
        <v>2</v>
      </c>
      <c r="C49">
        <f>C12+G12</f>
        <v>14</v>
      </c>
      <c r="D49">
        <f>D12+H12</f>
        <v>3</v>
      </c>
      <c r="E49" s="1">
        <f>E12+I12</f>
        <v>19</v>
      </c>
      <c r="F49">
        <f>J12+N12</f>
        <v>6</v>
      </c>
      <c r="G49">
        <f>K12+O12</f>
        <v>13</v>
      </c>
      <c r="H49">
        <f>L12+P12</f>
        <v>16</v>
      </c>
      <c r="I49" s="1">
        <f>M12+Q12</f>
        <v>35</v>
      </c>
      <c r="J49">
        <f>R12+V12</f>
        <v>3</v>
      </c>
      <c r="K49">
        <f>S12+W12</f>
        <v>4</v>
      </c>
      <c r="L49">
        <f>T12+X12</f>
        <v>1</v>
      </c>
      <c r="M49" s="1">
        <f>U12+Y12</f>
        <v>8</v>
      </c>
      <c r="N49">
        <f>B30+F30</f>
        <v>0</v>
      </c>
      <c r="O49">
        <f>C30+G30</f>
        <v>22</v>
      </c>
      <c r="P49">
        <f>D30+H30</f>
        <v>0</v>
      </c>
      <c r="Q49" s="1">
        <f>E30+I30</f>
        <v>22</v>
      </c>
      <c r="R49">
        <f>J30+N30</f>
        <v>6</v>
      </c>
      <c r="S49">
        <f>K30+O30</f>
        <v>13</v>
      </c>
      <c r="T49">
        <f>L30+P30</f>
        <v>26</v>
      </c>
      <c r="U49" s="1">
        <f>M30+Q30</f>
        <v>45</v>
      </c>
      <c r="V49">
        <f>R30+V30</f>
        <v>4</v>
      </c>
      <c r="W49">
        <f>S30+W30</f>
        <v>3</v>
      </c>
      <c r="X49">
        <f>T30+X30</f>
        <v>5</v>
      </c>
      <c r="Y49" s="1">
        <f>U30+Y30</f>
        <v>12</v>
      </c>
      <c r="AA49" s="1"/>
    </row>
    <row r="50" spans="1:30" x14ac:dyDescent="0.35">
      <c r="A50" t="s">
        <v>11</v>
      </c>
      <c r="B50" s="2">
        <f>B13+F13</f>
        <v>13</v>
      </c>
      <c r="C50" s="2">
        <f>C13+G13</f>
        <v>14</v>
      </c>
      <c r="D50" s="2">
        <f>D13+H13</f>
        <v>37</v>
      </c>
      <c r="E50" s="1">
        <f>E13+I13</f>
        <v>64</v>
      </c>
      <c r="F50" s="2">
        <f>J13+N13</f>
        <v>2</v>
      </c>
      <c r="G50" s="2">
        <f>K13+O13</f>
        <v>25</v>
      </c>
      <c r="H50" s="2">
        <f>L13+P13</f>
        <v>17</v>
      </c>
      <c r="I50" s="1">
        <f>M13+Q13</f>
        <v>44</v>
      </c>
      <c r="J50" s="2">
        <f>R13+V13</f>
        <v>13</v>
      </c>
      <c r="K50" s="2">
        <f>S13+W13</f>
        <v>23</v>
      </c>
      <c r="L50" s="2">
        <f>T13+X13</f>
        <v>33</v>
      </c>
      <c r="M50" s="1">
        <f>U13+Y13</f>
        <v>69</v>
      </c>
      <c r="N50" s="2">
        <f>B31+F31</f>
        <v>13</v>
      </c>
      <c r="O50" s="2">
        <f>C31+G31</f>
        <v>14</v>
      </c>
      <c r="P50" s="2">
        <f>D31+H31</f>
        <v>44</v>
      </c>
      <c r="Q50" s="1">
        <f>E31+I31</f>
        <v>71</v>
      </c>
      <c r="R50" s="2">
        <f>J31+N31</f>
        <v>33</v>
      </c>
      <c r="S50" s="2">
        <f>K31+O31</f>
        <v>0</v>
      </c>
      <c r="T50" s="2">
        <f>L31+P31</f>
        <v>20</v>
      </c>
      <c r="U50" s="1">
        <f>M31+Q31</f>
        <v>53</v>
      </c>
      <c r="V50" s="2">
        <f>R31+V31</f>
        <v>19</v>
      </c>
      <c r="W50" s="2">
        <f>S31+W31</f>
        <v>0</v>
      </c>
      <c r="X50" s="2">
        <f>T31+X31</f>
        <v>23</v>
      </c>
      <c r="Y50" s="1">
        <f>U31+Y31</f>
        <v>42</v>
      </c>
    </row>
    <row r="51" spans="1:30" x14ac:dyDescent="0.35">
      <c r="A51" t="s">
        <v>12</v>
      </c>
      <c r="B51" s="2">
        <f>B14+F14</f>
        <v>6</v>
      </c>
      <c r="C51" s="2">
        <f>C14+G14</f>
        <v>21</v>
      </c>
      <c r="D51" s="2">
        <f>D14+H14</f>
        <v>7</v>
      </c>
      <c r="E51" s="1">
        <f>E14+I14</f>
        <v>34</v>
      </c>
      <c r="F51" s="2">
        <f>J14+N14</f>
        <v>10</v>
      </c>
      <c r="G51" s="2">
        <f>K14+O14</f>
        <v>37</v>
      </c>
      <c r="H51" s="2">
        <f>L14+P14</f>
        <v>30</v>
      </c>
      <c r="I51" s="1">
        <f>M14+Q14</f>
        <v>77</v>
      </c>
      <c r="J51" s="2">
        <f>R14+V14</f>
        <v>10</v>
      </c>
      <c r="K51" s="2">
        <f>S14+W14</f>
        <v>25</v>
      </c>
      <c r="L51" s="2">
        <f>T14+X14</f>
        <v>24</v>
      </c>
      <c r="M51" s="1">
        <f>U14+Y14</f>
        <v>59</v>
      </c>
      <c r="N51" s="2">
        <f>B32+F32</f>
        <v>10</v>
      </c>
      <c r="O51" s="2">
        <f>C32+G32</f>
        <v>31</v>
      </c>
      <c r="P51" s="2">
        <f>D32+H32</f>
        <v>21</v>
      </c>
      <c r="Q51" s="1">
        <f>E32+I32</f>
        <v>62</v>
      </c>
      <c r="R51" s="2">
        <f>J32+N32</f>
        <v>11</v>
      </c>
      <c r="S51" s="2">
        <f>K32+O32</f>
        <v>35</v>
      </c>
      <c r="T51" s="2">
        <f>L32+P32</f>
        <v>55</v>
      </c>
      <c r="U51" s="1">
        <f>M32+Q32</f>
        <v>101</v>
      </c>
      <c r="V51" s="2">
        <f>R32+V32</f>
        <v>4</v>
      </c>
      <c r="W51" s="2">
        <f>S32+W32</f>
        <v>30</v>
      </c>
      <c r="X51" s="2">
        <f>T32+X32</f>
        <v>16</v>
      </c>
      <c r="Y51" s="1">
        <f>U32+Y32</f>
        <v>50</v>
      </c>
      <c r="AD51" s="1"/>
    </row>
    <row r="52" spans="1:30" x14ac:dyDescent="0.35">
      <c r="A52" t="s">
        <v>30</v>
      </c>
      <c r="B52" cm="1">
        <f t="array" aca="1" ref="B52" ca="1">B52:Y54=IF(B50,B50/(B42+B43+B44+B46+B48+B50),0)</f>
        <v>0</v>
      </c>
      <c r="C52">
        <f>IF(C50,C50/(C42+C43+C44+C46+C48+C50),0)</f>
        <v>0.66666666666666663</v>
      </c>
      <c r="D52">
        <f>IF(D50,D50/(D42+D43+D44+D46+D48+D50),0)</f>
        <v>0.90243902439024393</v>
      </c>
      <c r="E52" s="1">
        <f>IF(E50,E50/(E42+E43+E44+E46+E48+E50),0)</f>
        <v>0.85333333333333339</v>
      </c>
      <c r="F52">
        <f>IF(F50,F50/(F42+F43+F44+F46+F48+F50),0)</f>
        <v>1</v>
      </c>
      <c r="G52">
        <f>IF(G50,G50/(G42+G43+G44+G46+G48+G50),0)</f>
        <v>0.67567567567567566</v>
      </c>
      <c r="H52">
        <f>IF(H50,H50/(H42+H43+H44+H46+H48+H50),0)</f>
        <v>0.85</v>
      </c>
      <c r="I52" s="1">
        <f>IF(I50,I50/(I42+I43+I44+I46+I48+I50),0)</f>
        <v>0.74576271186440679</v>
      </c>
      <c r="J52">
        <f>IF(J50,J50/(J42+J43+J44+J46+J48+J50),0)</f>
        <v>0.8666666666666667</v>
      </c>
      <c r="K52">
        <f>IF(K50,K50/(K42+K43+K44+K46+K48+K50),0)</f>
        <v>0.85185185185185186</v>
      </c>
      <c r="L52">
        <f>IF(L50,L50/(L42+L43+L44+L46+L48+L50),0)</f>
        <v>0.82499999999999996</v>
      </c>
      <c r="M52" s="1">
        <f>IF(M50,M50/(M42+M43+M44+M46+M48+M50),0)</f>
        <v>0.84146341463414631</v>
      </c>
      <c r="N52">
        <f>IF(N50,N50/(N42+N43+N44+N46+N48+N50),0)</f>
        <v>1</v>
      </c>
      <c r="O52">
        <f>IF(O50,O50/(O42+O43+O44+O46+O48+O50),0)</f>
        <v>0.63636363636363635</v>
      </c>
      <c r="P52">
        <f>IF(P50,P50/(P42+P43+P44+P46+P48+P50),0)</f>
        <v>1</v>
      </c>
      <c r="Q52" s="1">
        <f>IF(Q50,Q50/(Q42+Q43+Q44+Q46+Q48+Q50),0)</f>
        <v>0.89873417721518989</v>
      </c>
      <c r="R52">
        <f>IF(R50,R50/(R42+R43+R44+R46+R48+R50),0)</f>
        <v>1</v>
      </c>
      <c r="S52">
        <f>IF(S50,S50/(S42+S43+S44+S46+S48+S50),0)</f>
        <v>0</v>
      </c>
      <c r="T52">
        <f>IF(T50,T50/(T42+T43+T44+T46+T48+T50),0)</f>
        <v>0.95238095238095233</v>
      </c>
      <c r="U52" s="1">
        <f>IF(U50,U50/(U42+U43+U44+U46+U48+U50),0)</f>
        <v>0.8833333333333333</v>
      </c>
      <c r="V52">
        <f>IF(V50,V50/(V42+V43+V44+V46+V48+V50),0)</f>
        <v>1</v>
      </c>
      <c r="W52">
        <f>IF(W50,W50/(W42+W43+W44+W46+W48+W50),0)</f>
        <v>0</v>
      </c>
      <c r="X52">
        <f>IF(X50,X50/(X42+X43+X44+X46+X48+X50),0)</f>
        <v>0.85185185185185186</v>
      </c>
      <c r="Y52" s="1">
        <f>IF(Y50,Y50/(Y42+Y43+Y44+Y46+Y48+Y50),0)</f>
        <v>0.72413793103448276</v>
      </c>
    </row>
    <row r="53" spans="1:30" x14ac:dyDescent="0.35">
      <c r="A53" t="s">
        <v>31</v>
      </c>
      <c r="B53">
        <f>IF(B50,B50/(B40+B41+B45+B47+B49+B50),0)</f>
        <v>0.68421052631578949</v>
      </c>
      <c r="C53">
        <f>IF(C50,C50/(C40+C41+C45+C47+C49+C50),0)</f>
        <v>0.5</v>
      </c>
      <c r="D53">
        <f>IF(D50,D50/(D40+D41+D45+D47+D49+D50),0)</f>
        <v>0.92500000000000004</v>
      </c>
      <c r="E53" s="1">
        <f>IF(E50,E50/(E40+E41+E45+E47+E49+E50),0)</f>
        <v>0.73563218390804597</v>
      </c>
      <c r="F53">
        <f>IF(F50,F50/(F40+F41+F45+F47+F49+F50),0)</f>
        <v>0.16666666666666666</v>
      </c>
      <c r="G53">
        <f>IF(G50,G50/(G40+G41+G45+G47+G49+G50),0)</f>
        <v>0.5</v>
      </c>
      <c r="H53">
        <f>IF(H50,H50/(H40+H41+H45+H47+H49+H50),0)</f>
        <v>0.38636363636363635</v>
      </c>
      <c r="I53" s="1">
        <f>IF(I50,I50/(I40+I41+I45+I47+I49+I50),0)</f>
        <v>0.41509433962264153</v>
      </c>
      <c r="J53">
        <f>IF(J50,J50/(J40+J41+J45+J47+J49+J50),0)</f>
        <v>0.61904761904761907</v>
      </c>
      <c r="K53">
        <f>IF(K50,K50/(K40+K41+K45+K47+K49+K50),0)</f>
        <v>0.52272727272727271</v>
      </c>
      <c r="L53">
        <f>IF(L50,L50/(L40+L41+L45+L47+L49+L50),0)</f>
        <v>0.66</v>
      </c>
      <c r="M53" s="1">
        <f>IF(M50,M50/(M40+M41+M45+M47+M49+M50),0)</f>
        <v>0.6</v>
      </c>
      <c r="N53">
        <f>IF(N50,N50/(N40+N41+N45+N47+N49+N50),0)</f>
        <v>0.54166666666666663</v>
      </c>
      <c r="O53">
        <f>IF(O50,O50/(O40+O41+O45+O47+O49+O50),0)</f>
        <v>0.3783783783783784</v>
      </c>
      <c r="P53">
        <f>IF(P50,P50/(P40+P41+P45+P47+P49+P50),0)</f>
        <v>0.67692307692307696</v>
      </c>
      <c r="Q53" s="1">
        <f>IF(Q50,Q50/(Q40+Q41+Q45+Q47+Q49+Q50),0)</f>
        <v>0.56349206349206349</v>
      </c>
      <c r="R53">
        <f>IF(R50,R50/(R40+R41+R45+R47+R49+R50),0)</f>
        <v>0.75</v>
      </c>
      <c r="S53">
        <f>IF(S50,S50/(S40+S41+S45+S47+S49+S50),0)</f>
        <v>0</v>
      </c>
      <c r="T53">
        <f>IF(T50,T50/(T40+T41+T45+T47+T49+T50),0)</f>
        <v>0.27027027027027029</v>
      </c>
      <c r="U53" s="1">
        <f>IF(U50,U50/(U40+U41+U45+U47+U49+U50),0)</f>
        <v>0.36054421768707484</v>
      </c>
      <c r="V53">
        <f>IF(V50,V50/(V40+V41+V45+V47+V49+V50),0)</f>
        <v>0.82608695652173914</v>
      </c>
      <c r="W53">
        <f>IF(W50,W50/(W40+W41+W45+W47+W49+W50),0)</f>
        <v>0</v>
      </c>
      <c r="X53">
        <f>IF(X50,X50/(X40+X41+X45+X47+X49+X50),0)</f>
        <v>0.65714285714285714</v>
      </c>
      <c r="Y53" s="1">
        <f>IF(Y50,Y50/(Y40+Y41+Y45+Y47+Y49+Y50),0)</f>
        <v>0.55263157894736847</v>
      </c>
    </row>
    <row r="54" spans="1:30" x14ac:dyDescent="0.35">
      <c r="A54" t="s">
        <v>32</v>
      </c>
      <c r="B54">
        <f ca="1">2*((B52*B53)/(B52+B53))</f>
        <v>0.81250000000000011</v>
      </c>
      <c r="C54">
        <f>2*((C52*C53)/(C52+C53))</f>
        <v>0.57142857142857151</v>
      </c>
      <c r="D54">
        <f>2*((D52*D53)/(D52+D53))</f>
        <v>0.9135802469135802</v>
      </c>
      <c r="E54" s="1">
        <f>2*((E52*E53)/(E52+E53))</f>
        <v>0.7901234567901233</v>
      </c>
      <c r="F54">
        <f>2*((F52*F53)/(F52+F53))</f>
        <v>0.2857142857142857</v>
      </c>
      <c r="G54">
        <f>2*((G52*G53)/(G52+G53))</f>
        <v>0.57471264367816088</v>
      </c>
      <c r="H54">
        <f>2*((H52*H53)/(H52+H53))</f>
        <v>0.53125</v>
      </c>
      <c r="I54" s="1">
        <f>2*((I52*I53)/(I52+I53))</f>
        <v>0.53333333333333333</v>
      </c>
      <c r="J54">
        <f>2*((J52*J53)/(J52+J53))</f>
        <v>0.72222222222222221</v>
      </c>
      <c r="K54">
        <f>2*((K52*K53)/(K52+K53))</f>
        <v>0.647887323943662</v>
      </c>
      <c r="L54">
        <f>2*((L52*L53)/(L52+L53))</f>
        <v>0.73333333333333339</v>
      </c>
      <c r="M54" s="1">
        <f>2*((M52*M53)/(M52+M53))</f>
        <v>0.70050761421319796</v>
      </c>
      <c r="N54">
        <f>2*((N52*N53)/(N52+N53))</f>
        <v>0.70270270270270274</v>
      </c>
      <c r="O54">
        <f>2*((O52*O53)/(O52+O53))</f>
        <v>0.47457627118644069</v>
      </c>
      <c r="P54">
        <f>2*((P52*P53)/(P52+P53))</f>
        <v>0.80733944954128445</v>
      </c>
      <c r="Q54" s="1">
        <f>2*((Q52*Q53)/(Q52+Q53))</f>
        <v>0.69268292682926824</v>
      </c>
      <c r="R54">
        <f>2*((R52*R53)/(R52+R53))</f>
        <v>0.8571428571428571</v>
      </c>
      <c r="S54">
        <f>IF(S52+S53,2*((S52*S53)/(S52+S53)),0)</f>
        <v>0</v>
      </c>
      <c r="T54">
        <f>2*((T52*T53)/(T52+T53))</f>
        <v>0.42105263157894735</v>
      </c>
      <c r="U54" s="1">
        <f>2*((U52*U53)/(U52+U53))</f>
        <v>0.51207729468599039</v>
      </c>
      <c r="V54">
        <f>2*((V52*V53)/(V52+V53))</f>
        <v>0.90476190476190466</v>
      </c>
      <c r="W54">
        <f>IF(W52+W53,2*((W52*W53)/(W52+W53)),0)</f>
        <v>0</v>
      </c>
      <c r="X54">
        <f>2*((X52*X53)/(X52+X53))</f>
        <v>0.74193548387096775</v>
      </c>
      <c r="Y54" s="1">
        <f>2*((Y52*Y53)/(Y52+Y53))</f>
        <v>0.62686567164179108</v>
      </c>
    </row>
    <row r="72" spans="18:21" x14ac:dyDescent="0.35">
      <c r="R72" s="1"/>
      <c r="S72" s="1"/>
      <c r="T72" s="1"/>
      <c r="U72" s="1"/>
    </row>
    <row r="92" spans="1:1" x14ac:dyDescent="0.35">
      <c r="A92" t="s">
        <v>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S54 W54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2E00-6157-405F-86A0-3B07E6F6A802}">
  <dimension ref="A1"/>
  <sheetViews>
    <sheetView zoomScaleNormal="100" workbookViewId="0">
      <selection sqref="A1:O6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van Leijenhorst</dc:creator>
  <cp:lastModifiedBy>Luke van Leijenhorst</cp:lastModifiedBy>
  <dcterms:created xsi:type="dcterms:W3CDTF">2022-01-08T17:56:34Z</dcterms:created>
  <dcterms:modified xsi:type="dcterms:W3CDTF">2022-01-09T22:26:04Z</dcterms:modified>
</cp:coreProperties>
</file>