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ischerl\Documents\localProject\cad\RS485-IO-Extension\"/>
    </mc:Choice>
  </mc:AlternateContent>
  <xr:revisionPtr revIDLastSave="0" documentId="13_ncr:1_{C0C375F2-B25A-4BCF-9D62-C4EE7CA2D447}" xr6:coauthVersionLast="47" xr6:coauthVersionMax="47" xr10:uidLastSave="{00000000-0000-0000-0000-000000000000}"/>
  <bookViews>
    <workbookView xWindow="-28920" yWindow="-120" windowWidth="29040" windowHeight="15720" xr2:uid="{22052B5C-B221-40B8-A976-D46AAAD19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S2" i="1" s="1"/>
  <c r="B8" i="1" s="1"/>
  <c r="B11" i="1" s="1"/>
  <c r="B12" i="1" s="1"/>
  <c r="N17" i="1"/>
  <c r="B33" i="1"/>
  <c r="D16" i="1"/>
  <c r="C16" i="1"/>
  <c r="E16" i="1" s="1"/>
  <c r="E17" i="1" s="1"/>
  <c r="B7" i="1"/>
  <c r="S4" i="1"/>
  <c r="S3" i="1"/>
  <c r="G2" i="1"/>
</calcChain>
</file>

<file path=xl/sharedStrings.xml><?xml version="1.0" encoding="utf-8"?>
<sst xmlns="http://schemas.openxmlformats.org/spreadsheetml/2006/main" count="168" uniqueCount="108">
  <si>
    <t>Raum</t>
  </si>
  <si>
    <t>Jalousine</t>
  </si>
  <si>
    <t>HWR</t>
  </si>
  <si>
    <t>WC unten</t>
  </si>
  <si>
    <t xml:space="preserve">Vorhaus </t>
  </si>
  <si>
    <t xml:space="preserve">Küche </t>
  </si>
  <si>
    <t>Wohnzimmer</t>
  </si>
  <si>
    <t>Büro</t>
  </si>
  <si>
    <t>Stiege</t>
  </si>
  <si>
    <t>Gang oben</t>
  </si>
  <si>
    <t>KZ Ost</t>
  </si>
  <si>
    <t>KZ Mitte</t>
  </si>
  <si>
    <t>KZ Wesst</t>
  </si>
  <si>
    <t>Schlafzimmer</t>
  </si>
  <si>
    <t>Schrankraum</t>
  </si>
  <si>
    <t>Bad</t>
  </si>
  <si>
    <t>Licht  24V</t>
  </si>
  <si>
    <t>Licht 230V</t>
  </si>
  <si>
    <t>Speis</t>
  </si>
  <si>
    <t>WC Oben</t>
  </si>
  <si>
    <t>Summe</t>
  </si>
  <si>
    <t>Relais</t>
  </si>
  <si>
    <t>24V PWMs</t>
  </si>
  <si>
    <t>Summe IOs</t>
  </si>
  <si>
    <t>Arduino CN7</t>
  </si>
  <si>
    <t>Arduino CN8</t>
  </si>
  <si>
    <t>Arduino CN9</t>
  </si>
  <si>
    <t>CN10</t>
  </si>
  <si>
    <t>Aussen</t>
  </si>
  <si>
    <t>A2</t>
  </si>
  <si>
    <t>D1</t>
  </si>
  <si>
    <t>Licht 24VDC Spots Essküche Mitte (Spot Kamin)</t>
  </si>
  <si>
    <t>D2</t>
  </si>
  <si>
    <t>Licht 24VDC Schattenfuge 1</t>
  </si>
  <si>
    <t>D3</t>
  </si>
  <si>
    <t>Licht 24VDC Schattenfuge 4</t>
  </si>
  <si>
    <t>Licht 24VDC Schattenfuge 3</t>
  </si>
  <si>
    <t>D4</t>
  </si>
  <si>
    <t>D5</t>
  </si>
  <si>
    <t>D6</t>
  </si>
  <si>
    <t>D7</t>
  </si>
  <si>
    <t>D8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</si>
  <si>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</si>
  <si>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</si>
  <si>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</si>
  <si>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</si>
  <si>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</si>
  <si>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</si>
  <si>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</si>
  <si>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</si>
  <si>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</si>
  <si>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Jalousie KZ Ost1</t>
  </si>
  <si>
    <t>Jalousie KZ Ost2</t>
  </si>
  <si>
    <t>Jalousie KZ West</t>
  </si>
  <si>
    <t>Jalousie KZ Mitte</t>
  </si>
  <si>
    <t>A3</t>
  </si>
  <si>
    <t>Jalousie SZ 1</t>
  </si>
  <si>
    <t>Jalousie SZ 2</t>
  </si>
  <si>
    <t>Jalousie Bad</t>
  </si>
  <si>
    <t>Jalousie Schrankraum</t>
  </si>
  <si>
    <t>A4</t>
  </si>
  <si>
    <t>Jalousie WZ Tür</t>
  </si>
  <si>
    <t>JalousieTerasse 1</t>
  </si>
  <si>
    <t>JalousieTerasse 2</t>
  </si>
  <si>
    <t>Jalousie EZ</t>
  </si>
  <si>
    <t>Jalousie WZ Fenster</t>
  </si>
  <si>
    <t>Jalousie HWR</t>
  </si>
  <si>
    <t>Jalousie Büro</t>
  </si>
  <si>
    <t>Licht  24V SZ</t>
  </si>
  <si>
    <t>Licht 24V SZ Nachttisch 1</t>
  </si>
  <si>
    <t>Licht 24V SZ Nachttisch 2</t>
  </si>
  <si>
    <t>Licht 24VDC Spots Küche</t>
  </si>
  <si>
    <t>Licht 24VDC Esszimmer</t>
  </si>
  <si>
    <t>Licht 24VDC Kochinsel</t>
  </si>
  <si>
    <t>Licht 24VDC Schrankraum</t>
  </si>
  <si>
    <t>Licht 24VDC LED alle Schränke</t>
  </si>
  <si>
    <t>Licht 24VDC SZ1</t>
  </si>
  <si>
    <t>Licht 24VDC SZ2</t>
  </si>
  <si>
    <t>A5</t>
  </si>
  <si>
    <t>Handlauf Stiege 2</t>
  </si>
  <si>
    <t>Handlauf Stiege 1</t>
  </si>
  <si>
    <t>Licht 24VDC LED Stiege1</t>
  </si>
  <si>
    <t>Licht 24VDC LED Vorhaus 2</t>
  </si>
  <si>
    <t>Licht 24VDC LED Vorhaus 1</t>
  </si>
  <si>
    <t>Licht 24VDC LED Gang OG 1</t>
  </si>
  <si>
    <t>Licht 24VDC LED Gang OG 2</t>
  </si>
  <si>
    <t>LED WZ 2</t>
  </si>
  <si>
    <t>LED WZ 1</t>
  </si>
  <si>
    <t>Licht 24VDC WZ</t>
  </si>
  <si>
    <t>Licht 24VDC Bad</t>
  </si>
  <si>
    <t>Licht 24VDC Spots Dusche</t>
  </si>
  <si>
    <t>Licht 24VDC Spots Badspiegel</t>
  </si>
  <si>
    <t>Licht 24VDC Badewanne</t>
  </si>
  <si>
    <t>Licht 24VDC KZ Mitte</t>
  </si>
  <si>
    <t>Licht 24VDC KZ Ost</t>
  </si>
  <si>
    <t>Licht 24VDC KZ West</t>
  </si>
  <si>
    <t>Licht 24VDC WC OG</t>
  </si>
  <si>
    <t>Licht 230V WC UG</t>
  </si>
  <si>
    <t>Licht Spiegel Vorhaus</t>
  </si>
  <si>
    <t>A1</t>
  </si>
  <si>
    <t>Licht Zugang 1, Licht Zugang 2</t>
  </si>
  <si>
    <t>Licht Terasse 1, Licht Terasse 2</t>
  </si>
  <si>
    <t>Licht Terasse 3, Licht Terasse 4</t>
  </si>
  <si>
    <t>Sensorlicht 1,2,3</t>
  </si>
  <si>
    <t>Licht Küchenzeile</t>
  </si>
  <si>
    <t>Licht Speis</t>
  </si>
  <si>
    <t>Licht HWR1</t>
  </si>
  <si>
    <t>Licht HWR2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</si>
</sst>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B52D-611F-4FE7-AFD6-D4D35984D14B}">
  <dimension ref="A1:X80"/>
  <sheetViews>
    <sheetView tabSelected="1" topLeftCell="G55" zoomScale="115" zoomScaleNormal="115" workbookViewId="0">
      <selection activeCell="AA20" sqref="AA20"/>
    </sheetView>
  </sheetViews>
  <sheetFormatPr defaultRowHeight="15" x14ac:dyDescent="0.25"/>
  <cols>
    <col min="1" max="1" width="12" bestFit="1" customWidth="1"/>
    <col min="7" max="7" width="12.7109375" bestFit="1" customWidth="1"/>
    <col min="10" max="10" width="10.42578125" bestFit="1" customWidth="1"/>
    <col min="14" max="14" width="13.140625" bestFit="1" customWidth="1"/>
    <col min="15" max="15" width="12.85546875" bestFit="1" customWidth="1"/>
    <col min="24" max="24" width="42.85546875" bestFit="1" customWidth="1"/>
  </cols>
  <sheetData>
    <row r="1" spans="1:2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18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28</v>
      </c>
      <c r="S1" t="s">
        <v>20</v>
      </c>
      <c r="V1" s="2" t="s">
        <v>99</v>
      </c>
      <c r="W1" t="s">
        <v>42</v>
      </c>
      <c r="X1" t="s">
        <v>100</v>
      </c>
    </row>
    <row r="2" spans="1:24" x14ac:dyDescent="0.25">
      <c r="A2" t="s">
        <v>16</v>
      </c>
      <c r="B2">
        <v>0</v>
      </c>
      <c r="C2">
        <v>1</v>
      </c>
      <c r="D2">
        <v>2</v>
      </c>
      <c r="E2">
        <f>2+1+1+1+1+1</f>
        <v>7</v>
      </c>
      <c r="F2">
        <v>0</v>
      </c>
      <c r="G2">
        <f>1+1+1</f>
        <v>3</v>
      </c>
      <c r="H2">
        <v>0</v>
      </c>
      <c r="I2">
        <v>1</v>
      </c>
      <c r="J2">
        <v>2</v>
      </c>
      <c r="K2">
        <v>1</v>
      </c>
      <c r="L2">
        <v>1</v>
      </c>
      <c r="M2">
        <v>1</v>
      </c>
      <c r="N2">
        <v>5</v>
      </c>
      <c r="O2">
        <v>2</v>
      </c>
      <c r="P2">
        <v>4</v>
      </c>
      <c r="Q2">
        <v>1</v>
      </c>
      <c r="S2">
        <f>SUM(B2:Q2)</f>
        <v>31</v>
      </c>
      <c r="V2" s="2"/>
      <c r="W2" t="s">
        <v>43</v>
      </c>
      <c r="X2" t="s">
        <v>101</v>
      </c>
    </row>
    <row r="3" spans="1:24" x14ac:dyDescent="0.25">
      <c r="A3" t="s">
        <v>17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f>SUM(B3:Q3)</f>
        <v>4</v>
      </c>
      <c r="V3" s="2"/>
      <c r="W3" t="s">
        <v>44</v>
      </c>
      <c r="X3" t="s">
        <v>102</v>
      </c>
    </row>
    <row r="4" spans="1:24" x14ac:dyDescent="0.25">
      <c r="A4" t="s">
        <v>1</v>
      </c>
      <c r="B4">
        <v>1</v>
      </c>
      <c r="C4">
        <v>0</v>
      </c>
      <c r="D4">
        <v>0</v>
      </c>
      <c r="E4">
        <v>4</v>
      </c>
      <c r="F4">
        <v>0</v>
      </c>
      <c r="G4">
        <v>2</v>
      </c>
      <c r="H4">
        <v>1</v>
      </c>
      <c r="I4">
        <v>0</v>
      </c>
      <c r="J4">
        <v>0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0</v>
      </c>
      <c r="S4">
        <f>SUM(B4:Q4)</f>
        <v>16</v>
      </c>
      <c r="V4" s="2"/>
      <c r="W4" t="s">
        <v>45</v>
      </c>
      <c r="X4" t="s">
        <v>103</v>
      </c>
    </row>
    <row r="5" spans="1:24" x14ac:dyDescent="0.25">
      <c r="V5" s="2"/>
      <c r="W5" t="s">
        <v>46</v>
      </c>
      <c r="X5" t="s">
        <v>104</v>
      </c>
    </row>
    <row r="6" spans="1:24" x14ac:dyDescent="0.25">
      <c r="V6" s="2"/>
      <c r="W6" t="s">
        <v>47</v>
      </c>
      <c r="X6" t="s">
        <v>105</v>
      </c>
    </row>
    <row r="7" spans="1:24" x14ac:dyDescent="0.25">
      <c r="A7" t="s">
        <v>21</v>
      </c>
      <c r="B7">
        <f>S3+2*S4</f>
        <v>36</v>
      </c>
      <c r="V7" s="2"/>
      <c r="W7" t="s">
        <v>48</v>
      </c>
      <c r="X7" t="s">
        <v>106</v>
      </c>
    </row>
    <row r="8" spans="1:24" x14ac:dyDescent="0.25">
      <c r="A8" t="s">
        <v>22</v>
      </c>
      <c r="B8">
        <f>S2</f>
        <v>31</v>
      </c>
      <c r="V8" s="2"/>
      <c r="W8" t="s">
        <v>49</v>
      </c>
      <c r="X8" t="s">
        <v>107</v>
      </c>
    </row>
    <row r="10" spans="1:24" x14ac:dyDescent="0.25">
      <c r="V10" s="2" t="s">
        <v>29</v>
      </c>
      <c r="W10" t="s">
        <v>30</v>
      </c>
      <c r="X10" t="s">
        <v>31</v>
      </c>
    </row>
    <row r="11" spans="1:24" x14ac:dyDescent="0.25">
      <c r="A11" t="s">
        <v>23</v>
      </c>
      <c r="B11">
        <f>SUM(B7,B8)</f>
        <v>67</v>
      </c>
      <c r="V11" s="2"/>
      <c r="W11" t="s">
        <v>32</v>
      </c>
      <c r="X11" t="s">
        <v>33</v>
      </c>
    </row>
    <row r="12" spans="1:24" x14ac:dyDescent="0.25">
      <c r="B12">
        <f>_xlfn.CEILING.MATH(B11/13)</f>
        <v>6</v>
      </c>
      <c r="V12" s="2"/>
      <c r="W12" t="s">
        <v>34</v>
      </c>
      <c r="X12" t="s">
        <v>36</v>
      </c>
    </row>
    <row r="13" spans="1:24" x14ac:dyDescent="0.25">
      <c r="V13" s="2"/>
      <c r="W13" t="s">
        <v>37</v>
      </c>
      <c r="X13" t="s">
        <v>35</v>
      </c>
    </row>
    <row r="14" spans="1:24" x14ac:dyDescent="0.25">
      <c r="V14" s="2"/>
      <c r="W14" t="s">
        <v>38</v>
      </c>
      <c r="X14" t="s">
        <v>71</v>
      </c>
    </row>
    <row r="15" spans="1:24" x14ac:dyDescent="0.25">
      <c r="V15" s="2"/>
      <c r="W15" t="s">
        <v>39</v>
      </c>
      <c r="X15" t="s">
        <v>72</v>
      </c>
    </row>
    <row r="16" spans="1:24" x14ac:dyDescent="0.25">
      <c r="C16">
        <f>12*3</f>
        <v>36</v>
      </c>
      <c r="D16">
        <f>9*3</f>
        <v>27</v>
      </c>
      <c r="E16">
        <f>C16+D16</f>
        <v>63</v>
      </c>
      <c r="V16" s="2"/>
      <c r="W16" t="s">
        <v>40</v>
      </c>
      <c r="X16" t="s">
        <v>73</v>
      </c>
    </row>
    <row r="17" spans="1:24" x14ac:dyDescent="0.25">
      <c r="E17">
        <f>_xlfn.CEILING.MATH(E16/13)</f>
        <v>5</v>
      </c>
      <c r="N17">
        <f>2*8+2*10+2*8+2*6</f>
        <v>64</v>
      </c>
      <c r="V17" s="2"/>
      <c r="W17" t="s">
        <v>41</v>
      </c>
      <c r="X17" t="s">
        <v>96</v>
      </c>
    </row>
    <row r="18" spans="1:24" x14ac:dyDescent="0.25">
      <c r="V18" s="2"/>
      <c r="W18" t="s">
        <v>42</v>
      </c>
      <c r="X18" s="1" t="s">
        <v>51</v>
      </c>
    </row>
    <row r="19" spans="1:24" x14ac:dyDescent="0.25">
      <c r="V19" s="2"/>
      <c r="W19" t="s">
        <v>43</v>
      </c>
      <c r="X19" s="1"/>
    </row>
    <row r="20" spans="1:24" x14ac:dyDescent="0.25">
      <c r="V20" s="2"/>
      <c r="W20" t="s">
        <v>44</v>
      </c>
      <c r="X20" s="1" t="s">
        <v>52</v>
      </c>
    </row>
    <row r="21" spans="1:24" x14ac:dyDescent="0.25">
      <c r="V21" s="2"/>
      <c r="W21" t="s">
        <v>45</v>
      </c>
      <c r="X21" s="1"/>
    </row>
    <row r="22" spans="1:24" x14ac:dyDescent="0.25">
      <c r="V22" s="2"/>
      <c r="W22" t="s">
        <v>46</v>
      </c>
      <c r="X22" s="1" t="s">
        <v>53</v>
      </c>
    </row>
    <row r="23" spans="1:24" x14ac:dyDescent="0.25">
      <c r="V23" s="2"/>
      <c r="W23" t="s">
        <v>47</v>
      </c>
      <c r="X23" s="1"/>
    </row>
    <row r="24" spans="1:24" x14ac:dyDescent="0.25">
      <c r="V24" s="2"/>
      <c r="W24" t="s">
        <v>48</v>
      </c>
      <c r="X24" s="1" t="s">
        <v>54</v>
      </c>
    </row>
    <row r="25" spans="1:24" x14ac:dyDescent="0.25">
      <c r="V25" s="2"/>
      <c r="W25" t="s">
        <v>49</v>
      </c>
      <c r="X25" s="1"/>
    </row>
    <row r="26" spans="1:24" x14ac:dyDescent="0.25">
      <c r="A26" t="s">
        <v>24</v>
      </c>
      <c r="B26">
        <v>17</v>
      </c>
      <c r="V26" s="2"/>
      <c r="W26" t="s">
        <v>50</v>
      </c>
      <c r="X26" t="s">
        <v>97</v>
      </c>
    </row>
    <row r="27" spans="1:24" x14ac:dyDescent="0.25">
      <c r="A27" t="s">
        <v>25</v>
      </c>
      <c r="B27">
        <v>2</v>
      </c>
    </row>
    <row r="28" spans="1:24" x14ac:dyDescent="0.25">
      <c r="A28" t="s">
        <v>26</v>
      </c>
      <c r="B28">
        <v>21</v>
      </c>
      <c r="V28" s="2" t="s">
        <v>55</v>
      </c>
      <c r="W28" t="s">
        <v>30</v>
      </c>
      <c r="X28" t="s">
        <v>90</v>
      </c>
    </row>
    <row r="29" spans="1:24" x14ac:dyDescent="0.25">
      <c r="A29" t="s">
        <v>27</v>
      </c>
      <c r="B29">
        <v>26</v>
      </c>
      <c r="V29" s="2"/>
      <c r="W29" t="s">
        <v>32</v>
      </c>
      <c r="X29" t="s">
        <v>91</v>
      </c>
    </row>
    <row r="30" spans="1:24" x14ac:dyDescent="0.25">
      <c r="V30" s="2"/>
      <c r="W30" t="s">
        <v>34</v>
      </c>
      <c r="X30" t="s">
        <v>92</v>
      </c>
    </row>
    <row r="31" spans="1:24" x14ac:dyDescent="0.25">
      <c r="V31" s="2"/>
      <c r="W31" t="s">
        <v>37</v>
      </c>
      <c r="X31" t="s">
        <v>89</v>
      </c>
    </row>
    <row r="32" spans="1:24" x14ac:dyDescent="0.25">
      <c r="V32" s="2"/>
      <c r="W32" t="s">
        <v>38</v>
      </c>
      <c r="X32" t="s">
        <v>88</v>
      </c>
    </row>
    <row r="33" spans="2:24" x14ac:dyDescent="0.25">
      <c r="B33">
        <f>SUM(B26:B31)</f>
        <v>66</v>
      </c>
      <c r="V33" s="2"/>
      <c r="W33" t="s">
        <v>39</v>
      </c>
      <c r="X33" t="s">
        <v>87</v>
      </c>
    </row>
    <row r="34" spans="2:24" x14ac:dyDescent="0.25">
      <c r="V34" s="2"/>
      <c r="W34" t="s">
        <v>40</v>
      </c>
      <c r="X34" t="s">
        <v>86</v>
      </c>
    </row>
    <row r="35" spans="2:24" x14ac:dyDescent="0.25">
      <c r="V35" s="2"/>
      <c r="W35" t="s">
        <v>41</v>
      </c>
      <c r="X35" t="s">
        <v>95</v>
      </c>
    </row>
    <row r="36" spans="2:24" x14ac:dyDescent="0.25">
      <c r="V36" s="2"/>
      <c r="W36" t="s">
        <v>42</v>
      </c>
      <c r="X36" s="1" t="s">
        <v>56</v>
      </c>
    </row>
    <row r="37" spans="2:24" x14ac:dyDescent="0.25">
      <c r="V37" s="2"/>
      <c r="W37" t="s">
        <v>43</v>
      </c>
      <c r="X37" s="1"/>
    </row>
    <row r="38" spans="2:24" x14ac:dyDescent="0.25">
      <c r="V38" s="2"/>
      <c r="W38" t="s">
        <v>44</v>
      </c>
      <c r="X38" s="1" t="s">
        <v>57</v>
      </c>
    </row>
    <row r="39" spans="2:24" x14ac:dyDescent="0.25">
      <c r="V39" s="2"/>
      <c r="W39" t="s">
        <v>45</v>
      </c>
      <c r="X39" s="1"/>
    </row>
    <row r="40" spans="2:24" x14ac:dyDescent="0.25">
      <c r="V40" s="2"/>
      <c r="W40" t="s">
        <v>46</v>
      </c>
      <c r="X40" s="1" t="s">
        <v>58</v>
      </c>
    </row>
    <row r="41" spans="2:24" x14ac:dyDescent="0.25">
      <c r="V41" s="2"/>
      <c r="W41" t="s">
        <v>47</v>
      </c>
      <c r="X41" s="1"/>
    </row>
    <row r="42" spans="2:24" x14ac:dyDescent="0.25">
      <c r="V42" s="2"/>
      <c r="W42" t="s">
        <v>48</v>
      </c>
      <c r="X42" s="1" t="s">
        <v>59</v>
      </c>
    </row>
    <row r="43" spans="2:24" x14ac:dyDescent="0.25">
      <c r="V43" s="2"/>
      <c r="W43" t="s">
        <v>49</v>
      </c>
      <c r="X43" s="1"/>
    </row>
    <row r="44" spans="2:24" x14ac:dyDescent="0.25">
      <c r="V44" s="2"/>
      <c r="W44" t="s">
        <v>50</v>
      </c>
      <c r="X44" t="s">
        <v>98</v>
      </c>
    </row>
    <row r="46" spans="2:24" x14ac:dyDescent="0.25">
      <c r="V46" s="2" t="s">
        <v>60</v>
      </c>
      <c r="W46" t="s">
        <v>30</v>
      </c>
      <c r="X46" t="s">
        <v>77</v>
      </c>
    </row>
    <row r="47" spans="2:24" x14ac:dyDescent="0.25">
      <c r="V47" s="2"/>
      <c r="W47" t="s">
        <v>32</v>
      </c>
      <c r="X47" t="s">
        <v>94</v>
      </c>
    </row>
    <row r="48" spans="2:24" x14ac:dyDescent="0.25">
      <c r="V48" s="2"/>
      <c r="W48" t="s">
        <v>34</v>
      </c>
      <c r="X48" t="s">
        <v>70</v>
      </c>
    </row>
    <row r="49" spans="22:24" x14ac:dyDescent="0.25">
      <c r="V49" s="2"/>
      <c r="W49" t="s">
        <v>37</v>
      </c>
      <c r="X49" t="s">
        <v>68</v>
      </c>
    </row>
    <row r="50" spans="22:24" x14ac:dyDescent="0.25">
      <c r="V50" s="2"/>
      <c r="W50" t="s">
        <v>38</v>
      </c>
      <c r="X50" t="s">
        <v>69</v>
      </c>
    </row>
    <row r="51" spans="22:24" x14ac:dyDescent="0.25">
      <c r="V51" s="2"/>
      <c r="W51" t="s">
        <v>39</v>
      </c>
      <c r="X51" t="s">
        <v>74</v>
      </c>
    </row>
    <row r="52" spans="22:24" x14ac:dyDescent="0.25">
      <c r="V52" s="2"/>
      <c r="W52" t="s">
        <v>40</v>
      </c>
      <c r="X52" t="s">
        <v>75</v>
      </c>
    </row>
    <row r="53" spans="22:24" x14ac:dyDescent="0.25">
      <c r="V53" s="2"/>
      <c r="W53" t="s">
        <v>41</v>
      </c>
      <c r="X53" t="s">
        <v>76</v>
      </c>
    </row>
    <row r="54" spans="22:24" x14ac:dyDescent="0.25">
      <c r="V54" s="2"/>
      <c r="W54" t="s">
        <v>42</v>
      </c>
      <c r="X54" s="1" t="s">
        <v>61</v>
      </c>
    </row>
    <row r="55" spans="22:24" x14ac:dyDescent="0.25">
      <c r="V55" s="2"/>
      <c r="W55" t="s">
        <v>43</v>
      </c>
      <c r="X55" s="1"/>
    </row>
    <row r="56" spans="22:24" x14ac:dyDescent="0.25">
      <c r="V56" s="2"/>
      <c r="W56" t="s">
        <v>44</v>
      </c>
      <c r="X56" s="1" t="s">
        <v>62</v>
      </c>
    </row>
    <row r="57" spans="22:24" x14ac:dyDescent="0.25">
      <c r="V57" s="2"/>
      <c r="W57" t="s">
        <v>45</v>
      </c>
      <c r="X57" s="1"/>
    </row>
    <row r="58" spans="22:24" x14ac:dyDescent="0.25">
      <c r="V58" s="2"/>
      <c r="W58" t="s">
        <v>46</v>
      </c>
      <c r="X58" s="1" t="s">
        <v>63</v>
      </c>
    </row>
    <row r="59" spans="22:24" x14ac:dyDescent="0.25">
      <c r="V59" s="2"/>
      <c r="W59" t="s">
        <v>47</v>
      </c>
      <c r="X59" s="1"/>
    </row>
    <row r="60" spans="22:24" x14ac:dyDescent="0.25">
      <c r="V60" s="2"/>
      <c r="W60" t="s">
        <v>48</v>
      </c>
      <c r="X60" s="1" t="s">
        <v>62</v>
      </c>
    </row>
    <row r="61" spans="22:24" x14ac:dyDescent="0.25">
      <c r="V61" s="2"/>
      <c r="W61" t="s">
        <v>49</v>
      </c>
      <c r="X61" s="1"/>
    </row>
    <row r="62" spans="22:24" x14ac:dyDescent="0.25">
      <c r="V62" s="2"/>
      <c r="W62" t="s">
        <v>50</v>
      </c>
    </row>
    <row r="64" spans="22:24" x14ac:dyDescent="0.25">
      <c r="V64" s="2" t="s">
        <v>78</v>
      </c>
      <c r="W64" t="s">
        <v>30</v>
      </c>
      <c r="X64" t="s">
        <v>93</v>
      </c>
    </row>
    <row r="65" spans="22:24" x14ac:dyDescent="0.25">
      <c r="V65" s="2"/>
      <c r="W65" t="s">
        <v>32</v>
      </c>
      <c r="X65" t="s">
        <v>84</v>
      </c>
    </row>
    <row r="66" spans="22:24" x14ac:dyDescent="0.25">
      <c r="V66" s="2"/>
      <c r="W66" t="s">
        <v>34</v>
      </c>
      <c r="X66" t="s">
        <v>85</v>
      </c>
    </row>
    <row r="67" spans="22:24" x14ac:dyDescent="0.25">
      <c r="V67" s="2"/>
      <c r="W67" t="s">
        <v>37</v>
      </c>
      <c r="X67" t="s">
        <v>83</v>
      </c>
    </row>
    <row r="68" spans="22:24" x14ac:dyDescent="0.25">
      <c r="V68" s="2"/>
      <c r="W68" t="s">
        <v>38</v>
      </c>
      <c r="X68" t="s">
        <v>82</v>
      </c>
    </row>
    <row r="69" spans="22:24" x14ac:dyDescent="0.25">
      <c r="V69" s="2"/>
      <c r="W69" t="s">
        <v>39</v>
      </c>
      <c r="X69" t="s">
        <v>81</v>
      </c>
    </row>
    <row r="70" spans="22:24" x14ac:dyDescent="0.25">
      <c r="V70" s="2"/>
      <c r="W70" t="s">
        <v>40</v>
      </c>
      <c r="X70" t="s">
        <v>80</v>
      </c>
    </row>
    <row r="71" spans="22:24" x14ac:dyDescent="0.25">
      <c r="V71" s="2"/>
      <c r="W71" t="s">
        <v>41</v>
      </c>
      <c r="X71" t="s">
        <v>79</v>
      </c>
    </row>
    <row r="72" spans="22:24" x14ac:dyDescent="0.25">
      <c r="V72" s="2"/>
      <c r="W72" t="s">
        <v>42</v>
      </c>
      <c r="X72" s="1" t="s">
        <v>64</v>
      </c>
    </row>
    <row r="73" spans="22:24" x14ac:dyDescent="0.25">
      <c r="V73" s="2"/>
      <c r="W73" t="s">
        <v>43</v>
      </c>
      <c r="X73" s="1"/>
    </row>
    <row r="74" spans="22:24" x14ac:dyDescent="0.25">
      <c r="V74" s="2"/>
      <c r="W74" t="s">
        <v>44</v>
      </c>
      <c r="X74" s="1" t="s">
        <v>65</v>
      </c>
    </row>
    <row r="75" spans="22:24" x14ac:dyDescent="0.25">
      <c r="V75" s="2"/>
      <c r="W75" t="s">
        <v>45</v>
      </c>
      <c r="X75" s="1"/>
    </row>
    <row r="76" spans="22:24" x14ac:dyDescent="0.25">
      <c r="V76" s="2"/>
      <c r="W76" t="s">
        <v>46</v>
      </c>
      <c r="X76" s="1" t="s">
        <v>66</v>
      </c>
    </row>
    <row r="77" spans="22:24" x14ac:dyDescent="0.25">
      <c r="V77" s="2"/>
      <c r="W77" t="s">
        <v>47</v>
      </c>
      <c r="X77" s="1"/>
    </row>
    <row r="78" spans="22:24" x14ac:dyDescent="0.25">
      <c r="V78" s="2"/>
      <c r="W78" t="s">
        <v>48</v>
      </c>
      <c r="X78" s="1" t="s">
        <v>67</v>
      </c>
    </row>
    <row r="79" spans="22:24" x14ac:dyDescent="0.25">
      <c r="V79" s="2"/>
      <c r="W79" t="s">
        <v>49</v>
      </c>
      <c r="X79" s="1"/>
    </row>
    <row r="80" spans="22:24" x14ac:dyDescent="0.25">
      <c r="V80" s="2"/>
      <c r="W80" t="s">
        <v>50</v>
      </c>
    </row>
  </sheetData>
  <mergeCells count="21">
    <mergeCell ref="V1:V8"/>
    <mergeCell ref="V46:V62"/>
    <mergeCell ref="X54:X55"/>
    <mergeCell ref="X56:X57"/>
    <mergeCell ref="X58:X59"/>
    <mergeCell ref="X60:X61"/>
    <mergeCell ref="V64:V80"/>
    <mergeCell ref="X72:X73"/>
    <mergeCell ref="X74:X75"/>
    <mergeCell ref="X76:X77"/>
    <mergeCell ref="X78:X79"/>
    <mergeCell ref="X18:X19"/>
    <mergeCell ref="X20:X21"/>
    <mergeCell ref="X22:X23"/>
    <mergeCell ref="X24:X25"/>
    <mergeCell ref="V10:V26"/>
    <mergeCell ref="V28:V44"/>
    <mergeCell ref="X36:X37"/>
    <mergeCell ref="X38:X39"/>
    <mergeCell ref="X40:X41"/>
    <mergeCell ref="X42:X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PIERER Mobility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Baischer Lukas</dc:creator>
  <cp:lastModifiedBy>Baischer Lukas</cp:lastModifiedBy>
  <dcterms:created xsi:type="dcterms:W3CDTF">2025-07-28T07:58:47Z</dcterms:created>
  <dcterms:modified xsi:type="dcterms:W3CDTF">2025-10-10T10:17:30Z</dcterms:modified>
</cp:coreProperties>
</file>