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ischerl\Documents\localProject\cad\RS485-IO-Extension\"/>
    </mc:Choice>
  </mc:AlternateContent>
  <xr:revisionPtr revIDLastSave="0" documentId="13_ncr:1_{963A324E-CAC5-438C-9F1A-0880F4BCEA98}" xr6:coauthVersionLast="47" xr6:coauthVersionMax="47" xr10:uidLastSave="{00000000-0000-0000-0000-000000000000}"/>
  <bookViews>
    <workbookView xWindow="-120" yWindow="-120" windowWidth="29040" windowHeight="15720" xr2:uid="{22052B5C-B221-40B8-A976-D46AAAD19B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B32" i="1"/>
  <c r="E16" i="1"/>
  <c r="E15" i="1"/>
  <c r="D15" i="1"/>
  <c r="C15" i="1"/>
  <c r="B11" i="1"/>
  <c r="B10" i="1"/>
  <c r="B8" i="1"/>
  <c r="B7" i="1"/>
  <c r="S4" i="1"/>
  <c r="S3" i="1"/>
  <c r="S2" i="1"/>
  <c r="G2" i="1"/>
  <c r="E2" i="1"/>
</calcChain>
</file>

<file path=xl/sharedStrings.xml><?xml version="1.0" encoding="utf-8"?>
<sst xmlns="http://schemas.openxmlformats.org/spreadsheetml/2006/main" count="28" uniqueCount="28">
  <si>
    <t>Raum</t>
  </si>
  <si>
    <t>Jalousine</t>
  </si>
  <si>
    <t>HWR</t>
  </si>
  <si>
    <t>WC unten</t>
  </si>
  <si>
    <t xml:space="preserve">Vorhaus </t>
  </si>
  <si>
    <t xml:space="preserve">Küche </t>
  </si>
  <si>
    <t>Wohnzimmer</t>
  </si>
  <si>
    <t>Büro</t>
  </si>
  <si>
    <t>Stiege</t>
  </si>
  <si>
    <t>Gang oben</t>
  </si>
  <si>
    <t>KZ Ost</t>
  </si>
  <si>
    <t>KZ Mitte</t>
  </si>
  <si>
    <t>KZ Wesst</t>
  </si>
  <si>
    <t>Schlafzimmer</t>
  </si>
  <si>
    <t>Schrankraum</t>
  </si>
  <si>
    <t>Bad</t>
  </si>
  <si>
    <t>Licht  24V</t>
  </si>
  <si>
    <t>Licht 230V</t>
  </si>
  <si>
    <t>Speis</t>
  </si>
  <si>
    <t>WC Oben</t>
  </si>
  <si>
    <t>Summe</t>
  </si>
  <si>
    <t>Relais</t>
  </si>
  <si>
    <t>24V PWMs</t>
  </si>
  <si>
    <t>Summe IOs</t>
  </si>
  <si>
    <t>Arduino CN7</t>
  </si>
  <si>
    <t>Arduino CN8</t>
  </si>
  <si>
    <t>Arduino CN9</t>
  </si>
  <si>
    <t>CN10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</si>
</sst>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B52D-611F-4FE7-AFD6-D4D35984D14B}">
  <dimension ref="A1:S32"/>
  <sheetViews>
    <sheetView tabSelected="1" workbookViewId="0">
      <selection activeCell="E16" sqref="E16"/>
    </sheetView>
  </sheetViews>
  <sheetFormatPr defaultRowHeight="15" x14ac:dyDescent="0.25"/>
  <cols>
    <col min="1" max="1" width="12" bestFit="1" customWidth="1"/>
    <col min="7" max="7" width="12.7109375" bestFit="1" customWidth="1"/>
    <col min="10" max="10" width="10.42578125" bestFit="1" customWidth="1"/>
    <col min="14" max="14" width="13.140625" bestFit="1" customWidth="1"/>
    <col min="15" max="15" width="12.85546875" bestFit="1" customWidth="1"/>
  </cols>
  <sheetData>
    <row r="1" spans="1:1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18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  <c r="S1" t="s">
        <v>20</v>
      </c>
    </row>
    <row r="2" spans="1:19" x14ac:dyDescent="0.25">
      <c r="A2" t="s">
        <v>16</v>
      </c>
      <c r="B2">
        <v>0</v>
      </c>
      <c r="C2">
        <v>2</v>
      </c>
      <c r="D2">
        <v>3</v>
      </c>
      <c r="E2">
        <f>4+1+1+1+1+1+1</f>
        <v>10</v>
      </c>
      <c r="F2">
        <v>0</v>
      </c>
      <c r="G2">
        <f>1+1+1</f>
        <v>3</v>
      </c>
      <c r="H2">
        <v>0</v>
      </c>
      <c r="I2">
        <v>1</v>
      </c>
      <c r="J2">
        <v>4</v>
      </c>
      <c r="K2">
        <v>1</v>
      </c>
      <c r="L2">
        <v>1</v>
      </c>
      <c r="M2">
        <v>1</v>
      </c>
      <c r="N2">
        <v>5</v>
      </c>
      <c r="O2">
        <v>4</v>
      </c>
      <c r="P2">
        <v>4</v>
      </c>
      <c r="Q2">
        <v>1</v>
      </c>
      <c r="S2">
        <f>SUM(B2:Q2)</f>
        <v>40</v>
      </c>
    </row>
    <row r="3" spans="1:19" x14ac:dyDescent="0.25">
      <c r="A3" t="s">
        <v>17</v>
      </c>
      <c r="B3">
        <v>2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>
        <f>SUM(B3:Q3)</f>
        <v>4</v>
      </c>
    </row>
    <row r="4" spans="1:19" x14ac:dyDescent="0.25">
      <c r="A4" t="s">
        <v>1</v>
      </c>
      <c r="B4">
        <v>1</v>
      </c>
      <c r="C4">
        <v>0</v>
      </c>
      <c r="D4">
        <v>0</v>
      </c>
      <c r="E4">
        <v>4</v>
      </c>
      <c r="F4">
        <v>0</v>
      </c>
      <c r="G4">
        <v>2</v>
      </c>
      <c r="H4">
        <v>1</v>
      </c>
      <c r="I4">
        <v>0</v>
      </c>
      <c r="J4">
        <v>0</v>
      </c>
      <c r="K4">
        <v>2</v>
      </c>
      <c r="L4">
        <v>1</v>
      </c>
      <c r="M4">
        <v>1</v>
      </c>
      <c r="N4">
        <v>2</v>
      </c>
      <c r="O4">
        <v>1</v>
      </c>
      <c r="P4">
        <v>1</v>
      </c>
      <c r="Q4">
        <v>0</v>
      </c>
      <c r="S4">
        <f>SUM(B4:Q4)</f>
        <v>16</v>
      </c>
    </row>
    <row r="7" spans="1:19" x14ac:dyDescent="0.25">
      <c r="A7" t="s">
        <v>21</v>
      </c>
      <c r="B7">
        <f>S3+2*S4</f>
        <v>36</v>
      </c>
    </row>
    <row r="8" spans="1:19" x14ac:dyDescent="0.25">
      <c r="A8" t="s">
        <v>22</v>
      </c>
      <c r="B8">
        <f>S2</f>
        <v>40</v>
      </c>
    </row>
    <row r="10" spans="1:19" x14ac:dyDescent="0.25">
      <c r="A10" t="s">
        <v>23</v>
      </c>
      <c r="B10">
        <f>SUM(B7,B8)</f>
        <v>76</v>
      </c>
    </row>
    <row r="11" spans="1:19" x14ac:dyDescent="0.25">
      <c r="B11">
        <f>_xlfn.CEILING.MATH(B10/13)</f>
        <v>6</v>
      </c>
    </row>
    <row r="15" spans="1:19" x14ac:dyDescent="0.25">
      <c r="C15">
        <f>12*3</f>
        <v>36</v>
      </c>
      <c r="D15">
        <f>9*3</f>
        <v>27</v>
      </c>
      <c r="E15">
        <f>C15+D15</f>
        <v>63</v>
      </c>
    </row>
    <row r="16" spans="1:19" x14ac:dyDescent="0.25">
      <c r="E16">
        <f>_xlfn.CEILING.MATH(E15/13)</f>
        <v>5</v>
      </c>
      <c r="N16">
        <f>2*8+2*10+2*8+2*6</f>
        <v>64</v>
      </c>
    </row>
    <row r="25" spans="1:2" x14ac:dyDescent="0.25">
      <c r="A25" t="s">
        <v>24</v>
      </c>
      <c r="B25">
        <v>17</v>
      </c>
    </row>
    <row r="26" spans="1:2" x14ac:dyDescent="0.25">
      <c r="A26" t="s">
        <v>25</v>
      </c>
      <c r="B26">
        <v>2</v>
      </c>
    </row>
    <row r="27" spans="1:2" x14ac:dyDescent="0.25">
      <c r="A27" t="s">
        <v>26</v>
      </c>
      <c r="B27">
        <v>21</v>
      </c>
    </row>
    <row r="28" spans="1:2" x14ac:dyDescent="0.25">
      <c r="A28" t="s">
        <v>27</v>
      </c>
      <c r="B28">
        <v>26</v>
      </c>
    </row>
    <row r="32" spans="1:2" x14ac:dyDescent="0.25">
      <c r="B32">
        <f>SUM(B25:B30)</f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PIERER Mobility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Baischer Lukas</dc:creator>
  <cp:lastModifiedBy>Baischer Lukas</cp:lastModifiedBy>
  <dcterms:created xsi:type="dcterms:W3CDTF">2025-07-28T07:58:47Z</dcterms:created>
  <dcterms:modified xsi:type="dcterms:W3CDTF">2025-08-01T10:38:30Z</dcterms:modified>
</cp:coreProperties>
</file>