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USB/Bradford Assays/"/>
    </mc:Choice>
  </mc:AlternateContent>
  <xr:revisionPtr revIDLastSave="0" documentId="13_ncr:1_{B14D4BDC-94C7-F843-BD17-FFB9F3559AD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late 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B37" i="1"/>
  <c r="B3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B29" i="1"/>
  <c r="C29" i="1"/>
  <c r="D29" i="1"/>
  <c r="E29" i="1"/>
  <c r="F29" i="1"/>
  <c r="G29" i="1"/>
  <c r="H29" i="1"/>
  <c r="I29" i="1"/>
  <c r="J29" i="1"/>
  <c r="K29" i="1"/>
  <c r="L29" i="1"/>
  <c r="M29" i="1"/>
  <c r="B30" i="1"/>
  <c r="C30" i="1"/>
  <c r="D30" i="1"/>
  <c r="E30" i="1"/>
  <c r="F30" i="1"/>
  <c r="G30" i="1"/>
  <c r="H30" i="1"/>
  <c r="I30" i="1"/>
  <c r="J30" i="1"/>
  <c r="K30" i="1"/>
  <c r="L30" i="1"/>
  <c r="M30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C26" i="1"/>
  <c r="D26" i="1"/>
  <c r="E26" i="1"/>
  <c r="F26" i="1"/>
  <c r="G26" i="1"/>
  <c r="H26" i="1"/>
  <c r="I26" i="1"/>
  <c r="J26" i="1"/>
  <c r="K26" i="1"/>
  <c r="L26" i="1"/>
  <c r="M26" i="1"/>
  <c r="B26" i="1"/>
  <c r="R17" i="1"/>
</calcChain>
</file>

<file path=xl/sharedStrings.xml><?xml version="1.0" encoding="utf-8"?>
<sst xmlns="http://schemas.openxmlformats.org/spreadsheetml/2006/main" count="238" uniqueCount="95">
  <si>
    <t>PLATE RESULTS</t>
  </si>
  <si>
    <t/>
  </si>
  <si>
    <t>PROTOCOL RUN TYPE</t>
  </si>
  <si>
    <t>START</t>
  </si>
  <si>
    <t>PROTOCOL NAME</t>
  </si>
  <si>
    <t>Bradford Assay</t>
  </si>
  <si>
    <t>MEASUREMENT START DATE</t>
  </si>
  <si>
    <t>3/30/2023  5:36:32 PM</t>
  </si>
  <si>
    <t>UTC</t>
  </si>
  <si>
    <t>2023-03-30T21:36:32+0000</t>
  </si>
  <si>
    <t>MEASUREMENT END DATE</t>
  </si>
  <si>
    <t>3/30/2023  5:37:53 PM</t>
  </si>
  <si>
    <t>2023-03-30T21:37:53+0000</t>
  </si>
  <si>
    <t>Plate</t>
  </si>
  <si>
    <t>0</t>
  </si>
  <si>
    <t>Barcode</t>
  </si>
  <si>
    <t>1 OPERATION</t>
  </si>
  <si>
    <t>ABS (F) - 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</si>
  <si>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</si>
  <si>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</si>
  <si>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</si>
  <si>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</si>
  <si>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</si>
  <si>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</si>
  <si>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</si>
  <si>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</si>
  <si>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</si>
  <si>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</si>
  <si>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</si>
  <si>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MEASUREMENT COMMENTS</t>
  </si>
  <si>
    <t>User interface program version</t>
  </si>
  <si>
    <t>5.0.0</t>
  </si>
  <si>
    <t>Instrument serial number</t>
  </si>
  <si>
    <t>PROTOCOL CREATION DATE</t>
  </si>
  <si>
    <t>3/30/2023  5:36:27 PM</t>
  </si>
  <si>
    <t>2023-03-30T21:36:27+0000</t>
  </si>
  <si>
    <t>PROTOCOL CREATOR NAME</t>
  </si>
  <si>
    <t>PLATES WITH LIDS</t>
  </si>
  <si>
    <t>n.a.</t>
  </si>
  <si>
    <t>MEASURE WITH LIDS</t>
  </si>
  <si>
    <t>BARCODE READING</t>
  </si>
  <si>
    <t>PLATE TYPE</t>
  </si>
  <si>
    <t>PerkinElmer OptiPlate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</si>
  <si>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</si>
  <si>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</si>
  <si>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</si>
  <si>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</si>
  <si>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</si>
  <si>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</si>
  <si>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</si>
  <si>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</si>
  <si>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ABS (F)-EndPoint</t>
  </si>
  <si>
    <t>MEASUREMENT UNIT</t>
  </si>
  <si>
    <t>OD</t>
  </si>
  <si>
    <t>MEASUREMENT TYPE</t>
  </si>
  <si>
    <t>Single label</t>
  </si>
  <si>
    <t>EXCITATION FILTER</t>
  </si>
  <si>
    <t>595/10nm</t>
  </si>
  <si>
    <t>MEASUREMENT TIME (ms)</t>
  </si>
  <si>
    <t>MEASUREMENT ORDER</t>
  </si>
  <si>
    <t>Bi-directional by rows</t>
  </si>
  <si>
    <t>PROTOCOL COMMENT</t>
  </si>
  <si>
    <t>PLATE MAP</t>
  </si>
  <si>
    <t>S8</t>
  </si>
  <si>
    <t>S7</t>
  </si>
  <si>
    <t>S6</t>
  </si>
  <si>
    <t>S5</t>
  </si>
  <si>
    <t>S4</t>
  </si>
  <si>
    <t>S3</t>
  </si>
  <si>
    <t>S2</t>
  </si>
  <si>
    <t>S1</t>
  </si>
  <si>
    <t>X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</si>
  <si>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</si>
  <si>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</si>
  <si>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</si>
  <si>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</si>
  <si>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</si>
  <si>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</si>
  <si>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</si>
  <si>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</si>
  <si>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</si>
  <si>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</si>
  <si>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</si>
  <si>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</si>
  <si>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SAMPLE CONCENTRATIONS</t>
  </si>
  <si>
    <t>Standard 1 (S1):</t>
  </si>
  <si>
    <t>mg/mL</t>
  </si>
  <si>
    <t>Standard 2 (S2):</t>
  </si>
  <si>
    <t>Standard 3 (S3):</t>
  </si>
  <si>
    <t>Standard 4 (S4):</t>
  </si>
  <si>
    <t>Standard 5 (S5):</t>
  </si>
  <si>
    <t>Standard 6 (S6):</t>
  </si>
  <si>
    <t>Standard 7 (S7):</t>
  </si>
  <si>
    <t>Standard 8 (S8):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</si>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</sst>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Bradfor</a:t>
            </a:r>
            <a:r>
              <a:rPr lang="en-US" baseline="0"/>
              <a:t>d Assay Standard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267865101767937E-2"/>
                  <c:y val="-3.5785216930528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'Plate results'!$B$37:$I$37</c:f>
                <c:numCache>
                  <c:formatCode>General</c:formatCode>
                  <c:ptCount val="8"/>
                  <c:pt idx="0">
                    <c:v>5.3200877185750783E-2</c:v>
                  </c:pt>
                  <c:pt idx="1">
                    <c:v>3.2145502536643214E-3</c:v>
                  </c:pt>
                  <c:pt idx="2">
                    <c:v>1.3868429375143159E-2</c:v>
                  </c:pt>
                  <c:pt idx="3">
                    <c:v>1.6093476939431035E-2</c:v>
                  </c:pt>
                  <c:pt idx="4">
                    <c:v>4.693612681080532E-2</c:v>
                  </c:pt>
                  <c:pt idx="5">
                    <c:v>9.073771725877474E-3</c:v>
                  </c:pt>
                  <c:pt idx="6">
                    <c:v>5.0332229568471705E-3</c:v>
                  </c:pt>
                  <c:pt idx="7">
                    <c:v>2.5166114784235852E-3</c:v>
                  </c:pt>
                </c:numCache>
              </c:numRef>
            </c:plus>
            <c:minus>
              <c:numRef>
                <c:f>'Plate results'!$B$37:$I$37</c:f>
                <c:numCache>
                  <c:formatCode>General</c:formatCode>
                  <c:ptCount val="8"/>
                  <c:pt idx="0">
                    <c:v>5.3200877185750783E-2</c:v>
                  </c:pt>
                  <c:pt idx="1">
                    <c:v>3.2145502536643214E-3</c:v>
                  </c:pt>
                  <c:pt idx="2">
                    <c:v>1.3868429375143159E-2</c:v>
                  </c:pt>
                  <c:pt idx="3">
                    <c:v>1.6093476939431035E-2</c:v>
                  </c:pt>
                  <c:pt idx="4">
                    <c:v>4.693612681080532E-2</c:v>
                  </c:pt>
                  <c:pt idx="5">
                    <c:v>9.073771725877474E-3</c:v>
                  </c:pt>
                  <c:pt idx="6">
                    <c:v>5.0332229568471705E-3</c:v>
                  </c:pt>
                  <c:pt idx="7">
                    <c:v>2.5166114784235852E-3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'Plate results'!$B$35:$I$35</c:f>
              <c:numCache>
                <c:formatCode>General</c:formatCode>
                <c:ptCount val="8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0.5</c:v>
                </c:pt>
                <c:pt idx="5">
                  <c:v>0.25</c:v>
                </c:pt>
                <c:pt idx="6">
                  <c:v>0.125</c:v>
                </c:pt>
                <c:pt idx="7">
                  <c:v>0</c:v>
                </c:pt>
              </c:numCache>
            </c:numRef>
          </c:xVal>
          <c:yVal>
            <c:numRef>
              <c:f>'Plate results'!$B$36:$I$36</c:f>
              <c:numCache>
                <c:formatCode>General</c:formatCode>
                <c:ptCount val="8"/>
                <c:pt idx="0">
                  <c:v>0.95347222222222217</c:v>
                </c:pt>
                <c:pt idx="1">
                  <c:v>0.85847222222222219</c:v>
                </c:pt>
                <c:pt idx="2">
                  <c:v>0.70747222222222217</c:v>
                </c:pt>
                <c:pt idx="3">
                  <c:v>0.65313888888888882</c:v>
                </c:pt>
                <c:pt idx="4">
                  <c:v>0.55713888888888885</c:v>
                </c:pt>
                <c:pt idx="5">
                  <c:v>0.43847222222222221</c:v>
                </c:pt>
                <c:pt idx="6">
                  <c:v>0.3714722222222222</c:v>
                </c:pt>
                <c:pt idx="7">
                  <c:v>0.28247222222222224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D-524A-8BD5-95D13121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548752"/>
        <c:axId val="180047551"/>
      </c:scatterChart>
      <c:valAx>
        <c:axId val="787548752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BSA concentration (mg/mL)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7551"/>
        <c:crosses val="autoZero"/>
        <c:crossBetween val="midCat"/>
      </c:valAx>
      <c:valAx>
        <c:axId val="18004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 at 595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4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260350</xdr:colOff>
      <xdr:row>33</xdr:row>
      <xdr:rowOff>171450</xdr:rowOff>
    </xdr:from>
    <xdr:to>
      <xdr:col>19</xdr:col>
      <xdr:colOff>419100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07A1E4-0290-10D9-3AED-CCBBE75DB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D27" workbookViewId="0">
      <selection activeCell="T31" sqref="T31"/>
    </sheetView>
  </sheetViews>
  <sheetFormatPr baseColWidth="10" defaultRowHeight="16" x14ac:dyDescent="0.2"/>
  <cols>
    <col min="1" max="1" width="28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</row>
    <row r="4" spans="1:13" x14ac:dyDescent="0.2">
      <c r="A4" t="s">
        <v>4</v>
      </c>
      <c r="B4" t="s">
        <v>5</v>
      </c>
    </row>
    <row r="5" spans="1:13" x14ac:dyDescent="0.2">
      <c r="A5" t="s">
        <v>1</v>
      </c>
    </row>
    <row r="6" spans="1:13" x14ac:dyDescent="0.2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3" x14ac:dyDescent="0.2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3" x14ac:dyDescent="0.2">
      <c r="A8" t="s">
        <v>1</v>
      </c>
    </row>
    <row r="9" spans="1:13" x14ac:dyDescent="0.2">
      <c r="A9" t="s">
        <v>13</v>
      </c>
      <c r="B9" t="s">
        <v>14</v>
      </c>
    </row>
    <row r="10" spans="1:13" x14ac:dyDescent="0.2">
      <c r="A10" t="s">
        <v>15</v>
      </c>
      <c r="B10" t="s">
        <v>14</v>
      </c>
    </row>
    <row r="11" spans="1:13" x14ac:dyDescent="0.2">
      <c r="A11" t="s">
        <v>1</v>
      </c>
    </row>
    <row r="12" spans="1:13" x14ac:dyDescent="0.2">
      <c r="A12" t="s">
        <v>16</v>
      </c>
      <c r="B12" t="s">
        <v>17</v>
      </c>
    </row>
    <row r="13" spans="1:13" x14ac:dyDescent="0.2">
      <c r="A13" t="s">
        <v>18</v>
      </c>
      <c r="B13">
        <v>21.9</v>
      </c>
    </row>
    <row r="14" spans="1:13" x14ac:dyDescent="0.2">
      <c r="A14" t="s">
        <v>1</v>
      </c>
    </row>
    <row r="15" spans="1:13" x14ac:dyDescent="0.2">
      <c r="A15" t="s">
        <v>1</v>
      </c>
    </row>
    <row r="16" spans="1:13" x14ac:dyDescent="0.2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8" x14ac:dyDescent="0.2">
      <c r="A17" t="s">
        <v>19</v>
      </c>
      <c r="B17">
        <v>1.036</v>
      </c>
      <c r="C17">
        <v>0.91100000000000003</v>
      </c>
      <c r="D17">
        <v>0.76</v>
      </c>
      <c r="E17">
        <v>0.68500000000000005</v>
      </c>
      <c r="F17">
        <v>0.629</v>
      </c>
      <c r="G17">
        <v>0.49099999999999999</v>
      </c>
      <c r="H17">
        <v>0.42499999999999999</v>
      </c>
      <c r="I17">
        <v>0.32900000000000001</v>
      </c>
      <c r="J17">
        <v>4.9000000000000002E-2</v>
      </c>
      <c r="K17">
        <v>4.9000000000000002E-2</v>
      </c>
      <c r="L17">
        <v>4.3999999999999997E-2</v>
      </c>
      <c r="M17">
        <v>4.4999999999999998E-2</v>
      </c>
      <c r="Q17" t="s">
        <v>94</v>
      </c>
      <c r="R17">
        <f>AVERAGE(J17:M19,B23:M24)</f>
        <v>4.8861111111111112E-2</v>
      </c>
    </row>
    <row r="18" spans="1:18" x14ac:dyDescent="0.2">
      <c r="A18" t="s">
        <v>20</v>
      </c>
      <c r="B18">
        <v>0.94099999999999995</v>
      </c>
      <c r="C18">
        <v>0.90600000000000003</v>
      </c>
      <c r="D18">
        <v>0.76800000000000002</v>
      </c>
      <c r="E18">
        <v>0.70399999999999996</v>
      </c>
      <c r="F18">
        <v>0.55200000000000005</v>
      </c>
      <c r="G18">
        <v>0.49399999999999999</v>
      </c>
      <c r="H18">
        <v>0.42099999999999999</v>
      </c>
      <c r="I18">
        <v>0.33100000000000002</v>
      </c>
      <c r="J18">
        <v>4.9000000000000002E-2</v>
      </c>
      <c r="K18">
        <v>4.8000000000000001E-2</v>
      </c>
      <c r="L18">
        <v>4.5999999999999999E-2</v>
      </c>
      <c r="M18">
        <v>4.9000000000000002E-2</v>
      </c>
    </row>
    <row r="19" spans="1:18" x14ac:dyDescent="0.2">
      <c r="A19" t="s">
        <v>21</v>
      </c>
      <c r="B19">
        <v>1.03</v>
      </c>
      <c r="C19">
        <v>0.90500000000000003</v>
      </c>
      <c r="D19">
        <v>0.74099999999999999</v>
      </c>
      <c r="E19">
        <v>0.71699999999999997</v>
      </c>
      <c r="F19">
        <v>0.63700000000000001</v>
      </c>
      <c r="G19">
        <v>0.47699999999999998</v>
      </c>
      <c r="H19">
        <v>0.41499999999999998</v>
      </c>
      <c r="I19">
        <v>0.33400000000000002</v>
      </c>
      <c r="J19">
        <v>4.7E-2</v>
      </c>
      <c r="K19">
        <v>4.5999999999999999E-2</v>
      </c>
      <c r="L19">
        <v>4.8000000000000001E-2</v>
      </c>
      <c r="M19">
        <v>4.9000000000000002E-2</v>
      </c>
    </row>
    <row r="20" spans="1:18" x14ac:dyDescent="0.2">
      <c r="A20" t="s">
        <v>22</v>
      </c>
      <c r="B20">
        <v>0.43099999999999999</v>
      </c>
      <c r="C20">
        <v>0.33700000000000002</v>
      </c>
      <c r="D20">
        <v>0.33900000000000002</v>
      </c>
      <c r="E20">
        <v>0.436</v>
      </c>
      <c r="F20">
        <v>0.36099999999999999</v>
      </c>
      <c r="G20">
        <v>0.33300000000000002</v>
      </c>
      <c r="H20">
        <v>0.33400000000000002</v>
      </c>
      <c r="I20">
        <v>0.33500000000000002</v>
      </c>
      <c r="J20">
        <v>0.33700000000000002</v>
      </c>
      <c r="K20">
        <v>0.34899999999999998</v>
      </c>
      <c r="L20">
        <v>0.33700000000000002</v>
      </c>
      <c r="M20">
        <v>0.34100000000000003</v>
      </c>
    </row>
    <row r="21" spans="1:18" x14ac:dyDescent="0.2">
      <c r="A21" t="s">
        <v>23</v>
      </c>
      <c r="B21">
        <v>0.42199999999999999</v>
      </c>
      <c r="C21">
        <v>0.34599999999999997</v>
      </c>
      <c r="D21">
        <v>0.34300000000000003</v>
      </c>
      <c r="E21">
        <v>0.44500000000000001</v>
      </c>
      <c r="F21">
        <v>0.34300000000000003</v>
      </c>
      <c r="G21">
        <v>0.33200000000000002</v>
      </c>
      <c r="H21">
        <v>0.33300000000000002</v>
      </c>
      <c r="I21">
        <v>0.33500000000000002</v>
      </c>
      <c r="J21">
        <v>0.33600000000000002</v>
      </c>
      <c r="K21">
        <v>0.33300000000000002</v>
      </c>
      <c r="L21">
        <v>0.33</v>
      </c>
      <c r="M21">
        <v>0.33500000000000002</v>
      </c>
    </row>
    <row r="22" spans="1:18" x14ac:dyDescent="0.2">
      <c r="A22" t="s">
        <v>24</v>
      </c>
      <c r="B22">
        <v>0.438</v>
      </c>
      <c r="C22">
        <v>0.34699999999999998</v>
      </c>
      <c r="D22">
        <v>0.35199999999999998</v>
      </c>
      <c r="E22">
        <v>0.46800000000000003</v>
      </c>
      <c r="F22">
        <v>0.34599999999999997</v>
      </c>
      <c r="G22">
        <v>0.33800000000000002</v>
      </c>
      <c r="H22">
        <v>0.34599999999999997</v>
      </c>
      <c r="I22">
        <v>0.34499999999999997</v>
      </c>
      <c r="J22">
        <v>0.32700000000000001</v>
      </c>
      <c r="K22">
        <v>0.34599999999999997</v>
      </c>
      <c r="L22">
        <v>0.34899999999999998</v>
      </c>
      <c r="M22">
        <v>0.34200000000000003</v>
      </c>
    </row>
    <row r="23" spans="1:18" x14ac:dyDescent="0.2">
      <c r="A23" t="s">
        <v>25</v>
      </c>
      <c r="B23">
        <v>4.5999999999999999E-2</v>
      </c>
      <c r="C23">
        <v>0.05</v>
      </c>
      <c r="D23">
        <v>4.9000000000000002E-2</v>
      </c>
      <c r="E23">
        <v>5.1999999999999998E-2</v>
      </c>
      <c r="F23">
        <v>4.9000000000000002E-2</v>
      </c>
      <c r="G23">
        <v>4.9000000000000002E-2</v>
      </c>
      <c r="H23">
        <v>4.9000000000000002E-2</v>
      </c>
      <c r="I23">
        <v>0.05</v>
      </c>
      <c r="J23">
        <v>5.0999999999999997E-2</v>
      </c>
      <c r="K23">
        <v>5.1999999999999998E-2</v>
      </c>
      <c r="L23">
        <v>4.9000000000000002E-2</v>
      </c>
      <c r="M23">
        <v>5.0999999999999997E-2</v>
      </c>
    </row>
    <row r="24" spans="1:18" x14ac:dyDescent="0.2">
      <c r="A24" t="s">
        <v>26</v>
      </c>
      <c r="B24">
        <v>5.0999999999999997E-2</v>
      </c>
      <c r="C24">
        <v>4.5999999999999999E-2</v>
      </c>
      <c r="D24">
        <v>5.0999999999999997E-2</v>
      </c>
      <c r="E24">
        <v>0.05</v>
      </c>
      <c r="F24">
        <v>5.1999999999999998E-2</v>
      </c>
      <c r="G24">
        <v>0.05</v>
      </c>
      <c r="H24">
        <v>4.8000000000000001E-2</v>
      </c>
      <c r="I24">
        <v>5.0999999999999997E-2</v>
      </c>
      <c r="J24">
        <v>4.5999999999999999E-2</v>
      </c>
      <c r="K24">
        <v>4.9000000000000002E-2</v>
      </c>
      <c r="L24">
        <v>4.7E-2</v>
      </c>
      <c r="M24">
        <v>5.1999999999999998E-2</v>
      </c>
    </row>
    <row r="26" spans="1:18" x14ac:dyDescent="0.2">
      <c r="B26">
        <f>B17-$R$17</f>
        <v>0.9871388888888889</v>
      </c>
      <c r="C26">
        <f t="shared" ref="C26:M26" si="0">C17-$R$17</f>
        <v>0.8621388888888889</v>
      </c>
      <c r="D26">
        <f t="shared" si="0"/>
        <v>0.71113888888888888</v>
      </c>
      <c r="E26">
        <f t="shared" si="0"/>
        <v>0.63613888888888892</v>
      </c>
      <c r="F26">
        <f t="shared" si="0"/>
        <v>0.58013888888888887</v>
      </c>
      <c r="G26">
        <f t="shared" si="0"/>
        <v>0.44213888888888886</v>
      </c>
      <c r="H26">
        <f t="shared" si="0"/>
        <v>0.37613888888888886</v>
      </c>
      <c r="I26">
        <f t="shared" si="0"/>
        <v>0.28013888888888888</v>
      </c>
      <c r="J26">
        <f t="shared" si="0"/>
        <v>1.3888888888888978E-4</v>
      </c>
      <c r="K26">
        <f t="shared" si="0"/>
        <v>1.3888888888888978E-4</v>
      </c>
      <c r="L26">
        <f t="shared" si="0"/>
        <v>-4.8611111111111147E-3</v>
      </c>
      <c r="M26">
        <f t="shared" si="0"/>
        <v>-3.8611111111111138E-3</v>
      </c>
    </row>
    <row r="27" spans="1:18" x14ac:dyDescent="0.2">
      <c r="B27">
        <f t="shared" ref="B27:M27" si="1">B18-$R$17</f>
        <v>0.89213888888888881</v>
      </c>
      <c r="C27">
        <f t="shared" si="1"/>
        <v>0.85713888888888889</v>
      </c>
      <c r="D27">
        <f t="shared" si="1"/>
        <v>0.71913888888888888</v>
      </c>
      <c r="E27">
        <f t="shared" si="1"/>
        <v>0.65513888888888883</v>
      </c>
      <c r="F27">
        <f t="shared" si="1"/>
        <v>0.50313888888888891</v>
      </c>
      <c r="G27">
        <f t="shared" si="1"/>
        <v>0.44513888888888886</v>
      </c>
      <c r="H27">
        <f t="shared" si="1"/>
        <v>0.37213888888888885</v>
      </c>
      <c r="I27">
        <f t="shared" si="1"/>
        <v>0.28213888888888888</v>
      </c>
      <c r="J27">
        <f t="shared" si="1"/>
        <v>1.3888888888888978E-4</v>
      </c>
      <c r="K27">
        <f t="shared" si="1"/>
        <v>-8.611111111111111E-4</v>
      </c>
      <c r="L27">
        <f t="shared" si="1"/>
        <v>-2.8611111111111129E-3</v>
      </c>
      <c r="M27">
        <f t="shared" si="1"/>
        <v>1.3888888888888978E-4</v>
      </c>
    </row>
    <row r="28" spans="1:18" x14ac:dyDescent="0.2">
      <c r="B28">
        <f t="shared" ref="B28:M28" si="2">B19-$R$17</f>
        <v>0.98113888888888889</v>
      </c>
      <c r="C28">
        <f t="shared" si="2"/>
        <v>0.85613888888888889</v>
      </c>
      <c r="D28">
        <f t="shared" si="2"/>
        <v>0.69213888888888886</v>
      </c>
      <c r="E28">
        <f t="shared" si="2"/>
        <v>0.66813888888888884</v>
      </c>
      <c r="F28">
        <f t="shared" si="2"/>
        <v>0.58813888888888888</v>
      </c>
      <c r="G28">
        <f t="shared" si="2"/>
        <v>0.42813888888888885</v>
      </c>
      <c r="H28">
        <f t="shared" si="2"/>
        <v>0.36613888888888885</v>
      </c>
      <c r="I28">
        <f t="shared" si="2"/>
        <v>0.28513888888888889</v>
      </c>
      <c r="J28">
        <f t="shared" si="2"/>
        <v>-1.861111111111112E-3</v>
      </c>
      <c r="K28">
        <f t="shared" si="2"/>
        <v>-2.8611111111111129E-3</v>
      </c>
      <c r="L28">
        <f t="shared" si="2"/>
        <v>-8.611111111111111E-4</v>
      </c>
      <c r="M28">
        <f t="shared" si="2"/>
        <v>1.3888888888888978E-4</v>
      </c>
    </row>
    <row r="29" spans="1:18" x14ac:dyDescent="0.2">
      <c r="B29">
        <f t="shared" ref="B29:M29" si="3">B20-$R$17</f>
        <v>0.38213888888888886</v>
      </c>
      <c r="C29">
        <f t="shared" si="3"/>
        <v>0.28813888888888889</v>
      </c>
      <c r="D29">
        <f t="shared" si="3"/>
        <v>0.29013888888888889</v>
      </c>
      <c r="E29">
        <f t="shared" si="3"/>
        <v>0.38713888888888887</v>
      </c>
      <c r="F29">
        <f t="shared" si="3"/>
        <v>0.31213888888888885</v>
      </c>
      <c r="G29">
        <f t="shared" si="3"/>
        <v>0.28413888888888889</v>
      </c>
      <c r="H29">
        <f t="shared" si="3"/>
        <v>0.28513888888888889</v>
      </c>
      <c r="I29">
        <f t="shared" si="3"/>
        <v>0.28613888888888889</v>
      </c>
      <c r="J29">
        <f t="shared" si="3"/>
        <v>0.28813888888888889</v>
      </c>
      <c r="K29">
        <f t="shared" si="3"/>
        <v>0.30013888888888884</v>
      </c>
      <c r="L29">
        <f t="shared" si="3"/>
        <v>0.28813888888888889</v>
      </c>
      <c r="M29">
        <f t="shared" si="3"/>
        <v>0.29213888888888889</v>
      </c>
    </row>
    <row r="30" spans="1:18" x14ac:dyDescent="0.2">
      <c r="B30">
        <f t="shared" ref="B30:M30" si="4">B21-$R$17</f>
        <v>0.37313888888888885</v>
      </c>
      <c r="C30">
        <f t="shared" si="4"/>
        <v>0.29713888888888884</v>
      </c>
      <c r="D30">
        <f t="shared" si="4"/>
        <v>0.29413888888888889</v>
      </c>
      <c r="E30">
        <f t="shared" si="4"/>
        <v>0.39613888888888887</v>
      </c>
      <c r="F30">
        <f t="shared" si="4"/>
        <v>0.29413888888888889</v>
      </c>
      <c r="G30">
        <f t="shared" si="4"/>
        <v>0.28313888888888888</v>
      </c>
      <c r="H30">
        <f t="shared" si="4"/>
        <v>0.28413888888888889</v>
      </c>
      <c r="I30">
        <f t="shared" si="4"/>
        <v>0.28613888888888889</v>
      </c>
      <c r="J30">
        <f t="shared" si="4"/>
        <v>0.28713888888888889</v>
      </c>
      <c r="K30">
        <f t="shared" si="4"/>
        <v>0.28413888888888889</v>
      </c>
      <c r="L30">
        <f t="shared" si="4"/>
        <v>0.28113888888888888</v>
      </c>
      <c r="M30">
        <f t="shared" si="4"/>
        <v>0.28613888888888889</v>
      </c>
    </row>
    <row r="31" spans="1:18" x14ac:dyDescent="0.2">
      <c r="B31">
        <f t="shared" ref="B31:M31" si="5">B22-$R$17</f>
        <v>0.38913888888888887</v>
      </c>
      <c r="C31">
        <f t="shared" si="5"/>
        <v>0.29813888888888884</v>
      </c>
      <c r="D31">
        <f t="shared" si="5"/>
        <v>0.30313888888888885</v>
      </c>
      <c r="E31">
        <f t="shared" si="5"/>
        <v>0.41913888888888889</v>
      </c>
      <c r="F31">
        <f t="shared" si="5"/>
        <v>0.29713888888888884</v>
      </c>
      <c r="G31">
        <f t="shared" si="5"/>
        <v>0.28913888888888889</v>
      </c>
      <c r="H31">
        <f t="shared" si="5"/>
        <v>0.29713888888888884</v>
      </c>
      <c r="I31">
        <f t="shared" si="5"/>
        <v>0.29613888888888884</v>
      </c>
      <c r="J31">
        <f t="shared" si="5"/>
        <v>0.27813888888888888</v>
      </c>
      <c r="K31">
        <f t="shared" si="5"/>
        <v>0.29713888888888884</v>
      </c>
      <c r="L31">
        <f t="shared" si="5"/>
        <v>0.30013888888888884</v>
      </c>
      <c r="M31">
        <f t="shared" si="5"/>
        <v>0.29313888888888889</v>
      </c>
    </row>
    <row r="32" spans="1:18" x14ac:dyDescent="0.2">
      <c r="B32">
        <f t="shared" ref="B32:M32" si="6">B23-$R$17</f>
        <v>-2.8611111111111129E-3</v>
      </c>
      <c r="C32">
        <f t="shared" si="6"/>
        <v>1.1388888888888907E-3</v>
      </c>
      <c r="D32">
        <f t="shared" si="6"/>
        <v>1.3888888888888978E-4</v>
      </c>
      <c r="E32">
        <f t="shared" si="6"/>
        <v>3.1388888888888855E-3</v>
      </c>
      <c r="F32">
        <f t="shared" si="6"/>
        <v>1.3888888888888978E-4</v>
      </c>
      <c r="G32">
        <f t="shared" si="6"/>
        <v>1.3888888888888978E-4</v>
      </c>
      <c r="H32">
        <f t="shared" si="6"/>
        <v>1.3888888888888978E-4</v>
      </c>
      <c r="I32">
        <f t="shared" si="6"/>
        <v>1.1388888888888907E-3</v>
      </c>
      <c r="J32">
        <f t="shared" si="6"/>
        <v>2.1388888888888846E-3</v>
      </c>
      <c r="K32">
        <f t="shared" si="6"/>
        <v>3.1388888888888855E-3</v>
      </c>
      <c r="L32">
        <f t="shared" si="6"/>
        <v>1.3888888888888978E-4</v>
      </c>
      <c r="M32">
        <f t="shared" si="6"/>
        <v>2.1388888888888846E-3</v>
      </c>
    </row>
    <row r="33" spans="2:13" x14ac:dyDescent="0.2">
      <c r="B33">
        <f t="shared" ref="B33:M33" si="7">B24-$R$17</f>
        <v>2.1388888888888846E-3</v>
      </c>
      <c r="C33">
        <f t="shared" si="7"/>
        <v>-2.8611111111111129E-3</v>
      </c>
      <c r="D33">
        <f t="shared" si="7"/>
        <v>2.1388888888888846E-3</v>
      </c>
      <c r="E33">
        <f t="shared" si="7"/>
        <v>1.1388888888888907E-3</v>
      </c>
      <c r="F33">
        <f t="shared" si="7"/>
        <v>3.1388888888888855E-3</v>
      </c>
      <c r="G33">
        <f t="shared" si="7"/>
        <v>1.1388888888888907E-3</v>
      </c>
      <c r="H33">
        <f t="shared" si="7"/>
        <v>-8.611111111111111E-4</v>
      </c>
      <c r="I33">
        <f t="shared" si="7"/>
        <v>2.1388888888888846E-3</v>
      </c>
      <c r="J33">
        <f t="shared" si="7"/>
        <v>-2.8611111111111129E-3</v>
      </c>
      <c r="K33">
        <f t="shared" si="7"/>
        <v>1.3888888888888978E-4</v>
      </c>
      <c r="L33">
        <f t="shared" si="7"/>
        <v>-1.861111111111112E-3</v>
      </c>
      <c r="M33">
        <f t="shared" si="7"/>
        <v>3.1388888888888855E-3</v>
      </c>
    </row>
    <row r="35" spans="2:13" x14ac:dyDescent="0.2">
      <c r="B35">
        <v>2</v>
      </c>
      <c r="C35">
        <v>1.5</v>
      </c>
      <c r="D35">
        <v>1</v>
      </c>
      <c r="E35">
        <v>0.75</v>
      </c>
      <c r="F35">
        <v>0.5</v>
      </c>
      <c r="G35">
        <v>0.25</v>
      </c>
      <c r="H35">
        <v>0.125</v>
      </c>
      <c r="I35">
        <v>0</v>
      </c>
    </row>
    <row r="36" spans="2:13" x14ac:dyDescent="0.2">
      <c r="B36">
        <f>AVERAGE(B26:B28)</f>
        <v>0.95347222222222217</v>
      </c>
      <c r="C36">
        <f t="shared" ref="C36:I36" si="8">AVERAGE(C26:C28)</f>
        <v>0.85847222222222219</v>
      </c>
      <c r="D36">
        <f t="shared" si="8"/>
        <v>0.70747222222222217</v>
      </c>
      <c r="E36">
        <f t="shared" si="8"/>
        <v>0.65313888888888882</v>
      </c>
      <c r="F36">
        <f t="shared" si="8"/>
        <v>0.55713888888888885</v>
      </c>
      <c r="G36">
        <f t="shared" si="8"/>
        <v>0.43847222222222221</v>
      </c>
      <c r="H36">
        <f t="shared" si="8"/>
        <v>0.3714722222222222</v>
      </c>
      <c r="I36">
        <f t="shared" si="8"/>
        <v>0.28247222222222224</v>
      </c>
    </row>
    <row r="37" spans="2:13" x14ac:dyDescent="0.2">
      <c r="B37">
        <f>STDEV(B26:B28)</f>
        <v>5.3200877185750783E-2</v>
      </c>
      <c r="C37">
        <f t="shared" ref="C37:I37" si="9">STDEV(C26:C28)</f>
        <v>3.2145502536643214E-3</v>
      </c>
      <c r="D37">
        <f t="shared" si="9"/>
        <v>1.3868429375143159E-2</v>
      </c>
      <c r="E37">
        <f t="shared" si="9"/>
        <v>1.6093476939431035E-2</v>
      </c>
      <c r="F37">
        <f t="shared" si="9"/>
        <v>4.693612681080532E-2</v>
      </c>
      <c r="G37">
        <f t="shared" si="9"/>
        <v>9.073771725877474E-3</v>
      </c>
      <c r="H37">
        <f t="shared" si="9"/>
        <v>5.0332229568471705E-3</v>
      </c>
      <c r="I37">
        <f t="shared" si="9"/>
        <v>2.5166114784235852E-3</v>
      </c>
    </row>
  </sheetData>
  <pageMargins left="0.7" right="0.7" top="0.75" bottom="0.75" header="0.3" footer="0.3"/>
  <ignoredErrors>
    <ignoredError sqref="A1:M2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workbookViewId="0"/>
  </sheetViews>
  <sheetFormatPr baseColWidth="10" defaultRowHeight="16" x14ac:dyDescent="0.2"/>
  <cols>
    <col min="1" max="1" width="28" customWidth="1"/>
  </cols>
  <sheetData>
    <row r="1" spans="1:5" x14ac:dyDescent="0.2">
      <c r="A1" t="s">
        <v>27</v>
      </c>
    </row>
    <row r="2" spans="1:5" x14ac:dyDescent="0.2">
      <c r="A2" t="s">
        <v>1</v>
      </c>
    </row>
    <row r="3" spans="1:5" x14ac:dyDescent="0.2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x14ac:dyDescent="0.2">
      <c r="A5" t="s">
        <v>28</v>
      </c>
      <c r="B5" t="s">
        <v>1</v>
      </c>
    </row>
    <row r="6" spans="1:5" x14ac:dyDescent="0.2">
      <c r="A6" t="s">
        <v>29</v>
      </c>
      <c r="B6" t="s">
        <v>1</v>
      </c>
    </row>
    <row r="7" spans="1:5" x14ac:dyDescent="0.2">
      <c r="A7" t="s">
        <v>1</v>
      </c>
    </row>
    <row r="8" spans="1:5" x14ac:dyDescent="0.2">
      <c r="A8" t="s">
        <v>30</v>
      </c>
      <c r="B8" t="s">
        <v>31</v>
      </c>
    </row>
    <row r="9" spans="1:5" x14ac:dyDescent="0.2">
      <c r="A9" t="s">
        <v>32</v>
      </c>
      <c r="B9">
        <v>1022240</v>
      </c>
    </row>
    <row r="10" spans="1:5" x14ac:dyDescent="0.2">
      <c r="A10" t="s">
        <v>1</v>
      </c>
    </row>
    <row r="11" spans="1:5" x14ac:dyDescent="0.2">
      <c r="A11" t="s">
        <v>33</v>
      </c>
      <c r="B11" t="s">
        <v>34</v>
      </c>
      <c r="C11" t="s">
        <v>1</v>
      </c>
      <c r="D11" t="s">
        <v>8</v>
      </c>
      <c r="E11" t="s">
        <v>35</v>
      </c>
    </row>
    <row r="12" spans="1:5" x14ac:dyDescent="0.2">
      <c r="A12" t="s">
        <v>36</v>
      </c>
      <c r="B12" t="s">
        <v>1</v>
      </c>
    </row>
    <row r="13" spans="1:5" x14ac:dyDescent="0.2">
      <c r="A13" t="s">
        <v>1</v>
      </c>
    </row>
    <row r="14" spans="1:5" x14ac:dyDescent="0.2">
      <c r="A14" t="s">
        <v>2</v>
      </c>
      <c r="B14" t="s">
        <v>3</v>
      </c>
    </row>
    <row r="15" spans="1:5" x14ac:dyDescent="0.2">
      <c r="A15" t="s">
        <v>37</v>
      </c>
      <c r="B15" t="s">
        <v>38</v>
      </c>
    </row>
    <row r="16" spans="1:5" x14ac:dyDescent="0.2">
      <c r="A16" t="s">
        <v>39</v>
      </c>
      <c r="B16" t="s">
        <v>38</v>
      </c>
    </row>
    <row r="17" spans="1:2" x14ac:dyDescent="0.2">
      <c r="A17" t="s">
        <v>40</v>
      </c>
      <c r="B17" t="s">
        <v>38</v>
      </c>
    </row>
    <row r="18" spans="1:2" x14ac:dyDescent="0.2">
      <c r="A18" t="s">
        <v>1</v>
      </c>
    </row>
    <row r="19" spans="1:2" x14ac:dyDescent="0.2">
      <c r="A19" t="s">
        <v>41</v>
      </c>
      <c r="B19" t="s">
        <v>42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45</v>
      </c>
    </row>
    <row r="22" spans="1:2" x14ac:dyDescent="0.2">
      <c r="A22" t="s">
        <v>46</v>
      </c>
      <c r="B22">
        <v>11240</v>
      </c>
    </row>
    <row r="23" spans="1:2" x14ac:dyDescent="0.2">
      <c r="A23" t="s">
        <v>47</v>
      </c>
      <c r="B23">
        <v>14380</v>
      </c>
    </row>
    <row r="24" spans="1:2" x14ac:dyDescent="0.2">
      <c r="A24" t="s">
        <v>48</v>
      </c>
      <c r="B24">
        <v>9000</v>
      </c>
    </row>
    <row r="25" spans="1:2" x14ac:dyDescent="0.2">
      <c r="A25" t="s">
        <v>49</v>
      </c>
      <c r="B25">
        <v>7130</v>
      </c>
    </row>
    <row r="26" spans="1:2" x14ac:dyDescent="0.2">
      <c r="A26" t="s">
        <v>50</v>
      </c>
      <c r="B26">
        <v>350</v>
      </c>
    </row>
    <row r="27" spans="1:2" x14ac:dyDescent="0.2">
      <c r="A27" t="s">
        <v>1</v>
      </c>
    </row>
    <row r="28" spans="1:2" x14ac:dyDescent="0.2">
      <c r="A28" t="s">
        <v>16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>
        <v>500</v>
      </c>
    </row>
    <row r="33" spans="1:14" x14ac:dyDescent="0.2">
      <c r="A33" t="s">
        <v>59</v>
      </c>
      <c r="B33" t="s">
        <v>60</v>
      </c>
    </row>
    <row r="34" spans="1:14" x14ac:dyDescent="0.2">
      <c r="A34" t="s">
        <v>1</v>
      </c>
    </row>
    <row r="35" spans="1:14" x14ac:dyDescent="0.2">
      <c r="A35" t="s">
        <v>61</v>
      </c>
      <c r="B35" t="s">
        <v>1</v>
      </c>
    </row>
    <row r="36" spans="1:14" x14ac:dyDescent="0.2">
      <c r="A36" t="s">
        <v>1</v>
      </c>
    </row>
    <row r="37" spans="1:14" x14ac:dyDescent="0.2">
      <c r="A37" t="s">
        <v>62</v>
      </c>
    </row>
    <row r="38" spans="1:14" x14ac:dyDescent="0.2">
      <c r="A38" t="s">
        <v>1</v>
      </c>
    </row>
    <row r="39" spans="1:14" x14ac:dyDescent="0.2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">
        <v>1</v>
      </c>
    </row>
    <row r="40" spans="1:14" x14ac:dyDescent="0.2">
      <c r="A40" t="s">
        <v>19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  <c r="I40" t="s">
        <v>70</v>
      </c>
      <c r="J40" t="s">
        <v>71</v>
      </c>
      <c r="K40" t="s">
        <v>71</v>
      </c>
      <c r="L40" t="s">
        <v>71</v>
      </c>
      <c r="M40" t="s">
        <v>71</v>
      </c>
      <c r="N40" t="s">
        <v>1</v>
      </c>
    </row>
    <row r="41" spans="1:14" x14ac:dyDescent="0.2">
      <c r="A41" t="s">
        <v>20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  <c r="K41" t="s">
        <v>71</v>
      </c>
      <c r="L41" t="s">
        <v>71</v>
      </c>
      <c r="M41" t="s">
        <v>71</v>
      </c>
      <c r="N41" t="s">
        <v>1</v>
      </c>
    </row>
    <row r="42" spans="1:14" x14ac:dyDescent="0.2">
      <c r="A42" t="s">
        <v>21</v>
      </c>
      <c r="B42" t="s">
        <v>63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69</v>
      </c>
      <c r="I42" t="s">
        <v>70</v>
      </c>
      <c r="J42" t="s">
        <v>71</v>
      </c>
      <c r="K42" t="s">
        <v>71</v>
      </c>
      <c r="L42" t="s">
        <v>71</v>
      </c>
      <c r="M42" t="s">
        <v>71</v>
      </c>
      <c r="N42" t="s">
        <v>1</v>
      </c>
    </row>
    <row r="43" spans="1:14" x14ac:dyDescent="0.2">
      <c r="A43" t="s">
        <v>22</v>
      </c>
      <c r="B43" t="s">
        <v>72</v>
      </c>
      <c r="C43" t="s">
        <v>73</v>
      </c>
      <c r="D43" t="s">
        <v>74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1</v>
      </c>
    </row>
    <row r="44" spans="1:14" x14ac:dyDescent="0.2">
      <c r="A44" t="s">
        <v>23</v>
      </c>
      <c r="B44" t="s">
        <v>72</v>
      </c>
      <c r="C44" t="s">
        <v>73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1</v>
      </c>
    </row>
    <row r="45" spans="1:14" x14ac:dyDescent="0.2">
      <c r="A45" t="s">
        <v>24</v>
      </c>
      <c r="B45" t="s">
        <v>72</v>
      </c>
      <c r="C45" t="s">
        <v>73</v>
      </c>
      <c r="D45" t="s">
        <v>74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1</v>
      </c>
    </row>
    <row r="46" spans="1:14" x14ac:dyDescent="0.2">
      <c r="A46" t="s">
        <v>25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1</v>
      </c>
    </row>
    <row r="47" spans="1:14" x14ac:dyDescent="0.2">
      <c r="A47" t="s">
        <v>26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1</v>
      </c>
    </row>
    <row r="48" spans="1:14" x14ac:dyDescent="0.2">
      <c r="A48" t="s">
        <v>1</v>
      </c>
    </row>
    <row r="49" spans="1:3" x14ac:dyDescent="0.2">
      <c r="A49" t="s">
        <v>84</v>
      </c>
    </row>
    <row r="50" spans="1:3" x14ac:dyDescent="0.2">
      <c r="A50" t="s">
        <v>1</v>
      </c>
    </row>
    <row r="51" spans="1:3" x14ac:dyDescent="0.2">
      <c r="A51" t="s">
        <v>85</v>
      </c>
      <c r="B51">
        <v>0</v>
      </c>
      <c r="C51" t="s">
        <v>86</v>
      </c>
    </row>
    <row r="52" spans="1:3" x14ac:dyDescent="0.2">
      <c r="A52" t="s">
        <v>87</v>
      </c>
      <c r="B52">
        <v>0.125</v>
      </c>
      <c r="C52" t="s">
        <v>86</v>
      </c>
    </row>
    <row r="53" spans="1:3" x14ac:dyDescent="0.2">
      <c r="A53" t="s">
        <v>88</v>
      </c>
      <c r="B53">
        <v>0.25</v>
      </c>
      <c r="C53" t="s">
        <v>86</v>
      </c>
    </row>
    <row r="54" spans="1:3" x14ac:dyDescent="0.2">
      <c r="A54" t="s">
        <v>89</v>
      </c>
      <c r="B54">
        <v>0.5</v>
      </c>
      <c r="C54" t="s">
        <v>86</v>
      </c>
    </row>
    <row r="55" spans="1:3" x14ac:dyDescent="0.2">
      <c r="A55" t="s">
        <v>90</v>
      </c>
      <c r="B55">
        <v>0.75</v>
      </c>
      <c r="C55" t="s">
        <v>86</v>
      </c>
    </row>
    <row r="56" spans="1:3" x14ac:dyDescent="0.2">
      <c r="A56" t="s">
        <v>91</v>
      </c>
      <c r="B56">
        <v>1</v>
      </c>
      <c r="C56" t="s">
        <v>86</v>
      </c>
    </row>
    <row r="57" spans="1:3" x14ac:dyDescent="0.2">
      <c r="A57" t="s">
        <v>92</v>
      </c>
      <c r="B57">
        <v>1.5</v>
      </c>
      <c r="C57" t="s">
        <v>86</v>
      </c>
    </row>
    <row r="58" spans="1:3" x14ac:dyDescent="0.2">
      <c r="A58" t="s">
        <v>93</v>
      </c>
      <c r="B58">
        <v>2</v>
      </c>
      <c r="C58" t="s">
        <v>86</v>
      </c>
    </row>
    <row r="59" spans="1:3" x14ac:dyDescent="0.2">
      <c r="A59" t="s">
        <v>1</v>
      </c>
    </row>
  </sheetData>
  <pageMargins left="0.7" right="0.7" top="0.75" bottom="0.75" header="0.3" footer="0.3"/>
  <ignoredErrors>
    <ignoredError sqref="A1:N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2023-03-31T16:52:54Z</dcterms:modified>
</cp:coreProperties>
</file>