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530d6d3b2f218d4/Desktop/BME590/"/>
    </mc:Choice>
  </mc:AlternateContent>
  <xr:revisionPtr revIDLastSave="186" documentId="13_ncr:1_{5CD39A1B-8CDE-42F9-86FC-42EEBA21995E}" xr6:coauthVersionLast="47" xr6:coauthVersionMax="47" xr10:uidLastSave="{AE0DC9B8-7AF2-4207-B435-F711678ECBAC}"/>
  <bookViews>
    <workbookView xWindow="-108" yWindow="-108" windowWidth="23256" windowHeight="12576" xr2:uid="{00000000-000D-0000-FFFF-FFFF00000000}"/>
  </bookViews>
  <sheets>
    <sheet name="Plate results" sheetId="1" r:id="rId1"/>
    <sheet name="Paramet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2" i="1" l="1"/>
  <c r="P23" i="1" s="1"/>
  <c r="Q22" i="1"/>
  <c r="Q23" i="1" s="1"/>
  <c r="R22" i="1"/>
  <c r="R23" i="1" s="1"/>
  <c r="S22" i="1"/>
  <c r="S23" i="1" s="1"/>
  <c r="T22" i="1"/>
  <c r="T23" i="1" s="1"/>
  <c r="U22" i="1"/>
  <c r="V22" i="1"/>
  <c r="W22" i="1"/>
  <c r="X22" i="1"/>
  <c r="Y22" i="1"/>
  <c r="O22" i="1"/>
  <c r="O23" i="1" s="1"/>
  <c r="AK43" i="1"/>
  <c r="AK44" i="1"/>
  <c r="AK45" i="1"/>
  <c r="AK46" i="1"/>
  <c r="AK47" i="1"/>
  <c r="AK42" i="1"/>
  <c r="AJ43" i="1"/>
  <c r="AJ44" i="1"/>
  <c r="AJ45" i="1"/>
  <c r="AJ46" i="1"/>
  <c r="AJ47" i="1"/>
  <c r="AJ42" i="1"/>
  <c r="U23" i="1"/>
  <c r="V23" i="1"/>
  <c r="W23" i="1"/>
  <c r="X23" i="1"/>
  <c r="Y23" i="1"/>
  <c r="S38" i="1"/>
  <c r="S37" i="1"/>
  <c r="O21" i="1"/>
  <c r="P21" i="1"/>
  <c r="Q21" i="1"/>
  <c r="R21" i="1"/>
  <c r="S21" i="1"/>
  <c r="T21" i="1"/>
  <c r="V21" i="1"/>
  <c r="W21" i="1"/>
  <c r="X21" i="1"/>
  <c r="Y21" i="1"/>
  <c r="U21" i="1"/>
  <c r="S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33" i="1"/>
  <c r="K30" i="1"/>
  <c r="P20" i="1"/>
  <c r="Q20" i="1"/>
  <c r="R20" i="1"/>
  <c r="S20" i="1"/>
  <c r="T20" i="1"/>
  <c r="U20" i="1"/>
  <c r="V20" i="1"/>
  <c r="W20" i="1"/>
  <c r="X20" i="1"/>
  <c r="Y20" i="1"/>
  <c r="O20" i="1"/>
  <c r="Y19" i="1"/>
  <c r="X19" i="1"/>
  <c r="P19" i="1"/>
  <c r="Q19" i="1"/>
  <c r="R19" i="1"/>
  <c r="S19" i="1"/>
  <c r="T19" i="1"/>
  <c r="U19" i="1"/>
  <c r="V19" i="1"/>
  <c r="W19" i="1"/>
  <c r="O19" i="1"/>
</calcChain>
</file>

<file path=xl/sharedStrings.xml><?xml version="1.0" encoding="utf-8"?>
<sst xmlns="http://schemas.openxmlformats.org/spreadsheetml/2006/main" count="476" uniqueCount="124">
  <si>
    <t>PLATE RESULTS</t>
  </si>
  <si>
    <t/>
  </si>
  <si>
    <t>PROTOCOL RUN TYPE</t>
  </si>
  <si>
    <t>START</t>
  </si>
  <si>
    <t>PROTOCOL NAME</t>
  </si>
  <si>
    <t>phenol red</t>
  </si>
  <si>
    <t>MEASUREMENT START DATE</t>
  </si>
  <si>
    <t>4/7/2023  5:23:20 PM</t>
  </si>
  <si>
    <t>UTC</t>
  </si>
  <si>
    <t>2023-04-07T21:23:20+0000</t>
  </si>
  <si>
    <t>MEASUREMENT END DATE</t>
  </si>
  <si>
    <t>4/7/2023  6:10:45 PM</t>
  </si>
  <si>
    <t>2023-04-07T22:10:45+0000</t>
  </si>
  <si>
    <t>Plate</t>
  </si>
  <si>
    <t>0</t>
  </si>
  <si>
    <t>Barcode</t>
  </si>
  <si>
    <t>3 OPERATION</t>
  </si>
  <si>
    <t>ABS (F) - Kinetics</t>
  </si>
  <si>
    <t>TEMPERATURE(Celsius)</t>
  </si>
  <si>
    <t>Cycle</t>
  </si>
  <si>
    <t>Time(s)</t>
  </si>
  <si>
    <t>A</t>
  </si>
  <si>
    <t>B</t>
  </si>
  <si>
    <t>C</t>
  </si>
  <si>
    <t>D</t>
  </si>
  <si>
    <t>E</t>
  </si>
  <si>
    <t>F</t>
  </si>
  <si>
    <t>G</t>
  </si>
  <si>
    <t>H</t>
  </si>
  <si>
    <t>PARAMETERS</t>
  </si>
  <si>
    <t>USER NAME</t>
  </si>
  <si>
    <t>MEASUREMENT COMMENTS</t>
  </si>
  <si>
    <t>User interface program version</t>
  </si>
  <si>
    <t>5.0.0</t>
  </si>
  <si>
    <t>Instrument serial number</t>
  </si>
  <si>
    <t>PROTOCOL CREATION DATE</t>
  </si>
  <si>
    <t>4/7/2023  5:23:17 PM</t>
  </si>
  <si>
    <t>2023-04-07T21:23:17+0000</t>
  </si>
  <si>
    <t>PROTOCOL CREATOR NAME</t>
  </si>
  <si>
    <t>PLATES WITH LIDS</t>
  </si>
  <si>
    <t>n.a.</t>
  </si>
  <si>
    <t>MEASURE WITH LIDS</t>
  </si>
  <si>
    <t>BARCODE READING</t>
  </si>
  <si>
    <t>PLATE TYPE</t>
  </si>
  <si>
    <t>General 96</t>
  </si>
  <si>
    <t>PLATE FORMAT</t>
  </si>
  <si>
    <t>96 wells (8X12)</t>
  </si>
  <si>
    <t>PLATE PARAMETERS</t>
  </si>
  <si>
    <t>A1 row-coordinate(µm)</t>
  </si>
  <si>
    <t>A1 column-coordinate(µm)</t>
  </si>
  <si>
    <t>Well spacing (µm)</t>
  </si>
  <si>
    <t>Well diameter(µm)</t>
  </si>
  <si>
    <t>Well volume(µl)</t>
  </si>
  <si>
    <t>1 OPERATION</t>
  </si>
  <si>
    <t>Plate Kinetics-Plate start</t>
  </si>
  <si>
    <t>KINETIC CYCLES</t>
  </si>
  <si>
    <t>CYCLE TIME</t>
  </si>
  <si>
    <t>0 hours 5 minutes 0.0 seconds</t>
  </si>
  <si>
    <t>SHAKE WHILE WAITING</t>
  </si>
  <si>
    <t>No</t>
  </si>
  <si>
    <t>MEASUREMENT ORDER</t>
  </si>
  <si>
    <t>Bi-directional by rows</t>
  </si>
  <si>
    <t>2 OPERATION</t>
  </si>
  <si>
    <t>Shaker-Shake in Kinetics</t>
  </si>
  <si>
    <t>SHAKE TYPE</t>
  </si>
  <si>
    <t>Orbital</t>
  </si>
  <si>
    <t>SHAKE POSITION</t>
  </si>
  <si>
    <t>Inside</t>
  </si>
  <si>
    <t>SHAKE SPEED (rpm)</t>
  </si>
  <si>
    <t>SHAKE TIME</t>
  </si>
  <si>
    <t>0 hours 1 minutes 0 seconds</t>
  </si>
  <si>
    <t>SHAKING CYCLES</t>
  </si>
  <si>
    <t>Every cycle</t>
  </si>
  <si>
    <t>ABS (F)-Plate Kinetics</t>
  </si>
  <si>
    <t>MEASUREMENT UNIT</t>
  </si>
  <si>
    <t>OD</t>
  </si>
  <si>
    <t>MEASUREMENT TYPE</t>
  </si>
  <si>
    <t>Single label</t>
  </si>
  <si>
    <t>EXCITATION FILTER</t>
  </si>
  <si>
    <t>405/10nm</t>
  </si>
  <si>
    <t>MEASUREMENT TIME (ms)</t>
  </si>
  <si>
    <t>4 OPERATION</t>
  </si>
  <si>
    <t>Plate Kinetics-Plate end</t>
  </si>
  <si>
    <t>PROTOCOL COMMENT</t>
  </si>
  <si>
    <t>PLATE MAP</t>
  </si>
  <si>
    <t>U1</t>
  </si>
  <si>
    <t>X</t>
  </si>
  <si>
    <t>blank</t>
  </si>
  <si>
    <t>lactone</t>
  </si>
  <si>
    <t>PON2</t>
  </si>
  <si>
    <t>acetic acid</t>
  </si>
  <si>
    <t>pH</t>
  </si>
  <si>
    <t>ABS</t>
  </si>
  <si>
    <t>sa</t>
  </si>
  <si>
    <t>https://chem.libretexts.org/Courses/Duke_University/CHEM_401L%3A_Analytical_Chemistry_Lab_Manual/01%3A_Orientation_to_this_course/1.05%3A_Uncertainty_in_values_determined_from_a_Calibration_Curve</t>
  </si>
  <si>
    <t>Standard Curve to Concentration</t>
  </si>
  <si>
    <t>est</t>
  </si>
  <si>
    <t>(ABS-est)sq</t>
  </si>
  <si>
    <t>sr</t>
  </si>
  <si>
    <t>abs avg</t>
  </si>
  <si>
    <t>abs std</t>
  </si>
  <si>
    <t>b1</t>
  </si>
  <si>
    <t>b0</t>
  </si>
  <si>
    <t>r2</t>
  </si>
  <si>
    <t>avg sig</t>
  </si>
  <si>
    <t>deviation of C std</t>
  </si>
  <si>
    <t>error pH</t>
  </si>
  <si>
    <t>t for 95% CI 18-2 dof</t>
  </si>
  <si>
    <t>95% conf</t>
  </si>
  <si>
    <t>lactone +PON2</t>
  </si>
  <si>
    <t>lactone + PON2</t>
  </si>
  <si>
    <t>p val</t>
  </si>
  <si>
    <t>x1</t>
  </si>
  <si>
    <t>x2</t>
  </si>
  <si>
    <t>sem1</t>
  </si>
  <si>
    <t>sem2</t>
  </si>
  <si>
    <t>p value</t>
  </si>
  <si>
    <t>Unpaired t test, 2 sided</t>
  </si>
  <si>
    <t>t score</t>
  </si>
  <si>
    <t>D of Freedom</t>
  </si>
  <si>
    <t>Variances</t>
  </si>
  <si>
    <t>Approx. equal</t>
  </si>
  <si>
    <t>pH standards</t>
  </si>
  <si>
    <t>experimental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</si>
</sst>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AHL</a:t>
            </a:r>
            <a:r>
              <a:rPr lang="en-US" baseline="0"/>
              <a:t> Phenol Red Assay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'Plate results'!$U$18:$Y$18</c:f>
              <c:strCache>
                <c:ptCount val="5"/>
                <c:pt idx="0">
                  <c:v>blank</c:v>
                </c:pt>
                <c:pt idx="1">
                  <c:v>lactone</c:v>
                </c:pt>
                <c:pt idx="2">
                  <c:v>PON2</c:v>
                </c:pt>
                <c:pt idx="3">
                  <c:v>lactone +PON2</c:v>
                </c:pt>
                <c:pt idx="4">
                  <c:v>acetic acid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'Plate results'!$U$23:$Y$23</c:f>
                <c:numCache>
                  <c:formatCode>General</c:formatCode>
                  <c:ptCount val="5"/>
                  <c:pt idx="0">
                    <c:v>4.1325653579474007E-2</c:v>
                  </c:pt>
                  <c:pt idx="1">
                    <c:v>0.18997047997971267</c:v>
                  </c:pt>
                  <c:pt idx="2">
                    <c:v>0.13048621279369602</c:v>
                  </c:pt>
                  <c:pt idx="3">
                    <c:v>5.3858439342407985E-2</c:v>
                  </c:pt>
                  <c:pt idx="4">
                    <c:v>0.31648011176070751</c:v>
                  </c:pt>
                </c:numCache>
              </c:numRef>
            </c:plus>
            <c:minus>
              <c:numRef>
                <c:f>'Plate results'!$U$23:$Y$23</c:f>
                <c:numCache>
                  <c:formatCode>General</c:formatCode>
                  <c:ptCount val="5"/>
                  <c:pt idx="0">
                    <c:v>4.1325653579474007E-2</c:v>
                  </c:pt>
                  <c:pt idx="1">
                    <c:v>0.18997047997971267</c:v>
                  </c:pt>
                  <c:pt idx="2">
                    <c:v>0.13048621279369602</c:v>
                  </c:pt>
                  <c:pt idx="3">
                    <c:v>5.3858439342407985E-2</c:v>
                  </c:pt>
                  <c:pt idx="4">
                    <c:v>0.31648011176070751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'Plate results'!$U$18:$Y$18</c:f>
              <c:strCache>
                <c:ptCount val="5"/>
                <c:pt idx="0">
                  <c:v>blank</c:v>
                </c:pt>
                <c:pt idx="1">
                  <c:v>lactone</c:v>
                </c:pt>
                <c:pt idx="2">
                  <c:v>PON2</c:v>
                </c:pt>
                <c:pt idx="3">
                  <c:v>lactone +PON2</c:v>
                </c:pt>
                <c:pt idx="4">
                  <c:v>acetic acid</c:v>
                </c:pt>
              </c:strCache>
            </c:strRef>
          </c:cat>
          <c:val>
            <c:numRef>
              <c:f>'Plate results'!$U$21:$Y$21</c:f>
              <c:numCache>
                <c:formatCode>General</c:formatCode>
                <c:ptCount val="5"/>
                <c:pt idx="0">
                  <c:v>7.9723247232472323</c:v>
                </c:pt>
                <c:pt idx="1">
                  <c:v>8.7164821648216488</c:v>
                </c:pt>
                <c:pt idx="2">
                  <c:v>7.9846248462484635</c:v>
                </c:pt>
                <c:pt idx="3">
                  <c:v>8.8025830258302591</c:v>
                </c:pt>
                <c:pt idx="4">
                  <c:v>9.8419434194341964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6E-4154-8F70-0EA50EE34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5448064"/>
        <c:axId val="935448416"/>
      </c:barChart>
      <c:catAx>
        <c:axId val="935448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448416"/>
        <c:crosses val="autoZero"/>
        <c:auto val="1"/>
        <c:lblAlgn val="ctr"/>
        <c:lblOffset val="100"/>
        <c:noMultiLvlLbl val="0"/>
      </c:catAx>
      <c:valAx>
        <c:axId val="935448416"/>
        <c:scaling>
          <c:orientation val="minMax"/>
          <c:max val="11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Estimated pH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448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 baseline="0"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aseline="0"/>
              <a:t>Phenol Red pH Standard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'Plate results'!$P$32</c:f>
              <c:strCache>
                <c:ptCount val="1"/>
                <c:pt idx="0">
                  <c:v>ABS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3267716535433584E-3"/>
                  <c:y val="0.251281637325623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0.0542x + 0.1719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0.9478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results'!$O$33:$O$50</c:f>
              <c:numCache>
                <c:formatCode>General</c:formatCode>
                <c:ptCount val="18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7.63</c:v>
                </c:pt>
                <c:pt idx="4">
                  <c:v>7.63</c:v>
                </c:pt>
                <c:pt idx="5">
                  <c:v>7.63</c:v>
                </c:pt>
                <c:pt idx="6">
                  <c:v>7.47</c:v>
                </c:pt>
                <c:pt idx="7">
                  <c:v>7.47</c:v>
                </c:pt>
                <c:pt idx="8">
                  <c:v>7.47</c:v>
                </c:pt>
                <c:pt idx="9">
                  <c:v>7.29</c:v>
                </c:pt>
                <c:pt idx="10">
                  <c:v>7.29</c:v>
                </c:pt>
                <c:pt idx="11">
                  <c:v>7.29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6.23</c:v>
                </c:pt>
                <c:pt idx="16">
                  <c:v>6.23</c:v>
                </c:pt>
                <c:pt idx="17">
                  <c:v>6.23</c:v>
                </c:pt>
              </c:numCache>
            </c:numRef>
          </c:xVal>
          <c:yVal>
            <c:numRef>
              <c:f>'Plate results'!$P$33:$P$50</c:f>
              <c:numCache>
                <c:formatCode>General</c:formatCode>
                <c:ptCount val="18"/>
                <c:pt idx="0">
                  <c:v>0.58699999999999997</c:v>
                </c:pt>
                <c:pt idx="1">
                  <c:v>0.61199999999999999</c:v>
                </c:pt>
                <c:pt idx="2">
                  <c:v>0.61399999999999999</c:v>
                </c:pt>
                <c:pt idx="3">
                  <c:v>0.58199999999999996</c:v>
                </c:pt>
                <c:pt idx="4">
                  <c:v>0.58399999999999996</c:v>
                </c:pt>
                <c:pt idx="5">
                  <c:v>0.58699999999999997</c:v>
                </c:pt>
                <c:pt idx="6">
                  <c:v>0.57999999999999996</c:v>
                </c:pt>
                <c:pt idx="7">
                  <c:v>0.58199999999999996</c:v>
                </c:pt>
                <c:pt idx="8">
                  <c:v>0.58499999999999996</c:v>
                </c:pt>
                <c:pt idx="9">
                  <c:v>0.56000000000000005</c:v>
                </c:pt>
                <c:pt idx="10">
                  <c:v>0.56399999999999995</c:v>
                </c:pt>
                <c:pt idx="11">
                  <c:v>0.57399999999999995</c:v>
                </c:pt>
                <c:pt idx="12">
                  <c:v>0.53900000000000003</c:v>
                </c:pt>
                <c:pt idx="13">
                  <c:v>0.54700000000000004</c:v>
                </c:pt>
                <c:pt idx="14">
                  <c:v>0.55400000000000005</c:v>
                </c:pt>
                <c:pt idx="15">
                  <c:v>0.50600000000000001</c:v>
                </c:pt>
                <c:pt idx="16">
                  <c:v>0.51400000000000001</c:v>
                </c:pt>
                <c:pt idx="17">
                  <c:v>0.51200000000000001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69-4874-91B0-640C9AE10A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6894272"/>
        <c:axId val="826895328"/>
      </c:scatterChart>
      <c:valAx>
        <c:axId val="826894272"/>
        <c:scaling>
          <c:orientation val="minMax"/>
          <c:min val="5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aseline="0"/>
                  <a:t>Standard pH before Imidazole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895328"/>
        <c:crosses val="autoZero"/>
        <c:crossBetween val="midCat"/>
      </c:valAx>
      <c:valAx>
        <c:axId val="826895328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/>
                  <a:t>ABS 520nm w/ Imidazole</a:t>
                </a:r>
              </a:p>
            </c:rich>
          </c:tx>
          <c:layout>
            <c:manualLayout>
              <c:xMode val="edge"/>
              <c:yMode val="edge"/>
              <c:x val="3.054867341784331E-2"/>
              <c:y val="7.068298357713076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894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647355</xdr:colOff>
      <xdr:row>23</xdr:row>
      <xdr:rowOff>89481</xdr:rowOff>
    </xdr:from>
    <xdr:to>
      <xdr:col>32</xdr:col>
      <xdr:colOff>515736</xdr:colOff>
      <xdr:row>37</xdr:row>
      <xdr:rowOff>59002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63CFC3-9C82-7659-963B-468E7C55F8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143647</xdr:colOff>
      <xdr:row>23</xdr:row>
      <xdr:rowOff>87630</xdr:rowOff>
    </xdr:from>
    <xdr:to>
      <xdr:col>25</xdr:col>
      <xdr:colOff>638947</xdr:colOff>
      <xdr:row>37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2FCF7A3-F931-D48D-8CB4-279B242776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0.24772</cdr:x>
      <cdr:y>0.38394</cdr:y>
    </cdr:from>
    <cdr:to>
      <cdr:x>0.45678</cdr:x>
      <cdr:y>0.38394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CC2E0DDA-8126-1805-4A30-DDD5BDB59AD6}"/>
            </a:ext>
          </a:extLst>
        </cdr:cNvPr>
        <cdr:cNvCxnSpPr/>
      </cdr:nvCxnSpPr>
      <cdr:spPr>
        <a:xfrm xmlns:a="http://schemas.openxmlformats.org/drawingml/2006/main">
          <a:off x="1134592" y="1046399"/>
          <a:ext cx="957508" cy="0"/>
        </a:xfrm>
        <a:prstGeom xmlns:a="http://schemas.openxmlformats.org/drawingml/2006/main" prst="line">
          <a:avLst/>
        </a:prstGeom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0.551</cdr:x>
      <cdr:y>0.38287</cdr:y>
    </cdr:from>
    <cdr:to>
      <cdr:x>0.76677</cdr:x>
      <cdr:y>0.38287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DBCAC95D-AAC3-B557-9968-1753716E0CE8}"/>
            </a:ext>
          </a:extLst>
        </cdr:cNvPr>
        <cdr:cNvCxnSpPr/>
      </cdr:nvCxnSpPr>
      <cdr:spPr>
        <a:xfrm xmlns:a="http://schemas.openxmlformats.org/drawingml/2006/main">
          <a:off x="2493939" y="1023825"/>
          <a:ext cx="976648" cy="0"/>
        </a:xfrm>
        <a:prstGeom xmlns:a="http://schemas.openxmlformats.org/drawingml/2006/main" prst="line">
          <a:avLst/>
        </a:prstGeom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0.40098</cdr:x>
      <cdr:y>0.33765</cdr:y>
    </cdr:from>
    <cdr:to>
      <cdr:x>0.61676</cdr:x>
      <cdr:y>0.33765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4F6DF7E7-6CA9-DB43-4AD7-F3F9EBE1F382}"/>
            </a:ext>
          </a:extLst>
        </cdr:cNvPr>
        <cdr:cNvCxnSpPr/>
      </cdr:nvCxnSpPr>
      <cdr:spPr>
        <a:xfrm xmlns:a="http://schemas.openxmlformats.org/drawingml/2006/main">
          <a:off x="1814937" y="902907"/>
          <a:ext cx="976648" cy="0"/>
        </a:xfrm>
        <a:prstGeom xmlns:a="http://schemas.openxmlformats.org/drawingml/2006/main" prst="line">
          <a:avLst/>
        </a:prstGeom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0.24812</cdr:x>
      <cdr:y>0.2935</cdr:y>
    </cdr:from>
    <cdr:to>
      <cdr:x>0.76977</cdr:x>
      <cdr:y>0.2935</cdr:y>
    </cdr:to>
    <cdr:cxnSp macro="">
      <cdr:nvCxnSpPr>
        <cdr:cNvPr id="6" name="Straight Connector 5">
          <a:extLst xmlns:a="http://schemas.openxmlformats.org/drawingml/2006/main">
            <a:ext uri="{FF2B5EF4-FFF2-40B4-BE49-F238E27FC236}">
              <a16:creationId xmlns:a16="http://schemas.microsoft.com/office/drawing/2014/main" id="{4F6DF7E7-6CA9-DB43-4AD7-F3F9EBE1F382}"/>
            </a:ext>
          </a:extLst>
        </cdr:cNvPr>
        <cdr:cNvCxnSpPr/>
      </cdr:nvCxnSpPr>
      <cdr:spPr>
        <a:xfrm xmlns:a="http://schemas.openxmlformats.org/drawingml/2006/main">
          <a:off x="1123055" y="784850"/>
          <a:ext cx="2361127" cy="0"/>
        </a:xfrm>
        <a:prstGeom xmlns:a="http://schemas.openxmlformats.org/drawingml/2006/main" prst="line">
          <a:avLst/>
        </a:prstGeom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0.26991</cdr:x>
      <cdr:y>0.19084</cdr:y>
    </cdr:from>
    <cdr:to>
      <cdr:x>0.99224</cdr:x>
      <cdr:y>0.52635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68539C65-D2D5-C116-71BA-9F1E276F24FC}"/>
            </a:ext>
          </a:extLst>
        </cdr:cNvPr>
        <cdr:cNvSpPr txBox="1"/>
      </cdr:nvSpPr>
      <cdr:spPr>
        <a:xfrm xmlns:a="http://schemas.openxmlformats.org/drawingml/2006/main">
          <a:off x="1236192" y="520119"/>
          <a:ext cx="330835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800"/>
            <a:t>	 *</a:t>
          </a:r>
          <a:r>
            <a:rPr lang="en-US" sz="1800" baseline="0"/>
            <a:t>      	                 </a:t>
          </a:r>
          <a:r>
            <a:rPr lang="en-US" sz="1800"/>
            <a:t>†</a:t>
          </a:r>
        </a:p>
      </cdr:txBody>
    </cdr:sp>
  </cdr:relSizeAnchor>
  <cdr:relSizeAnchor xmlns:cdr="http://schemas.openxmlformats.org/drawingml/2006/chartDrawing">
    <cdr:from>
      <cdr:x>0.31843</cdr:x>
      <cdr:y>0.26773</cdr:y>
    </cdr:from>
    <cdr:to>
      <cdr:x>0.76348</cdr:x>
      <cdr:y>0.60323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765E0906-132E-B915-6439-245DE740B547}"/>
            </a:ext>
          </a:extLst>
        </cdr:cNvPr>
        <cdr:cNvSpPr txBox="1"/>
      </cdr:nvSpPr>
      <cdr:spPr>
        <a:xfrm xmlns:a="http://schemas.openxmlformats.org/drawingml/2006/main">
          <a:off x="1458442" y="729669"/>
          <a:ext cx="203835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800"/>
            <a:t>*            *	</a:t>
          </a:r>
          <a:r>
            <a:rPr lang="en-US" sz="1800" baseline="0"/>
            <a:t>          *</a:t>
          </a:r>
          <a:endParaRPr lang="en-US" sz="18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70"/>
  <sheetViews>
    <sheetView tabSelected="1" topLeftCell="N14" zoomScale="74" workbookViewId="0">
      <selection activeCell="AA23" sqref="AA23"/>
    </sheetView>
  </sheetViews>
  <sheetFormatPr defaultRowHeight="15.6" x14ac:dyDescent="0.3"/>
  <cols>
    <col min="1" max="1" width="28" customWidth="1"/>
    <col min="6" max="13" width="8.8984375" bestFit="1" customWidth="1"/>
    <col min="15" max="17" width="8.8984375" bestFit="1" customWidth="1"/>
    <col min="18" max="18" width="11.8984375" bestFit="1" customWidth="1"/>
    <col min="19" max="25" width="8.8984375" bestFit="1" customWidth="1"/>
  </cols>
  <sheetData>
    <row r="1" spans="1:15" x14ac:dyDescent="0.3">
      <c r="A1" t="s">
        <v>0</v>
      </c>
    </row>
    <row r="2" spans="1:15" x14ac:dyDescent="0.3">
      <c r="A2" t="s">
        <v>1</v>
      </c>
    </row>
    <row r="3" spans="1:15" x14ac:dyDescent="0.3">
      <c r="A3" t="s">
        <v>2</v>
      </c>
      <c r="B3" t="s">
        <v>3</v>
      </c>
    </row>
    <row r="4" spans="1:15" x14ac:dyDescent="0.3">
      <c r="A4" t="s">
        <v>4</v>
      </c>
      <c r="B4" t="s">
        <v>5</v>
      </c>
    </row>
    <row r="5" spans="1:15" x14ac:dyDescent="0.3">
      <c r="A5" t="s">
        <v>1</v>
      </c>
    </row>
    <row r="6" spans="1:15" x14ac:dyDescent="0.3">
      <c r="A6" t="s">
        <v>6</v>
      </c>
      <c r="B6" t="s">
        <v>7</v>
      </c>
      <c r="C6" t="s">
        <v>1</v>
      </c>
      <c r="D6" t="s">
        <v>8</v>
      </c>
      <c r="E6" t="s">
        <v>9</v>
      </c>
    </row>
    <row r="7" spans="1:15" x14ac:dyDescent="0.3">
      <c r="A7" t="s">
        <v>10</v>
      </c>
      <c r="B7" t="s">
        <v>11</v>
      </c>
      <c r="C7" t="s">
        <v>1</v>
      </c>
      <c r="D7" t="s">
        <v>8</v>
      </c>
      <c r="E7" t="s">
        <v>12</v>
      </c>
    </row>
    <row r="8" spans="1:15" x14ac:dyDescent="0.3">
      <c r="A8" t="s">
        <v>1</v>
      </c>
    </row>
    <row r="9" spans="1:15" x14ac:dyDescent="0.3">
      <c r="A9" t="s">
        <v>13</v>
      </c>
      <c r="B9" t="s">
        <v>14</v>
      </c>
    </row>
    <row r="10" spans="1:15" x14ac:dyDescent="0.3">
      <c r="A10" t="s">
        <v>15</v>
      </c>
      <c r="B10" t="s">
        <v>14</v>
      </c>
    </row>
    <row r="11" spans="1:15" x14ac:dyDescent="0.3">
      <c r="A11" t="s">
        <v>1</v>
      </c>
    </row>
    <row r="12" spans="1:15" x14ac:dyDescent="0.3">
      <c r="A12" t="s">
        <v>16</v>
      </c>
      <c r="B12" t="s">
        <v>17</v>
      </c>
      <c r="O12" t="s">
        <v>95</v>
      </c>
    </row>
    <row r="13" spans="1:15" x14ac:dyDescent="0.3">
      <c r="A13" t="s">
        <v>18</v>
      </c>
      <c r="B13">
        <v>37</v>
      </c>
      <c r="O13" t="s">
        <v>94</v>
      </c>
    </row>
    <row r="14" spans="1:15" x14ac:dyDescent="0.3">
      <c r="A14" t="s">
        <v>19</v>
      </c>
      <c r="B14">
        <v>1</v>
      </c>
      <c r="C14" t="s">
        <v>20</v>
      </c>
      <c r="D14">
        <v>0</v>
      </c>
    </row>
    <row r="15" spans="1:15" x14ac:dyDescent="0.3">
      <c r="A15" t="s">
        <v>13</v>
      </c>
      <c r="B15" t="s">
        <v>14</v>
      </c>
    </row>
    <row r="16" spans="1:15" x14ac:dyDescent="0.3">
      <c r="A16" t="s">
        <v>15</v>
      </c>
      <c r="B16" t="s">
        <v>14</v>
      </c>
    </row>
    <row r="17" spans="1:26" x14ac:dyDescent="0.3">
      <c r="A17" t="s">
        <v>1</v>
      </c>
      <c r="O17" s="1" t="s">
        <v>122</v>
      </c>
      <c r="P17" s="1"/>
      <c r="Q17" s="1"/>
      <c r="R17" s="1"/>
      <c r="S17" s="1"/>
      <c r="T17" s="1"/>
      <c r="U17" s="1" t="s">
        <v>123</v>
      </c>
      <c r="V17" s="1"/>
      <c r="W17" s="1"/>
      <c r="X17" s="1"/>
      <c r="Y17" s="1"/>
    </row>
    <row r="18" spans="1:26" x14ac:dyDescent="0.3">
      <c r="A18" t="s">
        <v>1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 s="1"/>
      <c r="O18" s="1">
        <v>8</v>
      </c>
      <c r="P18" s="1">
        <v>7.63</v>
      </c>
      <c r="Q18" s="1">
        <v>7.47</v>
      </c>
      <c r="R18" s="1">
        <v>7.29</v>
      </c>
      <c r="S18" s="1">
        <v>7</v>
      </c>
      <c r="T18" s="1">
        <v>6.23</v>
      </c>
      <c r="U18" s="1" t="s">
        <v>87</v>
      </c>
      <c r="V18" s="1" t="s">
        <v>88</v>
      </c>
      <c r="W18" s="1" t="s">
        <v>89</v>
      </c>
      <c r="X18" s="1" t="s">
        <v>109</v>
      </c>
      <c r="Y18" s="1" t="s">
        <v>90</v>
      </c>
    </row>
    <row r="19" spans="1:26" x14ac:dyDescent="0.3">
      <c r="A19" t="s">
        <v>21</v>
      </c>
      <c r="B19">
        <v>0.58699999999999997</v>
      </c>
      <c r="C19">
        <v>0.58199999999999996</v>
      </c>
      <c r="D19">
        <v>0.57999999999999996</v>
      </c>
      <c r="E19">
        <v>0.56000000000000005</v>
      </c>
      <c r="F19">
        <v>0.53900000000000003</v>
      </c>
      <c r="G19">
        <v>0.50600000000000001</v>
      </c>
      <c r="H19">
        <v>0.60499999999999998</v>
      </c>
      <c r="I19">
        <v>0.63400000000000001</v>
      </c>
      <c r="J19">
        <v>0.59799999999999998</v>
      </c>
      <c r="K19">
        <v>0.64600000000000002</v>
      </c>
      <c r="L19">
        <v>0.71799999999999997</v>
      </c>
      <c r="M19">
        <v>5.8999999999999997E-2</v>
      </c>
      <c r="N19" s="1" t="s">
        <v>99</v>
      </c>
      <c r="O19">
        <f>AVERAGE(B19:B21)</f>
        <v>0.60433333333333328</v>
      </c>
      <c r="P19">
        <f t="shared" ref="P19:W19" si="0">AVERAGE(C19:C21)</f>
        <v>0.58433333333333326</v>
      </c>
      <c r="Q19">
        <f t="shared" si="0"/>
        <v>0.58233333333333326</v>
      </c>
      <c r="R19">
        <f t="shared" si="0"/>
        <v>0.56599999999999995</v>
      </c>
      <c r="S19">
        <f t="shared" si="0"/>
        <v>0.54666666666666675</v>
      </c>
      <c r="T19">
        <f t="shared" si="0"/>
        <v>0.51066666666666671</v>
      </c>
      <c r="U19">
        <f t="shared" si="0"/>
        <v>0.60399999999999998</v>
      </c>
      <c r="V19">
        <f t="shared" si="0"/>
        <v>0.64433333333333331</v>
      </c>
      <c r="W19">
        <f t="shared" si="0"/>
        <v>0.60466666666666669</v>
      </c>
      <c r="X19">
        <f>AVERAGE(K19:K21)</f>
        <v>0.64900000000000002</v>
      </c>
      <c r="Y19">
        <f>AVERAGE(L19:L21)</f>
        <v>0.70533333333333337</v>
      </c>
    </row>
    <row r="20" spans="1:26" x14ac:dyDescent="0.3">
      <c r="A20" t="s">
        <v>22</v>
      </c>
      <c r="B20">
        <v>0.61199999999999999</v>
      </c>
      <c r="C20">
        <v>0.58399999999999996</v>
      </c>
      <c r="D20">
        <v>0.58199999999999996</v>
      </c>
      <c r="E20">
        <v>0.56399999999999995</v>
      </c>
      <c r="F20">
        <v>0.54700000000000004</v>
      </c>
      <c r="G20">
        <v>0.51400000000000001</v>
      </c>
      <c r="H20">
        <v>0.60599999999999998</v>
      </c>
      <c r="I20">
        <v>0.65300000000000002</v>
      </c>
      <c r="J20">
        <v>0.61399999999999999</v>
      </c>
      <c r="K20">
        <v>0.65</v>
      </c>
      <c r="L20">
        <v>0.70099999999999996</v>
      </c>
      <c r="M20">
        <v>5.5E-2</v>
      </c>
      <c r="N20" s="1" t="s">
        <v>100</v>
      </c>
      <c r="O20">
        <f>_xlfn.STDEV.S(B19:B21)/SQRT(3)</f>
        <v>8.6858761471969304E-3</v>
      </c>
      <c r="P20">
        <f t="shared" ref="P20:Y20" si="1">_xlfn.STDEV.S(C19:C21)/SQRT(3)</f>
        <v>1.4529663145135591E-3</v>
      </c>
      <c r="Q20">
        <f t="shared" si="1"/>
        <v>1.4529663145135591E-3</v>
      </c>
      <c r="R20">
        <f t="shared" si="1"/>
        <v>4.1633319989322426E-3</v>
      </c>
      <c r="S20">
        <f t="shared" si="1"/>
        <v>4.3333333333333375E-3</v>
      </c>
      <c r="T20">
        <f t="shared" si="1"/>
        <v>2.4037008503093285E-3</v>
      </c>
      <c r="U20">
        <f t="shared" si="1"/>
        <v>1.5275252316519481E-3</v>
      </c>
      <c r="V20">
        <f t="shared" si="1"/>
        <v>5.5477723256977512E-3</v>
      </c>
      <c r="W20">
        <f t="shared" si="1"/>
        <v>4.807401700618657E-3</v>
      </c>
      <c r="X20">
        <f t="shared" si="1"/>
        <v>1.5275252316519481E-3</v>
      </c>
      <c r="Y20">
        <f t="shared" si="1"/>
        <v>6.4377359719426618E-3</v>
      </c>
    </row>
    <row r="21" spans="1:26" x14ac:dyDescent="0.3">
      <c r="A21" t="s">
        <v>23</v>
      </c>
      <c r="B21">
        <v>0.61399999999999999</v>
      </c>
      <c r="C21">
        <v>0.58699999999999997</v>
      </c>
      <c r="D21">
        <v>0.58499999999999996</v>
      </c>
      <c r="E21">
        <v>0.57399999999999995</v>
      </c>
      <c r="F21">
        <v>0.55400000000000005</v>
      </c>
      <c r="G21">
        <v>0.51200000000000001</v>
      </c>
      <c r="H21">
        <v>0.60099999999999998</v>
      </c>
      <c r="I21">
        <v>0.64600000000000002</v>
      </c>
      <c r="J21">
        <v>0.60199999999999998</v>
      </c>
      <c r="K21">
        <v>0.65100000000000002</v>
      </c>
      <c r="L21">
        <v>0.69699999999999995</v>
      </c>
      <c r="M21">
        <v>5.6000000000000001E-2</v>
      </c>
      <c r="N21" s="1" t="s">
        <v>91</v>
      </c>
      <c r="O21">
        <f t="shared" ref="O21:T21" si="2">(O19-$S$35)/$S$34</f>
        <v>7.9784747847478465</v>
      </c>
      <c r="P21">
        <f t="shared" si="2"/>
        <v>7.6094710947109458</v>
      </c>
      <c r="Q21">
        <f t="shared" si="2"/>
        <v>7.5725707257072559</v>
      </c>
      <c r="R21">
        <f t="shared" si="2"/>
        <v>7.2712177121771209</v>
      </c>
      <c r="S21">
        <f t="shared" si="2"/>
        <v>6.9145141451414531</v>
      </c>
      <c r="T21">
        <f t="shared" si="2"/>
        <v>6.2503075030750317</v>
      </c>
      <c r="U21" s="1">
        <f>(U19-$S$35)/$S$34</f>
        <v>7.9723247232472323</v>
      </c>
      <c r="V21" s="1">
        <f t="shared" ref="V21:Y21" si="3">(V19-$S$35)/$S$34</f>
        <v>8.7164821648216488</v>
      </c>
      <c r="W21" s="1">
        <f t="shared" si="3"/>
        <v>7.9846248462484635</v>
      </c>
      <c r="X21" s="1">
        <f t="shared" si="3"/>
        <v>8.8025830258302591</v>
      </c>
      <c r="Y21" s="1">
        <f t="shared" si="3"/>
        <v>9.8419434194341964</v>
      </c>
      <c r="Z21" s="1"/>
    </row>
    <row r="22" spans="1:26" x14ac:dyDescent="0.3">
      <c r="A22" t="s">
        <v>24</v>
      </c>
      <c r="B22">
        <v>5.7000000000000002E-2</v>
      </c>
      <c r="C22">
        <v>5.2999999999999999E-2</v>
      </c>
      <c r="D22">
        <v>0.06</v>
      </c>
      <c r="E22">
        <v>5.6000000000000001E-2</v>
      </c>
      <c r="F22">
        <v>5.8999999999999997E-2</v>
      </c>
      <c r="G22">
        <v>5.7000000000000002E-2</v>
      </c>
      <c r="H22">
        <v>0.06</v>
      </c>
      <c r="I22">
        <v>0.06</v>
      </c>
      <c r="J22">
        <v>5.8999999999999997E-2</v>
      </c>
      <c r="K22">
        <v>5.3999999999999999E-2</v>
      </c>
      <c r="L22">
        <v>5.6000000000000001E-2</v>
      </c>
      <c r="M22">
        <v>5.8999999999999997E-2</v>
      </c>
      <c r="N22" s="1" t="s">
        <v>106</v>
      </c>
      <c r="O22">
        <f>O20/$S$34*SQRT(1/3+1/18+(O19-$S$37)^2/($S$34^2*$S$38))</f>
        <v>0.11102445293168639</v>
      </c>
      <c r="P22">
        <f t="shared" ref="P22:Y22" si="4">P20/$S$34*SQRT(1/3+1/18+(P19-$S$37)^2/($S$34^2*$S$38))</f>
        <v>1.7166200219952046E-2</v>
      </c>
      <c r="Q22">
        <f t="shared" si="4"/>
        <v>1.7075882320595578E-2</v>
      </c>
      <c r="R22">
        <f t="shared" si="4"/>
        <v>4.7902387261333744E-2</v>
      </c>
      <c r="S22">
        <f t="shared" si="4"/>
        <v>5.1260358336294727E-2</v>
      </c>
      <c r="T22">
        <f t="shared" si="4"/>
        <v>3.3601633170852872E-2</v>
      </c>
      <c r="U22">
        <f t="shared" si="4"/>
        <v>1.9493232820506606E-2</v>
      </c>
      <c r="V22">
        <f t="shared" si="4"/>
        <v>8.9608716971562571E-2</v>
      </c>
      <c r="W22">
        <f t="shared" si="4"/>
        <v>6.1550100374384908E-2</v>
      </c>
      <c r="X22">
        <f t="shared" si="4"/>
        <v>2.5404924218116971E-2</v>
      </c>
      <c r="Y22">
        <f t="shared" si="4"/>
        <v>0.14928307158523937</v>
      </c>
      <c r="Z22" s="1"/>
    </row>
    <row r="23" spans="1:26" x14ac:dyDescent="0.3">
      <c r="A23" t="s">
        <v>25</v>
      </c>
      <c r="B23">
        <v>5.8000000000000003E-2</v>
      </c>
      <c r="C23">
        <v>6.0999999999999999E-2</v>
      </c>
      <c r="D23">
        <v>0.06</v>
      </c>
      <c r="E23">
        <v>6.0999999999999999E-2</v>
      </c>
      <c r="F23">
        <v>0.06</v>
      </c>
      <c r="G23">
        <v>6.0999999999999999E-2</v>
      </c>
      <c r="H23">
        <v>5.6000000000000001E-2</v>
      </c>
      <c r="I23">
        <v>5.6000000000000001E-2</v>
      </c>
      <c r="J23">
        <v>5.8000000000000003E-2</v>
      </c>
      <c r="K23">
        <v>5.8000000000000003E-2</v>
      </c>
      <c r="L23">
        <v>5.8000000000000003E-2</v>
      </c>
      <c r="M23">
        <v>5.8000000000000003E-2</v>
      </c>
      <c r="N23" s="1" t="s">
        <v>108</v>
      </c>
      <c r="O23">
        <f>O22*$S$39</f>
        <v>0.23537184021517515</v>
      </c>
      <c r="P23">
        <f t="shared" ref="P23:Y23" si="5">P22*$S$39</f>
        <v>3.639234446629834E-2</v>
      </c>
      <c r="Q23">
        <f t="shared" si="5"/>
        <v>3.6200870519662628E-2</v>
      </c>
      <c r="R23">
        <f t="shared" si="5"/>
        <v>0.10155306099402754</v>
      </c>
      <c r="S23">
        <f t="shared" si="5"/>
        <v>0.10867195967294482</v>
      </c>
      <c r="T23">
        <f t="shared" si="5"/>
        <v>7.1235462322208093E-2</v>
      </c>
      <c r="U23">
        <f t="shared" si="5"/>
        <v>4.1325653579474007E-2</v>
      </c>
      <c r="V23">
        <f t="shared" si="5"/>
        <v>0.18997047997971267</v>
      </c>
      <c r="W23">
        <f t="shared" si="5"/>
        <v>0.13048621279369602</v>
      </c>
      <c r="X23">
        <f t="shared" si="5"/>
        <v>5.3858439342407985E-2</v>
      </c>
      <c r="Y23">
        <f t="shared" si="5"/>
        <v>0.31648011176070751</v>
      </c>
    </row>
    <row r="24" spans="1:26" x14ac:dyDescent="0.3">
      <c r="A24" t="s">
        <v>26</v>
      </c>
      <c r="B24">
        <v>0.06</v>
      </c>
      <c r="C24">
        <v>5.7000000000000002E-2</v>
      </c>
      <c r="D24">
        <v>6.0999999999999999E-2</v>
      </c>
      <c r="E24">
        <v>0.06</v>
      </c>
      <c r="F24">
        <v>5.8000000000000003E-2</v>
      </c>
      <c r="G24">
        <v>5.8000000000000003E-2</v>
      </c>
      <c r="H24">
        <v>0.06</v>
      </c>
      <c r="I24">
        <v>0.06</v>
      </c>
      <c r="J24">
        <v>5.6000000000000001E-2</v>
      </c>
      <c r="K24">
        <v>0.06</v>
      </c>
      <c r="L24">
        <v>5.5E-2</v>
      </c>
      <c r="M24">
        <v>5.7000000000000002E-2</v>
      </c>
    </row>
    <row r="25" spans="1:26" x14ac:dyDescent="0.3">
      <c r="A25" t="s">
        <v>27</v>
      </c>
      <c r="B25">
        <v>5.8999999999999997E-2</v>
      </c>
      <c r="C25">
        <v>5.6000000000000001E-2</v>
      </c>
      <c r="D25">
        <v>5.8999999999999997E-2</v>
      </c>
      <c r="E25">
        <v>5.7000000000000002E-2</v>
      </c>
      <c r="F25">
        <v>6.0999999999999999E-2</v>
      </c>
      <c r="G25">
        <v>5.7000000000000002E-2</v>
      </c>
      <c r="H25">
        <v>5.5E-2</v>
      </c>
      <c r="I25">
        <v>5.8000000000000003E-2</v>
      </c>
      <c r="J25">
        <v>5.8999999999999997E-2</v>
      </c>
      <c r="K25">
        <v>5.2999999999999999E-2</v>
      </c>
      <c r="L25">
        <v>5.7000000000000002E-2</v>
      </c>
      <c r="M25">
        <v>5.8000000000000003E-2</v>
      </c>
    </row>
    <row r="26" spans="1:26" x14ac:dyDescent="0.3">
      <c r="A26" t="s">
        <v>28</v>
      </c>
      <c r="B26">
        <v>5.8000000000000003E-2</v>
      </c>
      <c r="C26">
        <v>5.8000000000000003E-2</v>
      </c>
      <c r="D26">
        <v>5.6000000000000001E-2</v>
      </c>
      <c r="E26">
        <v>0.06</v>
      </c>
      <c r="F26">
        <v>5.5E-2</v>
      </c>
      <c r="G26">
        <v>5.8000000000000003E-2</v>
      </c>
      <c r="H26">
        <v>5.5E-2</v>
      </c>
      <c r="I26">
        <v>0.06</v>
      </c>
      <c r="J26">
        <v>6.0999999999999999E-2</v>
      </c>
      <c r="K26">
        <v>5.8000000000000003E-2</v>
      </c>
      <c r="L26">
        <v>5.7000000000000002E-2</v>
      </c>
      <c r="M26">
        <v>5.5E-2</v>
      </c>
    </row>
    <row r="27" spans="1:26" x14ac:dyDescent="0.3">
      <c r="A27" t="s">
        <v>1</v>
      </c>
    </row>
    <row r="28" spans="1:26" x14ac:dyDescent="0.3">
      <c r="A28" t="s">
        <v>16</v>
      </c>
      <c r="B28" t="s">
        <v>17</v>
      </c>
    </row>
    <row r="29" spans="1:26" x14ac:dyDescent="0.3">
      <c r="A29" t="s">
        <v>18</v>
      </c>
      <c r="B29">
        <v>37</v>
      </c>
    </row>
    <row r="30" spans="1:26" x14ac:dyDescent="0.3">
      <c r="A30" t="s">
        <v>19</v>
      </c>
      <c r="B30">
        <v>2</v>
      </c>
      <c r="C30" t="s">
        <v>20</v>
      </c>
      <c r="D30">
        <v>298.39999999999998</v>
      </c>
      <c r="J30" t="s">
        <v>93</v>
      </c>
      <c r="K30">
        <f>0.0542*SQRT((1-0.9478)/24)</f>
        <v>2.5277197233870693E-3</v>
      </c>
    </row>
    <row r="31" spans="1:26" x14ac:dyDescent="0.3">
      <c r="A31" t="s">
        <v>13</v>
      </c>
      <c r="B31" t="s">
        <v>14</v>
      </c>
    </row>
    <row r="32" spans="1:26" x14ac:dyDescent="0.3">
      <c r="A32" t="s">
        <v>15</v>
      </c>
      <c r="B32" t="s">
        <v>14</v>
      </c>
      <c r="O32" t="s">
        <v>91</v>
      </c>
      <c r="P32" t="s">
        <v>92</v>
      </c>
      <c r="Q32" t="s">
        <v>96</v>
      </c>
      <c r="R32" t="s">
        <v>97</v>
      </c>
      <c r="S32" t="s">
        <v>98</v>
      </c>
    </row>
    <row r="33" spans="1:37" x14ac:dyDescent="0.3">
      <c r="A33" t="s">
        <v>1</v>
      </c>
      <c r="O33">
        <v>8</v>
      </c>
      <c r="P33">
        <v>0.58699999999999997</v>
      </c>
      <c r="Q33">
        <f>0.0542*O33+0.1719</f>
        <v>0.60549999999999993</v>
      </c>
      <c r="R33">
        <f>(P33-Q33)^2</f>
        <v>3.4224999999999853E-4</v>
      </c>
      <c r="S33">
        <f>SQRT(SUM(R33:R50)/(18-2))</f>
        <v>7.5041489190980134E-3</v>
      </c>
      <c r="T33" t="s">
        <v>98</v>
      </c>
    </row>
    <row r="34" spans="1:37" x14ac:dyDescent="0.3">
      <c r="A34" t="s">
        <v>1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  <c r="O34">
        <v>8</v>
      </c>
      <c r="P34">
        <v>0.61199999999999999</v>
      </c>
      <c r="Q34">
        <f t="shared" ref="Q34:Q50" si="6">0.0542*O34+0.1719</f>
        <v>0.60549999999999993</v>
      </c>
      <c r="R34">
        <f t="shared" ref="R34:R50" si="7">(P34-Q34)^2</f>
        <v>4.2250000000000797E-5</v>
      </c>
      <c r="S34">
        <v>5.4199999999999998E-2</v>
      </c>
      <c r="T34" t="s">
        <v>101</v>
      </c>
    </row>
    <row r="35" spans="1:37" x14ac:dyDescent="0.3">
      <c r="A35" t="s">
        <v>21</v>
      </c>
      <c r="B35">
        <v>0.58599999999999997</v>
      </c>
      <c r="C35">
        <v>0.58599999999999997</v>
      </c>
      <c r="D35">
        <v>0.57999999999999996</v>
      </c>
      <c r="E35">
        <v>0.56100000000000005</v>
      </c>
      <c r="F35">
        <v>0.53800000000000003</v>
      </c>
      <c r="G35">
        <v>0.50700000000000001</v>
      </c>
      <c r="H35">
        <v>0.60599999999999998</v>
      </c>
      <c r="I35">
        <v>0.64200000000000002</v>
      </c>
      <c r="J35">
        <v>0.6</v>
      </c>
      <c r="K35">
        <v>0.64600000000000002</v>
      </c>
      <c r="L35">
        <v>0.71799999999999997</v>
      </c>
      <c r="M35">
        <v>5.5E-2</v>
      </c>
      <c r="O35">
        <v>8</v>
      </c>
      <c r="P35">
        <v>0.61399999999999999</v>
      </c>
      <c r="Q35">
        <f t="shared" si="6"/>
        <v>0.60549999999999993</v>
      </c>
      <c r="R35">
        <f t="shared" si="7"/>
        <v>7.2250000000001079E-5</v>
      </c>
      <c r="S35">
        <v>0.1719</v>
      </c>
      <c r="T35" t="s">
        <v>102</v>
      </c>
    </row>
    <row r="36" spans="1:37" x14ac:dyDescent="0.3">
      <c r="A36" t="s">
        <v>22</v>
      </c>
      <c r="B36">
        <v>0.61399999999999999</v>
      </c>
      <c r="C36">
        <v>0.58299999999999996</v>
      </c>
      <c r="D36">
        <v>0.58199999999999996</v>
      </c>
      <c r="E36">
        <v>0.56399999999999995</v>
      </c>
      <c r="F36">
        <v>0.54700000000000004</v>
      </c>
      <c r="G36">
        <v>0.51</v>
      </c>
      <c r="H36">
        <v>0.60399999999999998</v>
      </c>
      <c r="I36">
        <v>0.65600000000000003</v>
      </c>
      <c r="J36">
        <v>0.61599999999999999</v>
      </c>
      <c r="K36">
        <v>0.64800000000000002</v>
      </c>
      <c r="L36">
        <v>0.70199999999999996</v>
      </c>
      <c r="M36">
        <v>5.5E-2</v>
      </c>
      <c r="O36">
        <v>7.63</v>
      </c>
      <c r="P36">
        <v>0.58199999999999996</v>
      </c>
      <c r="Q36">
        <f t="shared" si="6"/>
        <v>0.58544599999999991</v>
      </c>
      <c r="R36">
        <f t="shared" si="7"/>
        <v>1.1874915999999649E-5</v>
      </c>
      <c r="S36">
        <v>0.94779999999999998</v>
      </c>
      <c r="T36" t="s">
        <v>103</v>
      </c>
    </row>
    <row r="37" spans="1:37" x14ac:dyDescent="0.3">
      <c r="A37" t="s">
        <v>23</v>
      </c>
      <c r="B37">
        <v>0.61699999999999999</v>
      </c>
      <c r="C37">
        <v>0.58799999999999997</v>
      </c>
      <c r="D37">
        <v>0.58299999999999996</v>
      </c>
      <c r="E37">
        <v>0.57099999999999995</v>
      </c>
      <c r="F37">
        <v>0.55900000000000005</v>
      </c>
      <c r="G37">
        <v>0.51500000000000001</v>
      </c>
      <c r="H37">
        <v>0.60399999999999998</v>
      </c>
      <c r="I37">
        <v>0.64800000000000002</v>
      </c>
      <c r="J37">
        <v>0.61399999999999999</v>
      </c>
      <c r="K37">
        <v>0.65900000000000003</v>
      </c>
      <c r="L37">
        <v>0.69799999999999995</v>
      </c>
      <c r="M37">
        <v>5.5E-2</v>
      </c>
      <c r="O37">
        <v>7.63</v>
      </c>
      <c r="P37">
        <v>0.58399999999999996</v>
      </c>
      <c r="Q37">
        <f t="shared" si="6"/>
        <v>0.58544599999999991</v>
      </c>
      <c r="R37">
        <f t="shared" si="7"/>
        <v>2.0909159999998477E-6</v>
      </c>
      <c r="S37">
        <f>AVERAGE(P33:P50)</f>
        <v>0.56572222222222224</v>
      </c>
      <c r="T37" t="s">
        <v>104</v>
      </c>
    </row>
    <row r="38" spans="1:37" x14ac:dyDescent="0.3">
      <c r="A38" t="s">
        <v>24</v>
      </c>
      <c r="B38">
        <v>5.5E-2</v>
      </c>
      <c r="C38">
        <v>5.6000000000000001E-2</v>
      </c>
      <c r="D38">
        <v>5.6000000000000001E-2</v>
      </c>
      <c r="E38">
        <v>5.2999999999999999E-2</v>
      </c>
      <c r="F38">
        <v>5.0999999999999997E-2</v>
      </c>
      <c r="G38">
        <v>5.5E-2</v>
      </c>
      <c r="H38">
        <v>5.7000000000000002E-2</v>
      </c>
      <c r="I38">
        <v>5.8000000000000003E-2</v>
      </c>
      <c r="J38">
        <v>5.6000000000000001E-2</v>
      </c>
      <c r="K38">
        <v>5.2999999999999999E-2</v>
      </c>
      <c r="L38">
        <v>5.6000000000000001E-2</v>
      </c>
      <c r="M38">
        <v>5.7000000000000002E-2</v>
      </c>
      <c r="O38">
        <v>7.63</v>
      </c>
      <c r="P38">
        <v>0.58699999999999997</v>
      </c>
      <c r="Q38">
        <f t="shared" si="6"/>
        <v>0.58544599999999991</v>
      </c>
      <c r="R38">
        <f t="shared" si="7"/>
        <v>2.4149160000001719E-6</v>
      </c>
      <c r="S38">
        <f>_xlfn.STDEV.S(O33:O50)^2*17</f>
        <v>5.572199999999996</v>
      </c>
      <c r="T38" t="s">
        <v>105</v>
      </c>
    </row>
    <row r="39" spans="1:37" x14ac:dyDescent="0.3">
      <c r="A39" t="s">
        <v>25</v>
      </c>
      <c r="B39">
        <v>5.6000000000000001E-2</v>
      </c>
      <c r="C39">
        <v>5.8999999999999997E-2</v>
      </c>
      <c r="D39">
        <v>5.8000000000000003E-2</v>
      </c>
      <c r="E39">
        <v>5.6000000000000001E-2</v>
      </c>
      <c r="F39">
        <v>5.8999999999999997E-2</v>
      </c>
      <c r="G39">
        <v>0.06</v>
      </c>
      <c r="H39">
        <v>5.8999999999999997E-2</v>
      </c>
      <c r="I39">
        <v>5.8000000000000003E-2</v>
      </c>
      <c r="J39">
        <v>5.7000000000000002E-2</v>
      </c>
      <c r="K39">
        <v>0.06</v>
      </c>
      <c r="L39">
        <v>5.8000000000000003E-2</v>
      </c>
      <c r="M39">
        <v>5.3999999999999999E-2</v>
      </c>
      <c r="O39">
        <v>7.47</v>
      </c>
      <c r="P39">
        <v>0.57999999999999996</v>
      </c>
      <c r="Q39">
        <f t="shared" si="6"/>
        <v>0.5767739999999999</v>
      </c>
      <c r="R39">
        <f t="shared" si="7"/>
        <v>1.0407076000000402E-5</v>
      </c>
      <c r="S39">
        <v>2.12</v>
      </c>
      <c r="T39" t="s">
        <v>107</v>
      </c>
      <c r="AH39" t="s">
        <v>120</v>
      </c>
      <c r="AJ39" t="s">
        <v>119</v>
      </c>
    </row>
    <row r="40" spans="1:37" x14ac:dyDescent="0.3">
      <c r="A40" t="s">
        <v>26</v>
      </c>
      <c r="B40">
        <v>5.8000000000000003E-2</v>
      </c>
      <c r="C40">
        <v>5.7000000000000002E-2</v>
      </c>
      <c r="D40">
        <v>5.2999999999999999E-2</v>
      </c>
      <c r="E40">
        <v>5.8000000000000003E-2</v>
      </c>
      <c r="F40">
        <v>5.8000000000000003E-2</v>
      </c>
      <c r="G40">
        <v>5.7000000000000002E-2</v>
      </c>
      <c r="H40">
        <v>5.2999999999999999E-2</v>
      </c>
      <c r="I40">
        <v>5.6000000000000001E-2</v>
      </c>
      <c r="J40">
        <v>5.6000000000000001E-2</v>
      </c>
      <c r="K40">
        <v>5.7000000000000002E-2</v>
      </c>
      <c r="L40">
        <v>5.3999999999999999E-2</v>
      </c>
      <c r="M40">
        <v>5.5E-2</v>
      </c>
      <c r="O40">
        <v>7.47</v>
      </c>
      <c r="P40">
        <v>0.58199999999999996</v>
      </c>
      <c r="Q40">
        <f t="shared" si="6"/>
        <v>0.5767739999999999</v>
      </c>
      <c r="R40">
        <f t="shared" si="7"/>
        <v>2.7311076000000669E-5</v>
      </c>
      <c r="AH40" t="s">
        <v>121</v>
      </c>
      <c r="AJ40">
        <v>4</v>
      </c>
      <c r="AK40" t="s">
        <v>117</v>
      </c>
    </row>
    <row r="41" spans="1:37" x14ac:dyDescent="0.3">
      <c r="A41" t="s">
        <v>27</v>
      </c>
      <c r="B41">
        <v>5.6000000000000001E-2</v>
      </c>
      <c r="C41">
        <v>5.8000000000000003E-2</v>
      </c>
      <c r="D41">
        <v>5.5E-2</v>
      </c>
      <c r="E41">
        <v>5.7000000000000002E-2</v>
      </c>
      <c r="F41">
        <v>6.0999999999999999E-2</v>
      </c>
      <c r="G41">
        <v>5.3999999999999999E-2</v>
      </c>
      <c r="H41">
        <v>5.5E-2</v>
      </c>
      <c r="I41">
        <v>5.6000000000000001E-2</v>
      </c>
      <c r="J41">
        <v>5.8000000000000003E-2</v>
      </c>
      <c r="K41">
        <v>5.8999999999999997E-2</v>
      </c>
      <c r="L41">
        <v>5.6000000000000001E-2</v>
      </c>
      <c r="M41">
        <v>5.7000000000000002E-2</v>
      </c>
      <c r="O41">
        <v>7.47</v>
      </c>
      <c r="P41">
        <v>0.58499999999999996</v>
      </c>
      <c r="Q41">
        <f t="shared" si="6"/>
        <v>0.5767739999999999</v>
      </c>
      <c r="R41">
        <f t="shared" si="7"/>
        <v>6.7667076000001093E-5</v>
      </c>
      <c r="AE41" t="s">
        <v>111</v>
      </c>
      <c r="AF41" t="s">
        <v>112</v>
      </c>
      <c r="AG41" t="s">
        <v>113</v>
      </c>
      <c r="AH41" t="s">
        <v>114</v>
      </c>
      <c r="AI41" t="s">
        <v>115</v>
      </c>
      <c r="AJ41" t="s">
        <v>118</v>
      </c>
      <c r="AK41" t="s">
        <v>116</v>
      </c>
    </row>
    <row r="42" spans="1:37" x14ac:dyDescent="0.3">
      <c r="A42" t="s">
        <v>28</v>
      </c>
      <c r="B42">
        <v>5.3999999999999999E-2</v>
      </c>
      <c r="C42">
        <v>5.8999999999999997E-2</v>
      </c>
      <c r="D42">
        <v>5.5E-2</v>
      </c>
      <c r="E42">
        <v>5.3999999999999999E-2</v>
      </c>
      <c r="F42">
        <v>5.6000000000000001E-2</v>
      </c>
      <c r="G42">
        <v>5.8000000000000003E-2</v>
      </c>
      <c r="H42">
        <v>5.5E-2</v>
      </c>
      <c r="I42">
        <v>5.7000000000000002E-2</v>
      </c>
      <c r="J42">
        <v>5.6000000000000001E-2</v>
      </c>
      <c r="K42">
        <v>5.6000000000000001E-2</v>
      </c>
      <c r="L42">
        <v>5.8000000000000003E-2</v>
      </c>
      <c r="M42">
        <v>5.2999999999999999E-2</v>
      </c>
      <c r="O42">
        <v>7.29</v>
      </c>
      <c r="P42">
        <v>0.56000000000000005</v>
      </c>
      <c r="Q42">
        <f t="shared" si="6"/>
        <v>0.56701800000000002</v>
      </c>
      <c r="R42">
        <f t="shared" si="7"/>
        <v>4.9252323999999561E-5</v>
      </c>
      <c r="AB42" t="s">
        <v>87</v>
      </c>
      <c r="AC42" t="s">
        <v>88</v>
      </c>
      <c r="AE42" s="1">
        <v>1.4122621420867603E-2</v>
      </c>
      <c r="AF42">
        <v>7.9723247232472323</v>
      </c>
      <c r="AG42">
        <v>8.7164821648216488</v>
      </c>
      <c r="AH42">
        <v>0.11084321389852753</v>
      </c>
      <c r="AI42">
        <v>0.14029599118891822</v>
      </c>
      <c r="AJ42">
        <f>ABS(AF42-AG42)/SQRT(AH42^2+AI42^2)</f>
        <v>4.1619710864094284</v>
      </c>
      <c r="AK42">
        <f>_xlfn.T.DIST.2T(AJ42,$AJ$40)</f>
        <v>1.4122621420867603E-2</v>
      </c>
    </row>
    <row r="43" spans="1:37" x14ac:dyDescent="0.3">
      <c r="A43" t="s">
        <v>1</v>
      </c>
      <c r="O43">
        <v>7.29</v>
      </c>
      <c r="P43">
        <v>0.56399999999999995</v>
      </c>
      <c r="Q43">
        <f t="shared" si="6"/>
        <v>0.56701800000000002</v>
      </c>
      <c r="R43">
        <f t="shared" si="7"/>
        <v>9.1083240000004603E-6</v>
      </c>
      <c r="AB43" t="s">
        <v>87</v>
      </c>
      <c r="AC43" t="s">
        <v>89</v>
      </c>
      <c r="AE43">
        <v>0.94132146046846976</v>
      </c>
      <c r="AF43">
        <v>7.9723247232472323</v>
      </c>
      <c r="AG43">
        <v>7.9846248462484635</v>
      </c>
      <c r="AH43">
        <v>0.11084321389852753</v>
      </c>
      <c r="AI43">
        <v>0.11120696417581409</v>
      </c>
      <c r="AJ43">
        <f t="shared" ref="AJ43:AJ47" si="8">ABS(AF43-AG43)/SQRT(AH43^2+AI43^2)</f>
        <v>7.8338047635017116E-2</v>
      </c>
      <c r="AK43">
        <f t="shared" ref="AK43:AK47" si="9">_xlfn.T.DIST.2T(AJ43,$AJ$40)</f>
        <v>0.94132146046846976</v>
      </c>
    </row>
    <row r="44" spans="1:37" x14ac:dyDescent="0.3">
      <c r="A44" t="s">
        <v>16</v>
      </c>
      <c r="B44" t="s">
        <v>17</v>
      </c>
      <c r="O44">
        <v>7.29</v>
      </c>
      <c r="P44">
        <v>0.57399999999999995</v>
      </c>
      <c r="Q44">
        <f t="shared" si="6"/>
        <v>0.56701800000000002</v>
      </c>
      <c r="R44">
        <f t="shared" si="7"/>
        <v>4.8748323999999059E-5</v>
      </c>
      <c r="AB44" t="s">
        <v>87</v>
      </c>
      <c r="AC44" t="s">
        <v>110</v>
      </c>
      <c r="AE44" s="1">
        <v>1.0340710721941209E-2</v>
      </c>
      <c r="AF44">
        <v>7.9723247232472323</v>
      </c>
      <c r="AG44">
        <v>8.8025830258302591</v>
      </c>
      <c r="AH44">
        <v>0.11084321389852753</v>
      </c>
      <c r="AI44">
        <v>0.14445851414765168</v>
      </c>
      <c r="AJ44">
        <f t="shared" si="8"/>
        <v>4.5597613641528367</v>
      </c>
      <c r="AK44">
        <f t="shared" si="9"/>
        <v>1.0340710721941209E-2</v>
      </c>
    </row>
    <row r="45" spans="1:37" x14ac:dyDescent="0.3">
      <c r="A45" t="s">
        <v>18</v>
      </c>
      <c r="B45">
        <v>37</v>
      </c>
      <c r="O45">
        <v>7</v>
      </c>
      <c r="P45">
        <v>0.53900000000000003</v>
      </c>
      <c r="Q45">
        <f t="shared" si="6"/>
        <v>0.5512999999999999</v>
      </c>
      <c r="R45">
        <f t="shared" si="7"/>
        <v>1.5128999999999672E-4</v>
      </c>
      <c r="AB45" t="s">
        <v>87</v>
      </c>
      <c r="AC45" t="s">
        <v>90</v>
      </c>
      <c r="AE45" s="1">
        <v>1.2437634900796875E-3</v>
      </c>
      <c r="AF45">
        <v>7.9723247232472323</v>
      </c>
      <c r="AG45">
        <v>9.8419434194341964</v>
      </c>
      <c r="AH45">
        <v>0.11084321389852753</v>
      </c>
      <c r="AI45">
        <v>0.20141463960524028</v>
      </c>
      <c r="AJ45">
        <f t="shared" si="8"/>
        <v>8.1323077186995665</v>
      </c>
      <c r="AK45">
        <f t="shared" si="9"/>
        <v>1.2437634900796875E-3</v>
      </c>
    </row>
    <row r="46" spans="1:37" x14ac:dyDescent="0.3">
      <c r="A46" t="s">
        <v>19</v>
      </c>
      <c r="B46">
        <v>3</v>
      </c>
      <c r="C46" t="s">
        <v>20</v>
      </c>
      <c r="D46">
        <v>595.6</v>
      </c>
      <c r="O46">
        <v>7</v>
      </c>
      <c r="P46">
        <v>0.54700000000000004</v>
      </c>
      <c r="Q46">
        <f t="shared" si="6"/>
        <v>0.5512999999999999</v>
      </c>
      <c r="R46">
        <f t="shared" si="7"/>
        <v>1.8489999999998791E-5</v>
      </c>
      <c r="AB46" t="s">
        <v>88</v>
      </c>
      <c r="AC46" t="s">
        <v>110</v>
      </c>
      <c r="AE46">
        <v>0.69097843386464652</v>
      </c>
      <c r="AF46">
        <v>8.7164821648216488</v>
      </c>
      <c r="AG46">
        <v>8.8025830258302591</v>
      </c>
      <c r="AH46">
        <v>0.14029599118891822</v>
      </c>
      <c r="AI46">
        <v>0.14445851414765168</v>
      </c>
      <c r="AJ46">
        <f t="shared" si="8"/>
        <v>0.42756829322941203</v>
      </c>
      <c r="AK46">
        <f t="shared" si="9"/>
        <v>0.69097843386464652</v>
      </c>
    </row>
    <row r="47" spans="1:37" x14ac:dyDescent="0.3">
      <c r="A47" t="s">
        <v>13</v>
      </c>
      <c r="B47" t="s">
        <v>14</v>
      </c>
      <c r="O47">
        <v>7</v>
      </c>
      <c r="P47">
        <v>0.55400000000000005</v>
      </c>
      <c r="Q47">
        <f t="shared" si="6"/>
        <v>0.5512999999999999</v>
      </c>
      <c r="R47">
        <f t="shared" si="7"/>
        <v>7.2900000000007925E-6</v>
      </c>
      <c r="AB47" t="s">
        <v>89</v>
      </c>
      <c r="AC47" t="s">
        <v>110</v>
      </c>
      <c r="AE47" s="1">
        <v>1.0933062233866187E-2</v>
      </c>
      <c r="AF47">
        <v>7.9846248462484635</v>
      </c>
      <c r="AG47">
        <v>8.8025830258302591</v>
      </c>
      <c r="AH47">
        <v>0.11120696417581409</v>
      </c>
      <c r="AI47">
        <v>0.14445851414765168</v>
      </c>
      <c r="AJ47">
        <f t="shared" si="8"/>
        <v>4.4867473704380236</v>
      </c>
      <c r="AK47">
        <f t="shared" si="9"/>
        <v>1.0933062233866187E-2</v>
      </c>
    </row>
    <row r="48" spans="1:37" x14ac:dyDescent="0.3">
      <c r="A48" t="s">
        <v>15</v>
      </c>
      <c r="B48" t="s">
        <v>14</v>
      </c>
      <c r="O48">
        <v>6.23</v>
      </c>
      <c r="P48">
        <v>0.50600000000000001</v>
      </c>
      <c r="Q48">
        <f t="shared" si="6"/>
        <v>0.50956599999999996</v>
      </c>
      <c r="R48">
        <f t="shared" si="7"/>
        <v>1.2716355999999701E-5</v>
      </c>
    </row>
    <row r="49" spans="1:18" x14ac:dyDescent="0.3">
      <c r="A49" t="s">
        <v>1</v>
      </c>
      <c r="O49">
        <v>6.23</v>
      </c>
      <c r="P49">
        <v>0.51400000000000001</v>
      </c>
      <c r="Q49">
        <f t="shared" si="6"/>
        <v>0.50956599999999996</v>
      </c>
      <c r="R49">
        <f t="shared" si="7"/>
        <v>1.9660356000000436E-5</v>
      </c>
    </row>
    <row r="50" spans="1:18" x14ac:dyDescent="0.3">
      <c r="A50" t="s">
        <v>1</v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9</v>
      </c>
      <c r="K50">
        <v>10</v>
      </c>
      <c r="L50">
        <v>11</v>
      </c>
      <c r="M50">
        <v>12</v>
      </c>
      <c r="O50">
        <v>6.23</v>
      </c>
      <c r="P50">
        <v>0.51200000000000001</v>
      </c>
      <c r="Q50">
        <f t="shared" si="6"/>
        <v>0.50956599999999996</v>
      </c>
      <c r="R50">
        <f t="shared" si="7"/>
        <v>5.9243560000002296E-6</v>
      </c>
    </row>
    <row r="51" spans="1:18" x14ac:dyDescent="0.3">
      <c r="A51" t="s">
        <v>21</v>
      </c>
      <c r="B51">
        <v>0.58599999999999997</v>
      </c>
      <c r="C51">
        <v>0.58699999999999997</v>
      </c>
      <c r="D51">
        <v>0.57999999999999996</v>
      </c>
      <c r="E51">
        <v>0.55900000000000005</v>
      </c>
      <c r="F51">
        <v>0.54100000000000004</v>
      </c>
      <c r="G51">
        <v>0.50900000000000001</v>
      </c>
      <c r="H51">
        <v>0.60799999999999998</v>
      </c>
      <c r="I51">
        <v>0.64300000000000002</v>
      </c>
      <c r="J51">
        <v>0.59699999999999998</v>
      </c>
      <c r="K51">
        <v>0.64400000000000002</v>
      </c>
      <c r="L51">
        <v>0.71899999999999997</v>
      </c>
      <c r="M51">
        <v>5.6000000000000001E-2</v>
      </c>
    </row>
    <row r="52" spans="1:18" x14ac:dyDescent="0.3">
      <c r="A52" t="s">
        <v>22</v>
      </c>
      <c r="B52">
        <v>0.61199999999999999</v>
      </c>
      <c r="C52">
        <v>0.58599999999999997</v>
      </c>
      <c r="D52">
        <v>0.58199999999999996</v>
      </c>
      <c r="E52">
        <v>0.56399999999999995</v>
      </c>
      <c r="F52">
        <v>0.54100000000000004</v>
      </c>
      <c r="G52">
        <v>0.51100000000000001</v>
      </c>
      <c r="H52">
        <v>0.60399999999999998</v>
      </c>
      <c r="I52">
        <v>0.65600000000000003</v>
      </c>
      <c r="J52">
        <v>0.61199999999999999</v>
      </c>
      <c r="K52">
        <v>0.64700000000000002</v>
      </c>
      <c r="L52">
        <v>0.70299999999999996</v>
      </c>
      <c r="M52">
        <v>4.9000000000000002E-2</v>
      </c>
    </row>
    <row r="53" spans="1:18" x14ac:dyDescent="0.3">
      <c r="A53" t="s">
        <v>23</v>
      </c>
      <c r="B53">
        <v>0.61799999999999999</v>
      </c>
      <c r="C53">
        <v>0.58699999999999997</v>
      </c>
      <c r="D53">
        <v>0.58399999999999996</v>
      </c>
      <c r="E53">
        <v>0.57399999999999995</v>
      </c>
      <c r="F53">
        <v>0.55600000000000005</v>
      </c>
      <c r="G53">
        <v>0.51400000000000001</v>
      </c>
      <c r="H53">
        <v>0.60399999999999998</v>
      </c>
      <c r="I53">
        <v>0.65600000000000003</v>
      </c>
      <c r="J53">
        <v>0.60899999999999999</v>
      </c>
      <c r="K53">
        <v>0.65600000000000003</v>
      </c>
      <c r="L53">
        <v>0.69699999999999995</v>
      </c>
      <c r="M53">
        <v>5.8000000000000003E-2</v>
      </c>
    </row>
    <row r="54" spans="1:18" x14ac:dyDescent="0.3">
      <c r="A54" t="s">
        <v>24</v>
      </c>
      <c r="B54">
        <v>5.3999999999999999E-2</v>
      </c>
      <c r="C54">
        <v>5.3999999999999999E-2</v>
      </c>
      <c r="D54">
        <v>5.6000000000000001E-2</v>
      </c>
      <c r="E54">
        <v>5.5E-2</v>
      </c>
      <c r="F54">
        <v>5.5E-2</v>
      </c>
      <c r="G54">
        <v>5.6000000000000001E-2</v>
      </c>
      <c r="H54">
        <v>5.2999999999999999E-2</v>
      </c>
      <c r="I54">
        <v>5.5E-2</v>
      </c>
      <c r="J54">
        <v>5.8000000000000003E-2</v>
      </c>
      <c r="K54">
        <v>5.6000000000000001E-2</v>
      </c>
      <c r="L54">
        <v>5.5E-2</v>
      </c>
      <c r="M54">
        <v>5.8000000000000003E-2</v>
      </c>
    </row>
    <row r="55" spans="1:18" x14ac:dyDescent="0.3">
      <c r="A55" t="s">
        <v>25</v>
      </c>
      <c r="B55">
        <v>5.5E-2</v>
      </c>
      <c r="C55">
        <v>5.3999999999999999E-2</v>
      </c>
      <c r="D55">
        <v>5.1999999999999998E-2</v>
      </c>
      <c r="E55">
        <v>4.9000000000000002E-2</v>
      </c>
      <c r="F55">
        <v>5.8000000000000003E-2</v>
      </c>
      <c r="G55">
        <v>5.5E-2</v>
      </c>
      <c r="H55">
        <v>5.6000000000000001E-2</v>
      </c>
      <c r="I55">
        <v>5.5E-2</v>
      </c>
      <c r="J55">
        <v>5.8000000000000003E-2</v>
      </c>
      <c r="K55">
        <v>5.5E-2</v>
      </c>
      <c r="L55">
        <v>5.3999999999999999E-2</v>
      </c>
      <c r="M55">
        <v>5.6000000000000001E-2</v>
      </c>
    </row>
    <row r="56" spans="1:18" x14ac:dyDescent="0.3">
      <c r="A56" t="s">
        <v>26</v>
      </c>
      <c r="B56">
        <v>6.0999999999999999E-2</v>
      </c>
      <c r="C56">
        <v>0.06</v>
      </c>
      <c r="D56">
        <v>5.8000000000000003E-2</v>
      </c>
      <c r="E56">
        <v>5.8999999999999997E-2</v>
      </c>
      <c r="F56">
        <v>5.6000000000000001E-2</v>
      </c>
      <c r="G56">
        <v>5.7000000000000002E-2</v>
      </c>
      <c r="H56">
        <v>5.5E-2</v>
      </c>
      <c r="I56">
        <v>5.6000000000000001E-2</v>
      </c>
      <c r="J56">
        <v>5.3999999999999999E-2</v>
      </c>
      <c r="K56">
        <v>5.6000000000000001E-2</v>
      </c>
      <c r="L56">
        <v>5.5E-2</v>
      </c>
      <c r="M56">
        <v>5.6000000000000001E-2</v>
      </c>
    </row>
    <row r="57" spans="1:18" x14ac:dyDescent="0.3">
      <c r="A57" t="s">
        <v>27</v>
      </c>
      <c r="B57">
        <v>5.7000000000000002E-2</v>
      </c>
      <c r="C57">
        <v>5.7000000000000002E-2</v>
      </c>
      <c r="D57">
        <v>5.7000000000000002E-2</v>
      </c>
      <c r="E57">
        <v>5.7000000000000002E-2</v>
      </c>
      <c r="F57">
        <v>5.8000000000000003E-2</v>
      </c>
      <c r="G57">
        <v>5.7000000000000002E-2</v>
      </c>
      <c r="H57">
        <v>5.5E-2</v>
      </c>
      <c r="I57">
        <v>5.6000000000000001E-2</v>
      </c>
      <c r="J57">
        <v>5.3999999999999999E-2</v>
      </c>
      <c r="K57">
        <v>5.7000000000000002E-2</v>
      </c>
      <c r="L57">
        <v>0.05</v>
      </c>
      <c r="M57">
        <v>5.5E-2</v>
      </c>
    </row>
    <row r="58" spans="1:18" x14ac:dyDescent="0.3">
      <c r="A58" t="s">
        <v>28</v>
      </c>
      <c r="B58">
        <v>5.2999999999999999E-2</v>
      </c>
      <c r="C58">
        <v>5.6000000000000001E-2</v>
      </c>
      <c r="D58">
        <v>5.5E-2</v>
      </c>
      <c r="E58">
        <v>5.7000000000000002E-2</v>
      </c>
      <c r="F58">
        <v>5.8000000000000003E-2</v>
      </c>
      <c r="G58">
        <v>5.6000000000000001E-2</v>
      </c>
      <c r="H58">
        <v>5.3999999999999999E-2</v>
      </c>
      <c r="I58">
        <v>5.6000000000000001E-2</v>
      </c>
      <c r="J58">
        <v>5.8000000000000003E-2</v>
      </c>
      <c r="K58">
        <v>5.1999999999999998E-2</v>
      </c>
      <c r="L58">
        <v>5.6000000000000001E-2</v>
      </c>
      <c r="M58">
        <v>5.6000000000000001E-2</v>
      </c>
    </row>
    <row r="59" spans="1:18" x14ac:dyDescent="0.3">
      <c r="A59" t="s">
        <v>1</v>
      </c>
    </row>
    <row r="60" spans="1:18" x14ac:dyDescent="0.3">
      <c r="A60" t="s">
        <v>16</v>
      </c>
      <c r="B60" t="s">
        <v>17</v>
      </c>
    </row>
    <row r="61" spans="1:18" x14ac:dyDescent="0.3">
      <c r="A61" t="s">
        <v>18</v>
      </c>
      <c r="B61">
        <v>37</v>
      </c>
    </row>
    <row r="62" spans="1:18" x14ac:dyDescent="0.3">
      <c r="A62" t="s">
        <v>19</v>
      </c>
      <c r="B62">
        <v>4</v>
      </c>
      <c r="C62" t="s">
        <v>20</v>
      </c>
      <c r="D62">
        <v>892.9</v>
      </c>
    </row>
    <row r="63" spans="1:18" x14ac:dyDescent="0.3">
      <c r="A63" t="s">
        <v>13</v>
      </c>
      <c r="B63" t="s">
        <v>14</v>
      </c>
    </row>
    <row r="64" spans="1:18" x14ac:dyDescent="0.3">
      <c r="A64" t="s">
        <v>15</v>
      </c>
      <c r="B64" t="s">
        <v>14</v>
      </c>
    </row>
    <row r="65" spans="1:13" x14ac:dyDescent="0.3">
      <c r="A65" t="s">
        <v>1</v>
      </c>
    </row>
    <row r="66" spans="1:13" x14ac:dyDescent="0.3">
      <c r="A66" t="s">
        <v>1</v>
      </c>
      <c r="B66">
        <v>1</v>
      </c>
      <c r="C66">
        <v>2</v>
      </c>
      <c r="D66">
        <v>3</v>
      </c>
      <c r="E66">
        <v>4</v>
      </c>
      <c r="F66">
        <v>5</v>
      </c>
      <c r="G66">
        <v>6</v>
      </c>
      <c r="H66">
        <v>7</v>
      </c>
      <c r="I66">
        <v>8</v>
      </c>
      <c r="J66">
        <v>9</v>
      </c>
      <c r="K66">
        <v>10</v>
      </c>
      <c r="L66">
        <v>11</v>
      </c>
      <c r="M66">
        <v>12</v>
      </c>
    </row>
    <row r="67" spans="1:13" x14ac:dyDescent="0.3">
      <c r="A67" t="s">
        <v>21</v>
      </c>
      <c r="B67">
        <v>0.59399999999999997</v>
      </c>
      <c r="C67">
        <v>0.58799999999999997</v>
      </c>
      <c r="D67">
        <v>0.58499999999999996</v>
      </c>
      <c r="E67">
        <v>0.56399999999999995</v>
      </c>
      <c r="F67">
        <v>0.54500000000000004</v>
      </c>
      <c r="G67">
        <v>0.51200000000000001</v>
      </c>
      <c r="H67">
        <v>0.61099999999999999</v>
      </c>
      <c r="I67">
        <v>0.64700000000000002</v>
      </c>
      <c r="J67">
        <v>0.59799999999999998</v>
      </c>
      <c r="K67">
        <v>0.65200000000000002</v>
      </c>
      <c r="L67">
        <v>0.73099999999999998</v>
      </c>
      <c r="M67">
        <v>5.8000000000000003E-2</v>
      </c>
    </row>
    <row r="68" spans="1:13" x14ac:dyDescent="0.3">
      <c r="A68" t="s">
        <v>22</v>
      </c>
      <c r="B68">
        <v>0.61499999999999999</v>
      </c>
      <c r="C68">
        <v>0.58499999999999996</v>
      </c>
      <c r="D68">
        <v>0.58599999999999997</v>
      </c>
      <c r="E68">
        <v>0.56799999999999995</v>
      </c>
      <c r="F68">
        <v>0.55000000000000004</v>
      </c>
      <c r="G68">
        <v>0.51400000000000001</v>
      </c>
      <c r="H68">
        <v>0.61099999999999999</v>
      </c>
      <c r="I68">
        <v>0.66500000000000004</v>
      </c>
      <c r="J68">
        <v>0.61699999999999999</v>
      </c>
      <c r="K68">
        <v>0.65300000000000002</v>
      </c>
      <c r="L68">
        <v>0.70599999999999996</v>
      </c>
      <c r="M68">
        <v>5.5E-2</v>
      </c>
    </row>
    <row r="69" spans="1:13" x14ac:dyDescent="0.3">
      <c r="A69" t="s">
        <v>23</v>
      </c>
      <c r="B69">
        <v>0.62</v>
      </c>
      <c r="C69">
        <v>0.59599999999999997</v>
      </c>
      <c r="D69">
        <v>0.59</v>
      </c>
      <c r="E69">
        <v>0.57799999999999996</v>
      </c>
      <c r="F69">
        <v>0.56200000000000006</v>
      </c>
      <c r="G69">
        <v>0.51800000000000002</v>
      </c>
      <c r="H69">
        <v>0.60899999999999999</v>
      </c>
      <c r="I69">
        <v>0.65900000000000003</v>
      </c>
      <c r="J69">
        <v>0.61599999999999999</v>
      </c>
      <c r="K69">
        <v>0.66300000000000003</v>
      </c>
      <c r="L69">
        <v>0.70799999999999996</v>
      </c>
      <c r="M69">
        <v>0.06</v>
      </c>
    </row>
    <row r="70" spans="1:13" x14ac:dyDescent="0.3">
      <c r="A70" t="s">
        <v>24</v>
      </c>
      <c r="B70">
        <v>5.5E-2</v>
      </c>
      <c r="C70">
        <v>5.8999999999999997E-2</v>
      </c>
      <c r="D70">
        <v>0.06</v>
      </c>
      <c r="E70">
        <v>5.8999999999999997E-2</v>
      </c>
      <c r="F70">
        <v>5.7000000000000002E-2</v>
      </c>
      <c r="G70">
        <v>5.5E-2</v>
      </c>
      <c r="H70">
        <v>5.6000000000000001E-2</v>
      </c>
      <c r="I70">
        <v>5.8000000000000003E-2</v>
      </c>
      <c r="J70">
        <v>0.06</v>
      </c>
      <c r="K70">
        <v>0.06</v>
      </c>
      <c r="L70">
        <v>5.8999999999999997E-2</v>
      </c>
      <c r="M70">
        <v>6.0999999999999999E-2</v>
      </c>
    </row>
    <row r="71" spans="1:13" x14ac:dyDescent="0.3">
      <c r="A71" t="s">
        <v>25</v>
      </c>
      <c r="B71">
        <v>5.8000000000000003E-2</v>
      </c>
      <c r="C71">
        <v>6.2E-2</v>
      </c>
      <c r="D71">
        <v>5.7000000000000002E-2</v>
      </c>
      <c r="E71">
        <v>0.06</v>
      </c>
      <c r="F71">
        <v>6.4000000000000001E-2</v>
      </c>
      <c r="G71">
        <v>0.06</v>
      </c>
      <c r="H71">
        <v>6.0999999999999999E-2</v>
      </c>
      <c r="I71">
        <v>6.0999999999999999E-2</v>
      </c>
      <c r="J71">
        <v>5.6000000000000001E-2</v>
      </c>
      <c r="K71">
        <v>5.7000000000000002E-2</v>
      </c>
      <c r="L71">
        <v>5.8000000000000003E-2</v>
      </c>
      <c r="M71">
        <v>6.0999999999999999E-2</v>
      </c>
    </row>
    <row r="72" spans="1:13" x14ac:dyDescent="0.3">
      <c r="A72" t="s">
        <v>26</v>
      </c>
      <c r="B72">
        <v>6.0999999999999999E-2</v>
      </c>
      <c r="C72">
        <v>6.3E-2</v>
      </c>
      <c r="D72">
        <v>0.06</v>
      </c>
      <c r="E72">
        <v>5.8999999999999997E-2</v>
      </c>
      <c r="F72">
        <v>6.2E-2</v>
      </c>
      <c r="G72">
        <v>5.8000000000000003E-2</v>
      </c>
      <c r="H72">
        <v>5.8999999999999997E-2</v>
      </c>
      <c r="I72">
        <v>5.8999999999999997E-2</v>
      </c>
      <c r="J72">
        <v>5.2999999999999999E-2</v>
      </c>
      <c r="K72">
        <v>6.2E-2</v>
      </c>
      <c r="L72">
        <v>5.8000000000000003E-2</v>
      </c>
      <c r="M72">
        <v>0.06</v>
      </c>
    </row>
    <row r="73" spans="1:13" x14ac:dyDescent="0.3">
      <c r="A73" t="s">
        <v>27</v>
      </c>
      <c r="B73">
        <v>6.0999999999999999E-2</v>
      </c>
      <c r="C73">
        <v>5.8999999999999997E-2</v>
      </c>
      <c r="D73">
        <v>6.0999999999999999E-2</v>
      </c>
      <c r="E73">
        <v>0.06</v>
      </c>
      <c r="F73">
        <v>6.4000000000000001E-2</v>
      </c>
      <c r="G73">
        <v>6.3E-2</v>
      </c>
      <c r="H73">
        <v>6.2E-2</v>
      </c>
      <c r="I73">
        <v>5.8999999999999997E-2</v>
      </c>
      <c r="J73">
        <v>6.4000000000000001E-2</v>
      </c>
      <c r="K73">
        <v>6.0999999999999999E-2</v>
      </c>
      <c r="L73">
        <v>0.06</v>
      </c>
      <c r="M73">
        <v>6.3E-2</v>
      </c>
    </row>
    <row r="74" spans="1:13" x14ac:dyDescent="0.3">
      <c r="A74" t="s">
        <v>28</v>
      </c>
      <c r="B74">
        <v>5.5E-2</v>
      </c>
      <c r="C74">
        <v>6.2E-2</v>
      </c>
      <c r="D74">
        <v>5.8999999999999997E-2</v>
      </c>
      <c r="E74">
        <v>5.8999999999999997E-2</v>
      </c>
      <c r="F74">
        <v>5.5E-2</v>
      </c>
      <c r="G74">
        <v>5.3999999999999999E-2</v>
      </c>
      <c r="H74">
        <v>0.06</v>
      </c>
      <c r="I74">
        <v>5.5E-2</v>
      </c>
      <c r="J74">
        <v>6.0999999999999999E-2</v>
      </c>
      <c r="K74">
        <v>6.0999999999999999E-2</v>
      </c>
      <c r="L74">
        <v>5.7000000000000002E-2</v>
      </c>
      <c r="M74">
        <v>0.06</v>
      </c>
    </row>
    <row r="75" spans="1:13" x14ac:dyDescent="0.3">
      <c r="A75" t="s">
        <v>1</v>
      </c>
    </row>
    <row r="76" spans="1:13" x14ac:dyDescent="0.3">
      <c r="A76" t="s">
        <v>16</v>
      </c>
      <c r="B76" t="s">
        <v>17</v>
      </c>
    </row>
    <row r="77" spans="1:13" x14ac:dyDescent="0.3">
      <c r="A77" t="s">
        <v>18</v>
      </c>
      <c r="B77">
        <v>37</v>
      </c>
    </row>
    <row r="78" spans="1:13" x14ac:dyDescent="0.3">
      <c r="A78" t="s">
        <v>19</v>
      </c>
      <c r="B78">
        <v>5</v>
      </c>
      <c r="C78" t="s">
        <v>20</v>
      </c>
      <c r="D78">
        <v>1190.0999999999999</v>
      </c>
    </row>
    <row r="79" spans="1:13" x14ac:dyDescent="0.3">
      <c r="A79" t="s">
        <v>13</v>
      </c>
      <c r="B79" t="s">
        <v>14</v>
      </c>
    </row>
    <row r="80" spans="1:13" x14ac:dyDescent="0.3">
      <c r="A80" t="s">
        <v>15</v>
      </c>
      <c r="B80" t="s">
        <v>14</v>
      </c>
    </row>
    <row r="81" spans="1:13" x14ac:dyDescent="0.3">
      <c r="A81" t="s">
        <v>1</v>
      </c>
    </row>
    <row r="82" spans="1:13" x14ac:dyDescent="0.3">
      <c r="A82" t="s">
        <v>1</v>
      </c>
      <c r="B82">
        <v>1</v>
      </c>
      <c r="C82">
        <v>2</v>
      </c>
      <c r="D82">
        <v>3</v>
      </c>
      <c r="E82">
        <v>4</v>
      </c>
      <c r="F82">
        <v>5</v>
      </c>
      <c r="G82">
        <v>6</v>
      </c>
      <c r="H82">
        <v>7</v>
      </c>
      <c r="I82">
        <v>8</v>
      </c>
      <c r="J82">
        <v>9</v>
      </c>
      <c r="K82">
        <v>10</v>
      </c>
      <c r="L82">
        <v>11</v>
      </c>
      <c r="M82">
        <v>12</v>
      </c>
    </row>
    <row r="83" spans="1:13" x14ac:dyDescent="0.3">
      <c r="A83" t="s">
        <v>21</v>
      </c>
      <c r="B83">
        <v>0.59099999999999997</v>
      </c>
      <c r="C83">
        <v>0.59099999999999997</v>
      </c>
      <c r="D83">
        <v>0.58899999999999997</v>
      </c>
      <c r="E83">
        <v>0.56399999999999995</v>
      </c>
      <c r="F83">
        <v>0.54200000000000004</v>
      </c>
      <c r="G83">
        <v>0.51300000000000001</v>
      </c>
      <c r="H83">
        <v>0.61499999999999999</v>
      </c>
      <c r="I83">
        <v>0.65500000000000003</v>
      </c>
      <c r="J83">
        <v>0.6</v>
      </c>
      <c r="K83">
        <v>0.64700000000000002</v>
      </c>
      <c r="L83">
        <v>0.72899999999999998</v>
      </c>
      <c r="M83">
        <v>5.8999999999999997E-2</v>
      </c>
    </row>
    <row r="84" spans="1:13" x14ac:dyDescent="0.3">
      <c r="A84" t="s">
        <v>22</v>
      </c>
      <c r="B84">
        <v>0.61299999999999999</v>
      </c>
      <c r="C84">
        <v>0.58299999999999996</v>
      </c>
      <c r="D84">
        <v>0.58599999999999997</v>
      </c>
      <c r="E84">
        <v>0.56499999999999995</v>
      </c>
      <c r="F84">
        <v>0.55000000000000004</v>
      </c>
      <c r="G84">
        <v>0.51600000000000001</v>
      </c>
      <c r="H84">
        <v>0.60699999999999998</v>
      </c>
      <c r="I84">
        <v>0.66500000000000004</v>
      </c>
      <c r="J84">
        <v>0.61799999999999999</v>
      </c>
      <c r="K84">
        <v>0.65200000000000002</v>
      </c>
      <c r="L84">
        <v>0.71</v>
      </c>
      <c r="M84">
        <v>5.6000000000000001E-2</v>
      </c>
    </row>
    <row r="85" spans="1:13" x14ac:dyDescent="0.3">
      <c r="A85" t="s">
        <v>23</v>
      </c>
      <c r="B85">
        <v>0.621</v>
      </c>
      <c r="C85">
        <v>0.59</v>
      </c>
      <c r="D85">
        <v>0.59099999999999997</v>
      </c>
      <c r="E85">
        <v>0.57499999999999996</v>
      </c>
      <c r="F85">
        <v>0.55900000000000005</v>
      </c>
      <c r="G85">
        <v>0.51800000000000002</v>
      </c>
      <c r="H85">
        <v>0.61</v>
      </c>
      <c r="I85">
        <v>0.65900000000000003</v>
      </c>
      <c r="J85">
        <v>0.60899999999999999</v>
      </c>
      <c r="K85">
        <v>0.65700000000000003</v>
      </c>
      <c r="L85">
        <v>0.70699999999999996</v>
      </c>
      <c r="M85">
        <v>5.3999999999999999E-2</v>
      </c>
    </row>
    <row r="86" spans="1:13" x14ac:dyDescent="0.3">
      <c r="A86" t="s">
        <v>24</v>
      </c>
      <c r="B86">
        <v>5.6000000000000001E-2</v>
      </c>
      <c r="C86">
        <v>5.6000000000000001E-2</v>
      </c>
      <c r="D86">
        <v>5.7000000000000002E-2</v>
      </c>
      <c r="E86">
        <v>5.6000000000000001E-2</v>
      </c>
      <c r="F86">
        <v>5.3999999999999999E-2</v>
      </c>
      <c r="G86">
        <v>5.6000000000000001E-2</v>
      </c>
      <c r="H86">
        <v>5.5E-2</v>
      </c>
      <c r="I86">
        <v>5.8999999999999997E-2</v>
      </c>
      <c r="J86">
        <v>5.3999999999999999E-2</v>
      </c>
      <c r="K86">
        <v>5.3999999999999999E-2</v>
      </c>
      <c r="L86">
        <v>5.6000000000000001E-2</v>
      </c>
      <c r="M86">
        <v>5.5E-2</v>
      </c>
    </row>
    <row r="87" spans="1:13" x14ac:dyDescent="0.3">
      <c r="A87" t="s">
        <v>25</v>
      </c>
      <c r="B87">
        <v>5.6000000000000001E-2</v>
      </c>
      <c r="C87">
        <v>5.8999999999999997E-2</v>
      </c>
      <c r="D87">
        <v>5.5E-2</v>
      </c>
      <c r="E87">
        <v>5.7000000000000002E-2</v>
      </c>
      <c r="F87">
        <v>6.5000000000000002E-2</v>
      </c>
      <c r="G87">
        <v>5.8000000000000003E-2</v>
      </c>
      <c r="H87">
        <v>5.8000000000000003E-2</v>
      </c>
      <c r="I87">
        <v>5.7000000000000002E-2</v>
      </c>
      <c r="J87">
        <v>5.7000000000000002E-2</v>
      </c>
      <c r="K87">
        <v>5.8000000000000003E-2</v>
      </c>
      <c r="L87">
        <v>5.5E-2</v>
      </c>
      <c r="M87">
        <v>5.7000000000000002E-2</v>
      </c>
    </row>
    <row r="88" spans="1:13" x14ac:dyDescent="0.3">
      <c r="A88" t="s">
        <v>26</v>
      </c>
      <c r="B88">
        <v>5.8999999999999997E-2</v>
      </c>
      <c r="C88">
        <v>6.2E-2</v>
      </c>
      <c r="D88">
        <v>5.8000000000000003E-2</v>
      </c>
      <c r="E88">
        <v>5.6000000000000001E-2</v>
      </c>
      <c r="F88">
        <v>5.8999999999999997E-2</v>
      </c>
      <c r="G88">
        <v>5.2999999999999999E-2</v>
      </c>
      <c r="H88">
        <v>5.8000000000000003E-2</v>
      </c>
      <c r="I88">
        <v>5.8999999999999997E-2</v>
      </c>
      <c r="J88">
        <v>5.6000000000000001E-2</v>
      </c>
      <c r="K88">
        <v>0.06</v>
      </c>
      <c r="L88">
        <v>5.8000000000000003E-2</v>
      </c>
      <c r="M88">
        <v>5.7000000000000002E-2</v>
      </c>
    </row>
    <row r="89" spans="1:13" x14ac:dyDescent="0.3">
      <c r="A89" t="s">
        <v>27</v>
      </c>
      <c r="B89">
        <v>6.4000000000000001E-2</v>
      </c>
      <c r="C89">
        <v>5.7000000000000002E-2</v>
      </c>
      <c r="D89">
        <v>5.8999999999999997E-2</v>
      </c>
      <c r="E89">
        <v>6.4000000000000001E-2</v>
      </c>
      <c r="F89">
        <v>5.5E-2</v>
      </c>
      <c r="G89">
        <v>5.3999999999999999E-2</v>
      </c>
      <c r="H89">
        <v>5.5E-2</v>
      </c>
      <c r="I89">
        <v>5.6000000000000001E-2</v>
      </c>
      <c r="J89">
        <v>0.06</v>
      </c>
      <c r="K89">
        <v>5.1999999999999998E-2</v>
      </c>
      <c r="L89">
        <v>5.7000000000000002E-2</v>
      </c>
      <c r="M89">
        <v>5.6000000000000001E-2</v>
      </c>
    </row>
    <row r="90" spans="1:13" x14ac:dyDescent="0.3">
      <c r="A90" t="s">
        <v>28</v>
      </c>
      <c r="B90">
        <v>5.6000000000000001E-2</v>
      </c>
      <c r="C90">
        <v>6.0999999999999999E-2</v>
      </c>
      <c r="D90">
        <v>5.6000000000000001E-2</v>
      </c>
      <c r="E90">
        <v>5.7000000000000002E-2</v>
      </c>
      <c r="F90">
        <v>5.8000000000000003E-2</v>
      </c>
      <c r="G90">
        <v>6.0999999999999999E-2</v>
      </c>
      <c r="H90">
        <v>5.5E-2</v>
      </c>
      <c r="I90">
        <v>5.8000000000000003E-2</v>
      </c>
      <c r="J90">
        <v>0.06</v>
      </c>
      <c r="K90">
        <v>5.8000000000000003E-2</v>
      </c>
      <c r="L90">
        <v>5.7000000000000002E-2</v>
      </c>
      <c r="M90">
        <v>5.7000000000000002E-2</v>
      </c>
    </row>
    <row r="91" spans="1:13" x14ac:dyDescent="0.3">
      <c r="A91" t="s">
        <v>1</v>
      </c>
    </row>
    <row r="92" spans="1:13" x14ac:dyDescent="0.3">
      <c r="A92" t="s">
        <v>16</v>
      </c>
      <c r="B92" t="s">
        <v>17</v>
      </c>
    </row>
    <row r="93" spans="1:13" x14ac:dyDescent="0.3">
      <c r="A93" t="s">
        <v>18</v>
      </c>
      <c r="B93">
        <v>37</v>
      </c>
    </row>
    <row r="94" spans="1:13" x14ac:dyDescent="0.3">
      <c r="A94" t="s">
        <v>19</v>
      </c>
      <c r="B94">
        <v>6</v>
      </c>
      <c r="C94" t="s">
        <v>20</v>
      </c>
      <c r="D94">
        <v>1487.3</v>
      </c>
    </row>
    <row r="95" spans="1:13" x14ac:dyDescent="0.3">
      <c r="A95" t="s">
        <v>13</v>
      </c>
      <c r="B95" t="s">
        <v>14</v>
      </c>
    </row>
    <row r="96" spans="1:13" x14ac:dyDescent="0.3">
      <c r="A96" t="s">
        <v>15</v>
      </c>
      <c r="B96" t="s">
        <v>14</v>
      </c>
    </row>
    <row r="97" spans="1:13" x14ac:dyDescent="0.3">
      <c r="A97" t="s">
        <v>1</v>
      </c>
    </row>
    <row r="98" spans="1:13" x14ac:dyDescent="0.3">
      <c r="A98" t="s">
        <v>1</v>
      </c>
      <c r="B98">
        <v>1</v>
      </c>
      <c r="C98">
        <v>2</v>
      </c>
      <c r="D98">
        <v>3</v>
      </c>
      <c r="E98">
        <v>4</v>
      </c>
      <c r="F98">
        <v>5</v>
      </c>
      <c r="G98">
        <v>6</v>
      </c>
      <c r="H98">
        <v>7</v>
      </c>
      <c r="I98">
        <v>8</v>
      </c>
      <c r="J98">
        <v>9</v>
      </c>
      <c r="K98">
        <v>10</v>
      </c>
      <c r="L98">
        <v>11</v>
      </c>
      <c r="M98">
        <v>12</v>
      </c>
    </row>
    <row r="99" spans="1:13" x14ac:dyDescent="0.3">
      <c r="A99" t="s">
        <v>21</v>
      </c>
      <c r="B99">
        <v>0.58699999999999997</v>
      </c>
      <c r="C99">
        <v>0.59</v>
      </c>
      <c r="D99">
        <v>0.58799999999999997</v>
      </c>
      <c r="E99">
        <v>0.56499999999999995</v>
      </c>
      <c r="F99">
        <v>0.54200000000000004</v>
      </c>
      <c r="G99">
        <v>0.50900000000000001</v>
      </c>
      <c r="H99">
        <v>0.61099999999999999</v>
      </c>
      <c r="I99">
        <v>0.65200000000000002</v>
      </c>
      <c r="J99">
        <v>0.59499999999999997</v>
      </c>
      <c r="K99">
        <v>0.64300000000000002</v>
      </c>
      <c r="L99">
        <v>0.72499999999999998</v>
      </c>
      <c r="M99">
        <v>5.5E-2</v>
      </c>
    </row>
    <row r="100" spans="1:13" x14ac:dyDescent="0.3">
      <c r="A100" t="s">
        <v>22</v>
      </c>
      <c r="B100">
        <v>0.61399999999999999</v>
      </c>
      <c r="C100">
        <v>0.58599999999999997</v>
      </c>
      <c r="D100">
        <v>0.58199999999999996</v>
      </c>
      <c r="E100">
        <v>0.56699999999999995</v>
      </c>
      <c r="F100">
        <v>0.55200000000000005</v>
      </c>
      <c r="G100">
        <v>0.51800000000000002</v>
      </c>
      <c r="H100">
        <v>0.61</v>
      </c>
      <c r="I100">
        <v>0.66500000000000004</v>
      </c>
      <c r="J100">
        <v>0.61499999999999999</v>
      </c>
      <c r="K100">
        <v>0.65300000000000002</v>
      </c>
      <c r="L100">
        <v>0.70499999999999996</v>
      </c>
      <c r="M100">
        <v>5.1999999999999998E-2</v>
      </c>
    </row>
    <row r="101" spans="1:13" x14ac:dyDescent="0.3">
      <c r="A101" t="s">
        <v>23</v>
      </c>
      <c r="B101">
        <v>0.61599999999999999</v>
      </c>
      <c r="C101">
        <v>0.58799999999999997</v>
      </c>
      <c r="D101">
        <v>0.58899999999999997</v>
      </c>
      <c r="E101">
        <v>0.57099999999999995</v>
      </c>
      <c r="F101">
        <v>0.56100000000000005</v>
      </c>
      <c r="G101">
        <v>0.51900000000000002</v>
      </c>
      <c r="H101">
        <v>0.60599999999999998</v>
      </c>
      <c r="I101">
        <v>0.65900000000000003</v>
      </c>
      <c r="J101">
        <v>0.60899999999999999</v>
      </c>
      <c r="K101">
        <v>0.66</v>
      </c>
      <c r="L101">
        <v>0.70199999999999996</v>
      </c>
      <c r="M101">
        <v>5.0999999999999997E-2</v>
      </c>
    </row>
    <row r="102" spans="1:13" x14ac:dyDescent="0.3">
      <c r="A102" t="s">
        <v>24</v>
      </c>
      <c r="B102">
        <v>5.8999999999999997E-2</v>
      </c>
      <c r="C102">
        <v>5.5E-2</v>
      </c>
      <c r="D102">
        <v>5.8000000000000003E-2</v>
      </c>
      <c r="E102">
        <v>5.3999999999999999E-2</v>
      </c>
      <c r="F102">
        <v>5.5E-2</v>
      </c>
      <c r="G102">
        <v>5.3999999999999999E-2</v>
      </c>
      <c r="H102">
        <v>5.5E-2</v>
      </c>
      <c r="I102">
        <v>5.8000000000000003E-2</v>
      </c>
      <c r="J102">
        <v>5.5E-2</v>
      </c>
      <c r="K102">
        <v>5.6000000000000001E-2</v>
      </c>
      <c r="L102">
        <v>5.6000000000000001E-2</v>
      </c>
      <c r="M102">
        <v>5.5E-2</v>
      </c>
    </row>
    <row r="103" spans="1:13" x14ac:dyDescent="0.3">
      <c r="A103" t="s">
        <v>25</v>
      </c>
      <c r="B103">
        <v>5.2999999999999999E-2</v>
      </c>
      <c r="C103">
        <v>5.5E-2</v>
      </c>
      <c r="D103">
        <v>5.6000000000000001E-2</v>
      </c>
      <c r="E103">
        <v>5.7000000000000002E-2</v>
      </c>
      <c r="F103">
        <v>0.06</v>
      </c>
      <c r="G103">
        <v>5.5E-2</v>
      </c>
      <c r="H103">
        <v>5.7000000000000002E-2</v>
      </c>
      <c r="I103">
        <v>5.6000000000000001E-2</v>
      </c>
      <c r="J103">
        <v>5.5E-2</v>
      </c>
      <c r="K103">
        <v>5.7000000000000002E-2</v>
      </c>
      <c r="L103">
        <v>5.7000000000000002E-2</v>
      </c>
      <c r="M103">
        <v>5.2999999999999999E-2</v>
      </c>
    </row>
    <row r="104" spans="1:13" x14ac:dyDescent="0.3">
      <c r="A104" t="s">
        <v>26</v>
      </c>
      <c r="B104">
        <v>6.4000000000000001E-2</v>
      </c>
      <c r="C104">
        <v>5.7000000000000002E-2</v>
      </c>
      <c r="D104">
        <v>5.7000000000000002E-2</v>
      </c>
      <c r="E104">
        <v>5.5E-2</v>
      </c>
      <c r="F104">
        <v>5.6000000000000001E-2</v>
      </c>
      <c r="G104">
        <v>5.6000000000000001E-2</v>
      </c>
      <c r="H104">
        <v>5.6000000000000001E-2</v>
      </c>
      <c r="I104">
        <v>5.7000000000000002E-2</v>
      </c>
      <c r="J104">
        <v>5.6000000000000001E-2</v>
      </c>
      <c r="K104">
        <v>5.8000000000000003E-2</v>
      </c>
      <c r="L104">
        <v>5.6000000000000001E-2</v>
      </c>
      <c r="M104">
        <v>5.3999999999999999E-2</v>
      </c>
    </row>
    <row r="105" spans="1:13" x14ac:dyDescent="0.3">
      <c r="A105" t="s">
        <v>27</v>
      </c>
      <c r="B105">
        <v>5.3999999999999999E-2</v>
      </c>
      <c r="C105">
        <v>5.8999999999999997E-2</v>
      </c>
      <c r="D105">
        <v>5.3999999999999999E-2</v>
      </c>
      <c r="E105">
        <v>5.5E-2</v>
      </c>
      <c r="F105">
        <v>5.8999999999999997E-2</v>
      </c>
      <c r="G105">
        <v>5.7000000000000002E-2</v>
      </c>
      <c r="H105">
        <v>5.8000000000000003E-2</v>
      </c>
      <c r="I105">
        <v>5.3999999999999999E-2</v>
      </c>
      <c r="J105">
        <v>5.5E-2</v>
      </c>
      <c r="K105">
        <v>5.7000000000000002E-2</v>
      </c>
      <c r="L105">
        <v>5.3999999999999999E-2</v>
      </c>
      <c r="M105">
        <v>5.6000000000000001E-2</v>
      </c>
    </row>
    <row r="106" spans="1:13" x14ac:dyDescent="0.3">
      <c r="A106" t="s">
        <v>28</v>
      </c>
      <c r="B106">
        <v>5.5E-2</v>
      </c>
      <c r="C106">
        <v>6.3E-2</v>
      </c>
      <c r="D106">
        <v>0.06</v>
      </c>
      <c r="E106">
        <v>5.8000000000000003E-2</v>
      </c>
      <c r="F106">
        <v>5.3999999999999999E-2</v>
      </c>
      <c r="G106">
        <v>5.3999999999999999E-2</v>
      </c>
      <c r="H106">
        <v>5.5E-2</v>
      </c>
      <c r="I106">
        <v>5.7000000000000002E-2</v>
      </c>
      <c r="J106">
        <v>5.6000000000000001E-2</v>
      </c>
      <c r="K106">
        <v>5.7000000000000002E-2</v>
      </c>
      <c r="L106">
        <v>5.7000000000000002E-2</v>
      </c>
      <c r="M106">
        <v>5.5E-2</v>
      </c>
    </row>
    <row r="107" spans="1:13" x14ac:dyDescent="0.3">
      <c r="A107" t="s">
        <v>1</v>
      </c>
    </row>
    <row r="108" spans="1:13" x14ac:dyDescent="0.3">
      <c r="A108" t="s">
        <v>16</v>
      </c>
      <c r="B108" t="s">
        <v>17</v>
      </c>
    </row>
    <row r="109" spans="1:13" x14ac:dyDescent="0.3">
      <c r="A109" t="s">
        <v>18</v>
      </c>
      <c r="B109">
        <v>37</v>
      </c>
    </row>
    <row r="110" spans="1:13" x14ac:dyDescent="0.3">
      <c r="A110" t="s">
        <v>19</v>
      </c>
      <c r="B110">
        <v>7</v>
      </c>
      <c r="C110" t="s">
        <v>20</v>
      </c>
      <c r="D110">
        <v>1784.6</v>
      </c>
    </row>
    <row r="111" spans="1:13" x14ac:dyDescent="0.3">
      <c r="A111" t="s">
        <v>13</v>
      </c>
      <c r="B111" t="s">
        <v>14</v>
      </c>
    </row>
    <row r="112" spans="1:13" x14ac:dyDescent="0.3">
      <c r="A112" t="s">
        <v>15</v>
      </c>
      <c r="B112" t="s">
        <v>14</v>
      </c>
    </row>
    <row r="113" spans="1:13" x14ac:dyDescent="0.3">
      <c r="A113" t="s">
        <v>1</v>
      </c>
    </row>
    <row r="114" spans="1:13" x14ac:dyDescent="0.3">
      <c r="A114" t="s">
        <v>1</v>
      </c>
      <c r="B114">
        <v>1</v>
      </c>
      <c r="C114">
        <v>2</v>
      </c>
      <c r="D114">
        <v>3</v>
      </c>
      <c r="E114">
        <v>4</v>
      </c>
      <c r="F114">
        <v>5</v>
      </c>
      <c r="G114">
        <v>6</v>
      </c>
      <c r="H114">
        <v>7</v>
      </c>
      <c r="I114">
        <v>8</v>
      </c>
      <c r="J114">
        <v>9</v>
      </c>
      <c r="K114">
        <v>10</v>
      </c>
      <c r="L114">
        <v>11</v>
      </c>
      <c r="M114">
        <v>12</v>
      </c>
    </row>
    <row r="115" spans="1:13" x14ac:dyDescent="0.3">
      <c r="A115" t="s">
        <v>21</v>
      </c>
      <c r="B115">
        <v>0.59099999999999997</v>
      </c>
      <c r="C115">
        <v>0.58699999999999997</v>
      </c>
      <c r="D115">
        <v>0.58599999999999997</v>
      </c>
      <c r="E115">
        <v>0.56399999999999995</v>
      </c>
      <c r="F115">
        <v>0.54200000000000004</v>
      </c>
      <c r="G115">
        <v>0.51400000000000001</v>
      </c>
      <c r="H115">
        <v>0.61099999999999999</v>
      </c>
      <c r="I115">
        <v>0.65200000000000002</v>
      </c>
      <c r="J115">
        <v>0.59699999999999998</v>
      </c>
      <c r="K115">
        <v>0.64600000000000002</v>
      </c>
      <c r="L115">
        <v>0.72099999999999997</v>
      </c>
      <c r="M115">
        <v>5.5E-2</v>
      </c>
    </row>
    <row r="116" spans="1:13" x14ac:dyDescent="0.3">
      <c r="A116" t="s">
        <v>22</v>
      </c>
      <c r="B116">
        <v>0.60899999999999999</v>
      </c>
      <c r="C116">
        <v>0.58599999999999997</v>
      </c>
      <c r="D116">
        <v>0.58899999999999997</v>
      </c>
      <c r="E116">
        <v>0.57099999999999995</v>
      </c>
      <c r="F116">
        <v>0.55100000000000005</v>
      </c>
      <c r="G116">
        <v>0.51800000000000002</v>
      </c>
      <c r="H116">
        <v>0.60799999999999998</v>
      </c>
      <c r="I116">
        <v>0.66500000000000004</v>
      </c>
      <c r="J116">
        <v>0.61599999999999999</v>
      </c>
      <c r="K116">
        <v>0.65100000000000002</v>
      </c>
      <c r="L116">
        <v>0.70399999999999996</v>
      </c>
      <c r="M116">
        <v>5.6000000000000001E-2</v>
      </c>
    </row>
    <row r="117" spans="1:13" x14ac:dyDescent="0.3">
      <c r="A117" t="s">
        <v>23</v>
      </c>
      <c r="B117">
        <v>0.61699999999999999</v>
      </c>
      <c r="C117">
        <v>0.59199999999999997</v>
      </c>
      <c r="D117">
        <v>0.59199999999999997</v>
      </c>
      <c r="E117">
        <v>0.57799999999999996</v>
      </c>
      <c r="F117">
        <v>0.55800000000000005</v>
      </c>
      <c r="G117">
        <v>0.51600000000000001</v>
      </c>
      <c r="H117">
        <v>0.60899999999999999</v>
      </c>
      <c r="I117">
        <v>0.66300000000000003</v>
      </c>
      <c r="J117">
        <v>0.61099999999999999</v>
      </c>
      <c r="K117">
        <v>0.66100000000000003</v>
      </c>
      <c r="L117">
        <v>0.70699999999999996</v>
      </c>
      <c r="M117">
        <v>5.5E-2</v>
      </c>
    </row>
    <row r="118" spans="1:13" x14ac:dyDescent="0.3">
      <c r="A118" t="s">
        <v>24</v>
      </c>
      <c r="B118">
        <v>5.6000000000000001E-2</v>
      </c>
      <c r="C118">
        <v>5.6000000000000001E-2</v>
      </c>
      <c r="D118">
        <v>5.7000000000000002E-2</v>
      </c>
      <c r="E118">
        <v>5.7000000000000002E-2</v>
      </c>
      <c r="F118">
        <v>5.7000000000000002E-2</v>
      </c>
      <c r="G118">
        <v>5.6000000000000001E-2</v>
      </c>
      <c r="H118">
        <v>5.8999999999999997E-2</v>
      </c>
      <c r="I118">
        <v>5.6000000000000001E-2</v>
      </c>
      <c r="J118">
        <v>5.7000000000000002E-2</v>
      </c>
      <c r="K118">
        <v>5.8999999999999997E-2</v>
      </c>
      <c r="L118">
        <v>5.6000000000000001E-2</v>
      </c>
      <c r="M118">
        <v>5.8000000000000003E-2</v>
      </c>
    </row>
    <row r="119" spans="1:13" x14ac:dyDescent="0.3">
      <c r="A119" t="s">
        <v>25</v>
      </c>
      <c r="B119">
        <v>5.6000000000000001E-2</v>
      </c>
      <c r="C119">
        <v>5.7000000000000002E-2</v>
      </c>
      <c r="D119">
        <v>5.7000000000000002E-2</v>
      </c>
      <c r="E119">
        <v>5.6000000000000001E-2</v>
      </c>
      <c r="F119">
        <v>6.2E-2</v>
      </c>
      <c r="G119">
        <v>5.8000000000000003E-2</v>
      </c>
      <c r="H119">
        <v>5.6000000000000001E-2</v>
      </c>
      <c r="I119">
        <v>5.8000000000000003E-2</v>
      </c>
      <c r="J119">
        <v>5.8000000000000003E-2</v>
      </c>
      <c r="K119">
        <v>5.6000000000000001E-2</v>
      </c>
      <c r="L119">
        <v>0.06</v>
      </c>
      <c r="M119">
        <v>5.6000000000000001E-2</v>
      </c>
    </row>
    <row r="120" spans="1:13" x14ac:dyDescent="0.3">
      <c r="A120" t="s">
        <v>26</v>
      </c>
      <c r="B120">
        <v>5.6000000000000001E-2</v>
      </c>
      <c r="C120">
        <v>5.7000000000000002E-2</v>
      </c>
      <c r="D120">
        <v>5.8000000000000003E-2</v>
      </c>
      <c r="E120">
        <v>5.8000000000000003E-2</v>
      </c>
      <c r="F120">
        <v>5.8999999999999997E-2</v>
      </c>
      <c r="G120">
        <v>5.8999999999999997E-2</v>
      </c>
      <c r="H120">
        <v>5.5E-2</v>
      </c>
      <c r="I120">
        <v>5.3999999999999999E-2</v>
      </c>
      <c r="J120">
        <v>5.8000000000000003E-2</v>
      </c>
      <c r="K120">
        <v>6.4000000000000001E-2</v>
      </c>
      <c r="L120">
        <v>5.5E-2</v>
      </c>
      <c r="M120">
        <v>5.8999999999999997E-2</v>
      </c>
    </row>
    <row r="121" spans="1:13" x14ac:dyDescent="0.3">
      <c r="A121" t="s">
        <v>27</v>
      </c>
      <c r="B121">
        <v>5.5E-2</v>
      </c>
      <c r="C121">
        <v>5.6000000000000001E-2</v>
      </c>
      <c r="D121">
        <v>5.8000000000000003E-2</v>
      </c>
      <c r="E121">
        <v>5.5E-2</v>
      </c>
      <c r="F121">
        <v>5.3999999999999999E-2</v>
      </c>
      <c r="G121">
        <v>5.6000000000000001E-2</v>
      </c>
      <c r="H121">
        <v>6.0999999999999999E-2</v>
      </c>
      <c r="I121">
        <v>5.5E-2</v>
      </c>
      <c r="J121">
        <v>5.5E-2</v>
      </c>
      <c r="K121">
        <v>5.5E-2</v>
      </c>
      <c r="L121">
        <v>5.7000000000000002E-2</v>
      </c>
      <c r="M121">
        <v>5.7000000000000002E-2</v>
      </c>
    </row>
    <row r="122" spans="1:13" x14ac:dyDescent="0.3">
      <c r="A122" t="s">
        <v>28</v>
      </c>
      <c r="B122">
        <v>5.6000000000000001E-2</v>
      </c>
      <c r="C122">
        <v>6.2E-2</v>
      </c>
      <c r="D122">
        <v>0.06</v>
      </c>
      <c r="E122">
        <v>6.2E-2</v>
      </c>
      <c r="F122">
        <v>5.7000000000000002E-2</v>
      </c>
      <c r="G122">
        <v>0.06</v>
      </c>
      <c r="H122">
        <v>5.5E-2</v>
      </c>
      <c r="I122">
        <v>5.8999999999999997E-2</v>
      </c>
      <c r="J122">
        <v>5.7000000000000002E-2</v>
      </c>
      <c r="K122">
        <v>5.8000000000000003E-2</v>
      </c>
      <c r="L122">
        <v>5.6000000000000001E-2</v>
      </c>
      <c r="M122">
        <v>5.8000000000000003E-2</v>
      </c>
    </row>
    <row r="123" spans="1:13" x14ac:dyDescent="0.3">
      <c r="A123" t="s">
        <v>1</v>
      </c>
    </row>
    <row r="124" spans="1:13" x14ac:dyDescent="0.3">
      <c r="A124" t="s">
        <v>16</v>
      </c>
      <c r="B124" t="s">
        <v>17</v>
      </c>
    </row>
    <row r="125" spans="1:13" x14ac:dyDescent="0.3">
      <c r="A125" t="s">
        <v>18</v>
      </c>
      <c r="B125">
        <v>37</v>
      </c>
    </row>
    <row r="126" spans="1:13" x14ac:dyDescent="0.3">
      <c r="A126" t="s">
        <v>19</v>
      </c>
      <c r="B126">
        <v>8</v>
      </c>
      <c r="C126" t="s">
        <v>20</v>
      </c>
      <c r="D126">
        <v>2081.8000000000002</v>
      </c>
    </row>
    <row r="127" spans="1:13" x14ac:dyDescent="0.3">
      <c r="A127" t="s">
        <v>13</v>
      </c>
      <c r="B127" t="s">
        <v>14</v>
      </c>
    </row>
    <row r="128" spans="1:13" x14ac:dyDescent="0.3">
      <c r="A128" t="s">
        <v>15</v>
      </c>
      <c r="B128" t="s">
        <v>14</v>
      </c>
    </row>
    <row r="129" spans="1:13" x14ac:dyDescent="0.3">
      <c r="A129" t="s">
        <v>1</v>
      </c>
    </row>
    <row r="130" spans="1:13" x14ac:dyDescent="0.3">
      <c r="A130" t="s">
        <v>1</v>
      </c>
      <c r="B130">
        <v>1</v>
      </c>
      <c r="C130">
        <v>2</v>
      </c>
      <c r="D130">
        <v>3</v>
      </c>
      <c r="E130">
        <v>4</v>
      </c>
      <c r="F130">
        <v>5</v>
      </c>
      <c r="G130">
        <v>6</v>
      </c>
      <c r="H130">
        <v>7</v>
      </c>
      <c r="I130">
        <v>8</v>
      </c>
      <c r="J130">
        <v>9</v>
      </c>
      <c r="K130">
        <v>10</v>
      </c>
      <c r="L130">
        <v>11</v>
      </c>
      <c r="M130">
        <v>12</v>
      </c>
    </row>
    <row r="131" spans="1:13" x14ac:dyDescent="0.3">
      <c r="A131" t="s">
        <v>21</v>
      </c>
      <c r="B131">
        <v>0.58699999999999997</v>
      </c>
      <c r="C131">
        <v>0.58899999999999997</v>
      </c>
      <c r="D131">
        <v>0.58299999999999996</v>
      </c>
      <c r="E131">
        <v>0.56200000000000006</v>
      </c>
      <c r="F131">
        <v>0.54200000000000004</v>
      </c>
      <c r="G131">
        <v>0.51200000000000001</v>
      </c>
      <c r="H131">
        <v>0.61199999999999999</v>
      </c>
      <c r="I131">
        <v>0.65700000000000003</v>
      </c>
      <c r="J131">
        <v>0.59599999999999997</v>
      </c>
      <c r="K131">
        <v>0.64900000000000002</v>
      </c>
      <c r="L131">
        <v>0.72399999999999998</v>
      </c>
      <c r="M131">
        <v>5.8000000000000003E-2</v>
      </c>
    </row>
    <row r="132" spans="1:13" x14ac:dyDescent="0.3">
      <c r="A132" t="s">
        <v>22</v>
      </c>
      <c r="B132">
        <v>0.61199999999999999</v>
      </c>
      <c r="C132">
        <v>0.58599999999999997</v>
      </c>
      <c r="D132">
        <v>0.58499999999999996</v>
      </c>
      <c r="E132">
        <v>0.56899999999999995</v>
      </c>
      <c r="F132">
        <v>0.54900000000000004</v>
      </c>
      <c r="G132">
        <v>0.51700000000000002</v>
      </c>
      <c r="H132">
        <v>0.60799999999999998</v>
      </c>
      <c r="I132">
        <v>0.66600000000000004</v>
      </c>
      <c r="J132">
        <v>0.61199999999999999</v>
      </c>
      <c r="K132">
        <v>0.65500000000000003</v>
      </c>
      <c r="L132">
        <v>0.70699999999999996</v>
      </c>
      <c r="M132">
        <v>5.1999999999999998E-2</v>
      </c>
    </row>
    <row r="133" spans="1:13" x14ac:dyDescent="0.3">
      <c r="A133" t="s">
        <v>23</v>
      </c>
      <c r="B133">
        <v>0.61899999999999999</v>
      </c>
      <c r="C133">
        <v>0.59299999999999997</v>
      </c>
      <c r="D133">
        <v>0.58799999999999997</v>
      </c>
      <c r="E133">
        <v>0.57699999999999996</v>
      </c>
      <c r="F133">
        <v>0.56299999999999994</v>
      </c>
      <c r="G133">
        <v>0.51900000000000002</v>
      </c>
      <c r="H133">
        <v>0.60899999999999999</v>
      </c>
      <c r="I133">
        <v>0.66300000000000003</v>
      </c>
      <c r="J133">
        <v>0.61</v>
      </c>
      <c r="K133">
        <v>0.66500000000000004</v>
      </c>
      <c r="L133">
        <v>0.71199999999999997</v>
      </c>
      <c r="M133">
        <v>5.3999999999999999E-2</v>
      </c>
    </row>
    <row r="134" spans="1:13" x14ac:dyDescent="0.3">
      <c r="A134" t="s">
        <v>24</v>
      </c>
      <c r="B134">
        <v>5.3999999999999999E-2</v>
      </c>
      <c r="C134">
        <v>5.7000000000000002E-2</v>
      </c>
      <c r="D134">
        <v>5.8000000000000003E-2</v>
      </c>
      <c r="E134">
        <v>5.6000000000000001E-2</v>
      </c>
      <c r="F134">
        <v>5.3999999999999999E-2</v>
      </c>
      <c r="G134">
        <v>5.3999999999999999E-2</v>
      </c>
      <c r="H134">
        <v>5.1999999999999998E-2</v>
      </c>
      <c r="I134">
        <v>5.2999999999999999E-2</v>
      </c>
      <c r="J134">
        <v>5.5E-2</v>
      </c>
      <c r="K134">
        <v>5.0999999999999997E-2</v>
      </c>
      <c r="L134">
        <v>5.2999999999999999E-2</v>
      </c>
      <c r="M134">
        <v>5.3999999999999999E-2</v>
      </c>
    </row>
    <row r="135" spans="1:13" x14ac:dyDescent="0.3">
      <c r="A135" t="s">
        <v>25</v>
      </c>
      <c r="B135">
        <v>5.3999999999999999E-2</v>
      </c>
      <c r="C135">
        <v>5.5E-2</v>
      </c>
      <c r="D135">
        <v>5.3999999999999999E-2</v>
      </c>
      <c r="E135">
        <v>5.6000000000000001E-2</v>
      </c>
      <c r="F135">
        <v>5.7000000000000002E-2</v>
      </c>
      <c r="G135">
        <v>5.2999999999999999E-2</v>
      </c>
      <c r="H135">
        <v>5.2999999999999999E-2</v>
      </c>
      <c r="I135">
        <v>5.7000000000000002E-2</v>
      </c>
      <c r="J135">
        <v>5.8000000000000003E-2</v>
      </c>
      <c r="K135">
        <v>5.6000000000000001E-2</v>
      </c>
      <c r="L135">
        <v>5.8000000000000003E-2</v>
      </c>
      <c r="M135">
        <v>5.2999999999999999E-2</v>
      </c>
    </row>
    <row r="136" spans="1:13" x14ac:dyDescent="0.3">
      <c r="A136" t="s">
        <v>26</v>
      </c>
      <c r="B136">
        <v>5.8000000000000003E-2</v>
      </c>
      <c r="C136">
        <v>5.6000000000000001E-2</v>
      </c>
      <c r="D136">
        <v>5.7000000000000002E-2</v>
      </c>
      <c r="E136">
        <v>0.06</v>
      </c>
      <c r="F136">
        <v>5.5E-2</v>
      </c>
      <c r="G136">
        <v>5.5E-2</v>
      </c>
      <c r="H136">
        <v>5.6000000000000001E-2</v>
      </c>
      <c r="I136">
        <v>5.2999999999999999E-2</v>
      </c>
      <c r="J136">
        <v>5.5E-2</v>
      </c>
      <c r="K136">
        <v>5.5E-2</v>
      </c>
      <c r="L136">
        <v>5.7000000000000002E-2</v>
      </c>
      <c r="M136">
        <v>5.8000000000000003E-2</v>
      </c>
    </row>
    <row r="137" spans="1:13" x14ac:dyDescent="0.3">
      <c r="A137" t="s">
        <v>27</v>
      </c>
      <c r="B137">
        <v>5.8999999999999997E-2</v>
      </c>
      <c r="C137">
        <v>0.06</v>
      </c>
      <c r="D137">
        <v>5.8000000000000003E-2</v>
      </c>
      <c r="E137">
        <v>5.8000000000000003E-2</v>
      </c>
      <c r="F137">
        <v>5.8999999999999997E-2</v>
      </c>
      <c r="G137">
        <v>5.8999999999999997E-2</v>
      </c>
      <c r="H137">
        <v>5.3999999999999999E-2</v>
      </c>
      <c r="I137">
        <v>0.06</v>
      </c>
      <c r="J137">
        <v>5.6000000000000001E-2</v>
      </c>
      <c r="K137">
        <v>5.6000000000000001E-2</v>
      </c>
      <c r="L137">
        <v>5.8000000000000003E-2</v>
      </c>
      <c r="M137">
        <v>5.3999999999999999E-2</v>
      </c>
    </row>
    <row r="138" spans="1:13" x14ac:dyDescent="0.3">
      <c r="A138" t="s">
        <v>28</v>
      </c>
      <c r="B138">
        <v>5.6000000000000001E-2</v>
      </c>
      <c r="C138">
        <v>5.7000000000000002E-2</v>
      </c>
      <c r="D138">
        <v>5.6000000000000001E-2</v>
      </c>
      <c r="E138">
        <v>5.7000000000000002E-2</v>
      </c>
      <c r="F138">
        <v>5.7000000000000002E-2</v>
      </c>
      <c r="G138">
        <v>5.6000000000000001E-2</v>
      </c>
      <c r="H138">
        <v>5.8000000000000003E-2</v>
      </c>
      <c r="I138">
        <v>5.3999999999999999E-2</v>
      </c>
      <c r="J138">
        <v>5.6000000000000001E-2</v>
      </c>
      <c r="K138">
        <v>5.8000000000000003E-2</v>
      </c>
      <c r="L138">
        <v>5.8999999999999997E-2</v>
      </c>
      <c r="M138">
        <v>5.8999999999999997E-2</v>
      </c>
    </row>
    <row r="139" spans="1:13" x14ac:dyDescent="0.3">
      <c r="A139" t="s">
        <v>1</v>
      </c>
    </row>
    <row r="140" spans="1:13" x14ac:dyDescent="0.3">
      <c r="A140" t="s">
        <v>16</v>
      </c>
      <c r="B140" t="s">
        <v>17</v>
      </c>
    </row>
    <row r="141" spans="1:13" x14ac:dyDescent="0.3">
      <c r="A141" t="s">
        <v>18</v>
      </c>
      <c r="B141">
        <v>37</v>
      </c>
    </row>
    <row r="142" spans="1:13" x14ac:dyDescent="0.3">
      <c r="A142" t="s">
        <v>19</v>
      </c>
      <c r="B142">
        <v>9</v>
      </c>
      <c r="C142" t="s">
        <v>20</v>
      </c>
      <c r="D142">
        <v>2379.1</v>
      </c>
    </row>
    <row r="143" spans="1:13" x14ac:dyDescent="0.3">
      <c r="A143" t="s">
        <v>13</v>
      </c>
      <c r="B143" t="s">
        <v>14</v>
      </c>
    </row>
    <row r="144" spans="1:13" x14ac:dyDescent="0.3">
      <c r="A144" t="s">
        <v>15</v>
      </c>
      <c r="B144" t="s">
        <v>14</v>
      </c>
    </row>
    <row r="145" spans="1:13" x14ac:dyDescent="0.3">
      <c r="A145" t="s">
        <v>1</v>
      </c>
    </row>
    <row r="146" spans="1:13" x14ac:dyDescent="0.3">
      <c r="A146" t="s">
        <v>1</v>
      </c>
      <c r="B146">
        <v>1</v>
      </c>
      <c r="C146">
        <v>2</v>
      </c>
      <c r="D146">
        <v>3</v>
      </c>
      <c r="E146">
        <v>4</v>
      </c>
      <c r="F146">
        <v>5</v>
      </c>
      <c r="G146">
        <v>6</v>
      </c>
      <c r="H146">
        <v>7</v>
      </c>
      <c r="I146">
        <v>8</v>
      </c>
      <c r="J146">
        <v>9</v>
      </c>
      <c r="K146">
        <v>10</v>
      </c>
      <c r="L146">
        <v>11</v>
      </c>
      <c r="M146">
        <v>12</v>
      </c>
    </row>
    <row r="147" spans="1:13" x14ac:dyDescent="0.3">
      <c r="A147" t="s">
        <v>21</v>
      </c>
      <c r="B147">
        <v>0.58599999999999997</v>
      </c>
      <c r="C147">
        <v>0.58699999999999997</v>
      </c>
      <c r="D147">
        <v>0.58499999999999996</v>
      </c>
      <c r="E147">
        <v>0.56200000000000006</v>
      </c>
      <c r="F147">
        <v>0.54</v>
      </c>
      <c r="G147">
        <v>0.51100000000000001</v>
      </c>
      <c r="H147">
        <v>0.60899999999999999</v>
      </c>
      <c r="I147">
        <v>0.66</v>
      </c>
      <c r="J147">
        <v>0.59499999999999997</v>
      </c>
      <c r="K147">
        <v>0.65</v>
      </c>
      <c r="L147">
        <v>0.72</v>
      </c>
      <c r="M147">
        <v>5.5E-2</v>
      </c>
    </row>
    <row r="148" spans="1:13" x14ac:dyDescent="0.3">
      <c r="A148" t="s">
        <v>22</v>
      </c>
      <c r="B148">
        <v>0.61</v>
      </c>
      <c r="C148">
        <v>0.58599999999999997</v>
      </c>
      <c r="D148">
        <v>0.58599999999999997</v>
      </c>
      <c r="E148">
        <v>0.56899999999999995</v>
      </c>
      <c r="F148">
        <v>0.55000000000000004</v>
      </c>
      <c r="G148">
        <v>0.51700000000000002</v>
      </c>
      <c r="H148">
        <v>0.60799999999999998</v>
      </c>
      <c r="I148">
        <v>0.66400000000000003</v>
      </c>
      <c r="J148">
        <v>0.61599999999999999</v>
      </c>
      <c r="K148">
        <v>0.65800000000000003</v>
      </c>
      <c r="L148">
        <v>0.70499999999999996</v>
      </c>
      <c r="M148">
        <v>5.3999999999999999E-2</v>
      </c>
    </row>
    <row r="149" spans="1:13" x14ac:dyDescent="0.3">
      <c r="A149" t="s">
        <v>23</v>
      </c>
      <c r="B149">
        <v>0.61599999999999999</v>
      </c>
      <c r="C149">
        <v>0.58799999999999997</v>
      </c>
      <c r="D149">
        <v>0.58899999999999997</v>
      </c>
      <c r="E149">
        <v>0.57699999999999996</v>
      </c>
      <c r="F149">
        <v>0.56299999999999994</v>
      </c>
      <c r="G149">
        <v>0.51500000000000001</v>
      </c>
      <c r="H149">
        <v>0.61</v>
      </c>
      <c r="I149">
        <v>0.66500000000000004</v>
      </c>
      <c r="J149">
        <v>0.60699999999999998</v>
      </c>
      <c r="K149">
        <v>0.66600000000000004</v>
      </c>
      <c r="L149">
        <v>0.70699999999999996</v>
      </c>
      <c r="M149">
        <v>5.7000000000000002E-2</v>
      </c>
    </row>
    <row r="150" spans="1:13" x14ac:dyDescent="0.3">
      <c r="A150" t="s">
        <v>24</v>
      </c>
      <c r="B150">
        <v>5.6000000000000001E-2</v>
      </c>
      <c r="C150">
        <v>5.5E-2</v>
      </c>
      <c r="D150">
        <v>5.8000000000000003E-2</v>
      </c>
      <c r="E150">
        <v>5.7000000000000002E-2</v>
      </c>
      <c r="F150">
        <v>5.2999999999999999E-2</v>
      </c>
      <c r="G150">
        <v>5.6000000000000001E-2</v>
      </c>
      <c r="H150">
        <v>5.6000000000000001E-2</v>
      </c>
      <c r="I150">
        <v>6.0999999999999999E-2</v>
      </c>
      <c r="J150">
        <v>5.1999999999999998E-2</v>
      </c>
      <c r="K150">
        <v>5.6000000000000001E-2</v>
      </c>
      <c r="L150">
        <v>5.3999999999999999E-2</v>
      </c>
      <c r="M150">
        <v>5.5E-2</v>
      </c>
    </row>
    <row r="151" spans="1:13" x14ac:dyDescent="0.3">
      <c r="A151" t="s">
        <v>25</v>
      </c>
      <c r="B151">
        <v>5.5E-2</v>
      </c>
      <c r="C151">
        <v>5.6000000000000001E-2</v>
      </c>
      <c r="D151">
        <v>5.5E-2</v>
      </c>
      <c r="E151">
        <v>5.7000000000000002E-2</v>
      </c>
      <c r="F151">
        <v>6.2E-2</v>
      </c>
      <c r="G151">
        <v>5.5E-2</v>
      </c>
      <c r="H151">
        <v>5.5E-2</v>
      </c>
      <c r="I151">
        <v>5.7000000000000002E-2</v>
      </c>
      <c r="J151">
        <v>5.5E-2</v>
      </c>
      <c r="K151">
        <v>5.3999999999999999E-2</v>
      </c>
      <c r="L151">
        <v>5.1999999999999998E-2</v>
      </c>
      <c r="M151">
        <v>5.7000000000000002E-2</v>
      </c>
    </row>
    <row r="152" spans="1:13" x14ac:dyDescent="0.3">
      <c r="A152" t="s">
        <v>26</v>
      </c>
      <c r="B152">
        <v>5.8000000000000003E-2</v>
      </c>
      <c r="C152">
        <v>5.3999999999999999E-2</v>
      </c>
      <c r="D152">
        <v>5.7000000000000002E-2</v>
      </c>
      <c r="E152">
        <v>5.8000000000000003E-2</v>
      </c>
      <c r="F152">
        <v>5.8000000000000003E-2</v>
      </c>
      <c r="G152">
        <v>5.6000000000000001E-2</v>
      </c>
      <c r="H152">
        <v>5.5E-2</v>
      </c>
      <c r="I152">
        <v>5.8000000000000003E-2</v>
      </c>
      <c r="J152">
        <v>5.6000000000000001E-2</v>
      </c>
      <c r="K152">
        <v>5.8999999999999997E-2</v>
      </c>
      <c r="L152">
        <v>5.1999999999999998E-2</v>
      </c>
      <c r="M152">
        <v>5.5E-2</v>
      </c>
    </row>
    <row r="153" spans="1:13" x14ac:dyDescent="0.3">
      <c r="A153" t="s">
        <v>27</v>
      </c>
      <c r="B153">
        <v>5.6000000000000001E-2</v>
      </c>
      <c r="C153">
        <v>5.6000000000000001E-2</v>
      </c>
      <c r="D153">
        <v>5.7000000000000002E-2</v>
      </c>
      <c r="E153">
        <v>5.8999999999999997E-2</v>
      </c>
      <c r="F153">
        <v>0.06</v>
      </c>
      <c r="G153">
        <v>5.7000000000000002E-2</v>
      </c>
      <c r="H153">
        <v>5.2999999999999999E-2</v>
      </c>
      <c r="I153">
        <v>5.3999999999999999E-2</v>
      </c>
      <c r="J153">
        <v>5.6000000000000001E-2</v>
      </c>
      <c r="K153">
        <v>5.8000000000000003E-2</v>
      </c>
      <c r="L153">
        <v>5.6000000000000001E-2</v>
      </c>
      <c r="M153">
        <v>5.6000000000000001E-2</v>
      </c>
    </row>
    <row r="154" spans="1:13" x14ac:dyDescent="0.3">
      <c r="A154" t="s">
        <v>28</v>
      </c>
      <c r="B154">
        <v>5.6000000000000001E-2</v>
      </c>
      <c r="C154">
        <v>5.6000000000000001E-2</v>
      </c>
      <c r="D154">
        <v>5.5E-2</v>
      </c>
      <c r="E154">
        <v>5.5E-2</v>
      </c>
      <c r="F154">
        <v>5.6000000000000001E-2</v>
      </c>
      <c r="G154">
        <v>5.7000000000000002E-2</v>
      </c>
      <c r="H154">
        <v>5.6000000000000001E-2</v>
      </c>
      <c r="I154">
        <v>5.5E-2</v>
      </c>
      <c r="J154">
        <v>5.6000000000000001E-2</v>
      </c>
      <c r="K154">
        <v>5.5E-2</v>
      </c>
      <c r="L154">
        <v>5.7000000000000002E-2</v>
      </c>
      <c r="M154">
        <v>5.7000000000000002E-2</v>
      </c>
    </row>
    <row r="155" spans="1:13" x14ac:dyDescent="0.3">
      <c r="A155" t="s">
        <v>1</v>
      </c>
    </row>
    <row r="156" spans="1:13" x14ac:dyDescent="0.3">
      <c r="A156" t="s">
        <v>16</v>
      </c>
      <c r="B156" t="s">
        <v>17</v>
      </c>
    </row>
    <row r="157" spans="1:13" x14ac:dyDescent="0.3">
      <c r="A157" t="s">
        <v>18</v>
      </c>
      <c r="B157">
        <v>37</v>
      </c>
    </row>
    <row r="158" spans="1:13" x14ac:dyDescent="0.3">
      <c r="A158" t="s">
        <v>19</v>
      </c>
      <c r="B158">
        <v>10</v>
      </c>
      <c r="C158" t="s">
        <v>20</v>
      </c>
      <c r="D158">
        <v>2676.3</v>
      </c>
    </row>
    <row r="159" spans="1:13" x14ac:dyDescent="0.3">
      <c r="A159" t="s">
        <v>13</v>
      </c>
      <c r="B159" t="s">
        <v>14</v>
      </c>
    </row>
    <row r="160" spans="1:13" x14ac:dyDescent="0.3">
      <c r="A160" t="s">
        <v>15</v>
      </c>
      <c r="B160" t="s">
        <v>14</v>
      </c>
    </row>
    <row r="161" spans="1:13" x14ac:dyDescent="0.3">
      <c r="A161" t="s">
        <v>1</v>
      </c>
    </row>
    <row r="162" spans="1:13" x14ac:dyDescent="0.3">
      <c r="A162" t="s">
        <v>1</v>
      </c>
      <c r="B162">
        <v>1</v>
      </c>
      <c r="C162">
        <v>2</v>
      </c>
      <c r="D162">
        <v>3</v>
      </c>
      <c r="E162">
        <v>4</v>
      </c>
      <c r="F162">
        <v>5</v>
      </c>
      <c r="G162">
        <v>6</v>
      </c>
      <c r="H162">
        <v>7</v>
      </c>
      <c r="I162">
        <v>8</v>
      </c>
      <c r="J162">
        <v>9</v>
      </c>
      <c r="K162">
        <v>10</v>
      </c>
      <c r="L162">
        <v>11</v>
      </c>
      <c r="M162">
        <v>12</v>
      </c>
    </row>
    <row r="163" spans="1:13" x14ac:dyDescent="0.3">
      <c r="A163" t="s">
        <v>21</v>
      </c>
      <c r="B163">
        <v>0.58699999999999997</v>
      </c>
      <c r="C163">
        <v>0.58899999999999997</v>
      </c>
      <c r="D163">
        <v>0.58299999999999996</v>
      </c>
      <c r="E163">
        <v>0.56100000000000005</v>
      </c>
      <c r="F163">
        <v>0.54400000000000004</v>
      </c>
      <c r="G163">
        <v>0.51400000000000001</v>
      </c>
      <c r="H163">
        <v>0.61099999999999999</v>
      </c>
      <c r="I163">
        <v>0.66300000000000003</v>
      </c>
      <c r="J163">
        <v>0.59599999999999997</v>
      </c>
      <c r="K163">
        <v>0.65300000000000002</v>
      </c>
      <c r="L163">
        <v>0.72199999999999998</v>
      </c>
      <c r="M163">
        <v>5.8000000000000003E-2</v>
      </c>
    </row>
    <row r="164" spans="1:13" x14ac:dyDescent="0.3">
      <c r="A164" t="s">
        <v>22</v>
      </c>
      <c r="B164">
        <v>0.60799999999999998</v>
      </c>
      <c r="C164">
        <v>0.58599999999999997</v>
      </c>
      <c r="D164">
        <v>0.58799999999999997</v>
      </c>
      <c r="E164">
        <v>0.56599999999999995</v>
      </c>
      <c r="F164">
        <v>0.55200000000000005</v>
      </c>
      <c r="G164">
        <v>0.51900000000000002</v>
      </c>
      <c r="H164">
        <v>0.61299999999999999</v>
      </c>
      <c r="I164">
        <v>0.66900000000000004</v>
      </c>
      <c r="J164">
        <v>0.61499999999999999</v>
      </c>
      <c r="K164">
        <v>0.66200000000000003</v>
      </c>
      <c r="L164">
        <v>0.70899999999999996</v>
      </c>
      <c r="M164">
        <v>5.3999999999999999E-2</v>
      </c>
    </row>
    <row r="165" spans="1:13" x14ac:dyDescent="0.3">
      <c r="A165" t="s">
        <v>23</v>
      </c>
      <c r="B165">
        <v>0.61599999999999999</v>
      </c>
      <c r="C165">
        <v>0.59099999999999997</v>
      </c>
      <c r="D165">
        <v>0.58799999999999997</v>
      </c>
      <c r="E165">
        <v>0.57599999999999996</v>
      </c>
      <c r="F165">
        <v>0.56000000000000005</v>
      </c>
      <c r="G165">
        <v>0.52</v>
      </c>
      <c r="H165">
        <v>0.60799999999999998</v>
      </c>
      <c r="I165">
        <v>0.66600000000000004</v>
      </c>
      <c r="J165">
        <v>0.60799999999999998</v>
      </c>
      <c r="K165">
        <v>0.66600000000000004</v>
      </c>
      <c r="L165">
        <v>0.70899999999999996</v>
      </c>
      <c r="M165">
        <v>5.7000000000000002E-2</v>
      </c>
    </row>
    <row r="166" spans="1:13" x14ac:dyDescent="0.3">
      <c r="A166" t="s">
        <v>24</v>
      </c>
      <c r="B166">
        <v>5.8999999999999997E-2</v>
      </c>
      <c r="C166">
        <v>5.7000000000000002E-2</v>
      </c>
      <c r="D166">
        <v>5.6000000000000001E-2</v>
      </c>
      <c r="E166">
        <v>5.8999999999999997E-2</v>
      </c>
      <c r="F166">
        <v>5.8999999999999997E-2</v>
      </c>
      <c r="G166">
        <v>5.8000000000000003E-2</v>
      </c>
      <c r="H166">
        <v>5.5E-2</v>
      </c>
      <c r="I166">
        <v>5.8999999999999997E-2</v>
      </c>
      <c r="J166">
        <v>5.2999999999999999E-2</v>
      </c>
      <c r="K166">
        <v>5.3999999999999999E-2</v>
      </c>
      <c r="L166">
        <v>5.8000000000000003E-2</v>
      </c>
      <c r="M166">
        <v>5.8000000000000003E-2</v>
      </c>
    </row>
    <row r="167" spans="1:13" x14ac:dyDescent="0.3">
      <c r="A167" t="s">
        <v>25</v>
      </c>
      <c r="B167">
        <v>5.7000000000000002E-2</v>
      </c>
      <c r="C167">
        <v>6.2E-2</v>
      </c>
      <c r="D167">
        <v>5.7000000000000002E-2</v>
      </c>
      <c r="E167">
        <v>5.8999999999999997E-2</v>
      </c>
      <c r="F167">
        <v>5.8999999999999997E-2</v>
      </c>
      <c r="G167">
        <v>0.06</v>
      </c>
      <c r="H167">
        <v>5.8000000000000003E-2</v>
      </c>
      <c r="I167">
        <v>5.6000000000000001E-2</v>
      </c>
      <c r="J167">
        <v>5.7000000000000002E-2</v>
      </c>
      <c r="K167">
        <v>0.06</v>
      </c>
      <c r="L167">
        <v>5.6000000000000001E-2</v>
      </c>
      <c r="M167">
        <v>5.8000000000000003E-2</v>
      </c>
    </row>
    <row r="168" spans="1:13" x14ac:dyDescent="0.3">
      <c r="A168" t="s">
        <v>26</v>
      </c>
      <c r="B168">
        <v>5.3999999999999999E-2</v>
      </c>
      <c r="C168">
        <v>5.6000000000000001E-2</v>
      </c>
      <c r="D168">
        <v>5.8999999999999997E-2</v>
      </c>
      <c r="E168">
        <v>5.8999999999999997E-2</v>
      </c>
      <c r="F168">
        <v>5.8999999999999997E-2</v>
      </c>
      <c r="G168">
        <v>0.06</v>
      </c>
      <c r="H168">
        <v>5.8999999999999997E-2</v>
      </c>
      <c r="I168">
        <v>5.6000000000000001E-2</v>
      </c>
      <c r="J168">
        <v>5.8999999999999997E-2</v>
      </c>
      <c r="K168">
        <v>6.0999999999999999E-2</v>
      </c>
      <c r="L168">
        <v>5.5E-2</v>
      </c>
      <c r="M168">
        <v>5.8000000000000003E-2</v>
      </c>
    </row>
    <row r="169" spans="1:13" x14ac:dyDescent="0.3">
      <c r="A169" t="s">
        <v>27</v>
      </c>
      <c r="B169">
        <v>6.0999999999999999E-2</v>
      </c>
      <c r="C169">
        <v>5.6000000000000001E-2</v>
      </c>
      <c r="D169">
        <v>5.8999999999999997E-2</v>
      </c>
      <c r="E169">
        <v>5.7000000000000002E-2</v>
      </c>
      <c r="F169">
        <v>5.7000000000000002E-2</v>
      </c>
      <c r="G169">
        <v>5.8999999999999997E-2</v>
      </c>
      <c r="H169">
        <v>5.8000000000000003E-2</v>
      </c>
      <c r="I169">
        <v>5.5E-2</v>
      </c>
      <c r="J169">
        <v>5.8999999999999997E-2</v>
      </c>
      <c r="K169">
        <v>0.06</v>
      </c>
      <c r="L169">
        <v>6.2E-2</v>
      </c>
      <c r="M169">
        <v>5.8000000000000003E-2</v>
      </c>
    </row>
    <row r="170" spans="1:13" x14ac:dyDescent="0.3">
      <c r="A170" t="s">
        <v>28</v>
      </c>
      <c r="B170">
        <v>5.5E-2</v>
      </c>
      <c r="C170">
        <v>5.8000000000000003E-2</v>
      </c>
      <c r="D170">
        <v>5.7000000000000002E-2</v>
      </c>
      <c r="E170">
        <v>5.7000000000000002E-2</v>
      </c>
      <c r="F170">
        <v>5.8000000000000003E-2</v>
      </c>
      <c r="G170">
        <v>5.5E-2</v>
      </c>
      <c r="H170">
        <v>6.0999999999999999E-2</v>
      </c>
      <c r="I170">
        <v>5.8000000000000003E-2</v>
      </c>
      <c r="J170">
        <v>0.06</v>
      </c>
      <c r="K170">
        <v>5.7000000000000002E-2</v>
      </c>
      <c r="L170">
        <v>6.0999999999999999E-2</v>
      </c>
      <c r="M170">
        <v>5.8000000000000003E-2</v>
      </c>
    </row>
  </sheetData>
  <pageMargins left="0.7" right="0.7" top="0.75" bottom="0.75" header="0.3" footer="0.3"/>
  <ignoredErrors>
    <ignoredError sqref="A1:M18 A20:M29 A19:D19 F19:M19 A31:M170 A30:I30 L30:M30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2"/>
  <sheetViews>
    <sheetView workbookViewId="0"/>
  </sheetViews>
  <sheetFormatPr defaultRowHeight="15.6" x14ac:dyDescent="0.3"/>
  <cols>
    <col min="1" max="1" width="28" customWidth="1"/>
  </cols>
  <sheetData>
    <row r="1" spans="1:5" x14ac:dyDescent="0.3">
      <c r="A1" t="s">
        <v>29</v>
      </c>
    </row>
    <row r="2" spans="1:5" x14ac:dyDescent="0.3">
      <c r="A2" t="s">
        <v>1</v>
      </c>
    </row>
    <row r="3" spans="1:5" x14ac:dyDescent="0.3">
      <c r="A3" t="s">
        <v>6</v>
      </c>
      <c r="B3" t="s">
        <v>7</v>
      </c>
      <c r="C3" t="s">
        <v>1</v>
      </c>
      <c r="D3" t="s">
        <v>8</v>
      </c>
      <c r="E3" t="s">
        <v>9</v>
      </c>
    </row>
    <row r="4" spans="1:5" x14ac:dyDescent="0.3">
      <c r="A4" t="s">
        <v>10</v>
      </c>
      <c r="B4" t="s">
        <v>11</v>
      </c>
      <c r="C4" t="s">
        <v>1</v>
      </c>
      <c r="D4" t="s">
        <v>8</v>
      </c>
      <c r="E4" t="s">
        <v>12</v>
      </c>
    </row>
    <row r="5" spans="1:5" x14ac:dyDescent="0.3">
      <c r="A5" t="s">
        <v>30</v>
      </c>
      <c r="B5" t="s">
        <v>1</v>
      </c>
    </row>
    <row r="6" spans="1:5" x14ac:dyDescent="0.3">
      <c r="A6" t="s">
        <v>31</v>
      </c>
      <c r="B6" t="s">
        <v>1</v>
      </c>
    </row>
    <row r="7" spans="1:5" x14ac:dyDescent="0.3">
      <c r="A7" t="s">
        <v>1</v>
      </c>
    </row>
    <row r="8" spans="1:5" x14ac:dyDescent="0.3">
      <c r="A8" t="s">
        <v>32</v>
      </c>
      <c r="B8" t="s">
        <v>33</v>
      </c>
    </row>
    <row r="9" spans="1:5" x14ac:dyDescent="0.3">
      <c r="A9" t="s">
        <v>34</v>
      </c>
      <c r="B9">
        <v>1022134</v>
      </c>
    </row>
    <row r="10" spans="1:5" x14ac:dyDescent="0.3">
      <c r="A10" t="s">
        <v>1</v>
      </c>
    </row>
    <row r="11" spans="1:5" x14ac:dyDescent="0.3">
      <c r="A11" t="s">
        <v>35</v>
      </c>
      <c r="B11" t="s">
        <v>36</v>
      </c>
      <c r="C11" t="s">
        <v>1</v>
      </c>
      <c r="D11" t="s">
        <v>8</v>
      </c>
      <c r="E11" t="s">
        <v>37</v>
      </c>
    </row>
    <row r="12" spans="1:5" x14ac:dyDescent="0.3">
      <c r="A12" t="s">
        <v>38</v>
      </c>
      <c r="B12" t="s">
        <v>1</v>
      </c>
    </row>
    <row r="13" spans="1:5" x14ac:dyDescent="0.3">
      <c r="A13" t="s">
        <v>1</v>
      </c>
    </row>
    <row r="14" spans="1:5" x14ac:dyDescent="0.3">
      <c r="A14" t="s">
        <v>2</v>
      </c>
      <c r="B14" t="s">
        <v>3</v>
      </c>
    </row>
    <row r="15" spans="1:5" x14ac:dyDescent="0.3">
      <c r="A15" t="s">
        <v>39</v>
      </c>
      <c r="B15" t="s">
        <v>40</v>
      </c>
    </row>
    <row r="16" spans="1:5" x14ac:dyDescent="0.3">
      <c r="A16" t="s">
        <v>41</v>
      </c>
      <c r="B16" t="s">
        <v>40</v>
      </c>
    </row>
    <row r="17" spans="1:2" x14ac:dyDescent="0.3">
      <c r="A17" t="s">
        <v>42</v>
      </c>
      <c r="B17" t="s">
        <v>40</v>
      </c>
    </row>
    <row r="18" spans="1:2" x14ac:dyDescent="0.3">
      <c r="A18" t="s">
        <v>1</v>
      </c>
    </row>
    <row r="19" spans="1:2" x14ac:dyDescent="0.3">
      <c r="A19" t="s">
        <v>43</v>
      </c>
      <c r="B19" t="s">
        <v>44</v>
      </c>
    </row>
    <row r="20" spans="1:2" x14ac:dyDescent="0.3">
      <c r="A20" t="s">
        <v>45</v>
      </c>
      <c r="B20" t="s">
        <v>46</v>
      </c>
    </row>
    <row r="21" spans="1:2" x14ac:dyDescent="0.3">
      <c r="A21" t="s">
        <v>47</v>
      </c>
    </row>
    <row r="22" spans="1:2" x14ac:dyDescent="0.3">
      <c r="A22" t="s">
        <v>48</v>
      </c>
      <c r="B22">
        <v>11240</v>
      </c>
    </row>
    <row r="23" spans="1:2" x14ac:dyDescent="0.3">
      <c r="A23" t="s">
        <v>49</v>
      </c>
      <c r="B23">
        <v>14380</v>
      </c>
    </row>
    <row r="24" spans="1:2" x14ac:dyDescent="0.3">
      <c r="A24" t="s">
        <v>50</v>
      </c>
      <c r="B24">
        <v>9000</v>
      </c>
    </row>
    <row r="25" spans="1:2" x14ac:dyDescent="0.3">
      <c r="A25" t="s">
        <v>51</v>
      </c>
      <c r="B25">
        <v>6500</v>
      </c>
    </row>
    <row r="26" spans="1:2" x14ac:dyDescent="0.3">
      <c r="A26" t="s">
        <v>52</v>
      </c>
      <c r="B26">
        <v>200</v>
      </c>
    </row>
    <row r="27" spans="1:2" x14ac:dyDescent="0.3">
      <c r="A27" t="s">
        <v>1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>
        <v>10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1</v>
      </c>
    </row>
    <row r="34" spans="1:2" x14ac:dyDescent="0.3">
      <c r="A34" t="s">
        <v>62</v>
      </c>
      <c r="B34" t="s">
        <v>63</v>
      </c>
    </row>
    <row r="35" spans="1:2" x14ac:dyDescent="0.3">
      <c r="A35" t="s">
        <v>64</v>
      </c>
      <c r="B35" t="s">
        <v>65</v>
      </c>
    </row>
    <row r="36" spans="1:2" x14ac:dyDescent="0.3">
      <c r="A36" t="s">
        <v>66</v>
      </c>
      <c r="B36" t="s">
        <v>67</v>
      </c>
    </row>
    <row r="37" spans="1:2" x14ac:dyDescent="0.3">
      <c r="A37" t="s">
        <v>68</v>
      </c>
      <c r="B37">
        <v>300</v>
      </c>
    </row>
    <row r="38" spans="1:2" x14ac:dyDescent="0.3">
      <c r="A38" t="s">
        <v>69</v>
      </c>
      <c r="B38" t="s">
        <v>70</v>
      </c>
    </row>
    <row r="39" spans="1:2" x14ac:dyDescent="0.3">
      <c r="A39" t="s">
        <v>71</v>
      </c>
      <c r="B39" t="s">
        <v>72</v>
      </c>
    </row>
    <row r="40" spans="1:2" x14ac:dyDescent="0.3">
      <c r="A40" t="s">
        <v>1</v>
      </c>
    </row>
    <row r="41" spans="1:2" x14ac:dyDescent="0.3">
      <c r="A41" t="s">
        <v>16</v>
      </c>
      <c r="B41" t="s">
        <v>73</v>
      </c>
    </row>
    <row r="42" spans="1:2" x14ac:dyDescent="0.3">
      <c r="A42" t="s">
        <v>74</v>
      </c>
      <c r="B42" t="s">
        <v>75</v>
      </c>
    </row>
    <row r="43" spans="1:2" x14ac:dyDescent="0.3">
      <c r="A43" t="s">
        <v>76</v>
      </c>
      <c r="B43" t="s">
        <v>77</v>
      </c>
    </row>
    <row r="44" spans="1:2" x14ac:dyDescent="0.3">
      <c r="A44" t="s">
        <v>78</v>
      </c>
      <c r="B44" t="s">
        <v>79</v>
      </c>
    </row>
    <row r="45" spans="1:2" x14ac:dyDescent="0.3">
      <c r="A45" t="s">
        <v>80</v>
      </c>
      <c r="B45">
        <v>500</v>
      </c>
    </row>
    <row r="46" spans="1:2" x14ac:dyDescent="0.3">
      <c r="A46" t="s">
        <v>1</v>
      </c>
    </row>
    <row r="47" spans="1:2" x14ac:dyDescent="0.3">
      <c r="A47" t="s">
        <v>81</v>
      </c>
      <c r="B47" t="s">
        <v>82</v>
      </c>
    </row>
    <row r="48" spans="1:2" x14ac:dyDescent="0.3">
      <c r="A48" t="s">
        <v>1</v>
      </c>
    </row>
    <row r="49" spans="1:14" x14ac:dyDescent="0.3">
      <c r="A49" t="s">
        <v>83</v>
      </c>
      <c r="B49" t="s">
        <v>1</v>
      </c>
    </row>
    <row r="50" spans="1:14" x14ac:dyDescent="0.3">
      <c r="A50" t="s">
        <v>1</v>
      </c>
    </row>
    <row r="51" spans="1:14" x14ac:dyDescent="0.3">
      <c r="A51" t="s">
        <v>84</v>
      </c>
    </row>
    <row r="52" spans="1:14" x14ac:dyDescent="0.3">
      <c r="A52" t="s">
        <v>1</v>
      </c>
    </row>
    <row r="53" spans="1:14" x14ac:dyDescent="0.3">
      <c r="A53" t="s">
        <v>1</v>
      </c>
      <c r="B53">
        <v>1</v>
      </c>
      <c r="C53">
        <v>2</v>
      </c>
      <c r="D53">
        <v>3</v>
      </c>
      <c r="E53">
        <v>4</v>
      </c>
      <c r="F53">
        <v>5</v>
      </c>
      <c r="G53">
        <v>6</v>
      </c>
      <c r="H53">
        <v>7</v>
      </c>
      <c r="I53">
        <v>8</v>
      </c>
      <c r="J53">
        <v>9</v>
      </c>
      <c r="K53">
        <v>10</v>
      </c>
      <c r="L53">
        <v>11</v>
      </c>
      <c r="M53">
        <v>12</v>
      </c>
      <c r="N53" t="s">
        <v>1</v>
      </c>
    </row>
    <row r="54" spans="1:14" x14ac:dyDescent="0.3">
      <c r="A54" t="s">
        <v>21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  <c r="G54" t="s">
        <v>85</v>
      </c>
      <c r="H54" t="s">
        <v>85</v>
      </c>
      <c r="I54" t="s">
        <v>85</v>
      </c>
      <c r="J54" t="s">
        <v>85</v>
      </c>
      <c r="K54" t="s">
        <v>85</v>
      </c>
      <c r="L54" t="s">
        <v>85</v>
      </c>
      <c r="M54" t="s">
        <v>85</v>
      </c>
      <c r="N54" t="s">
        <v>1</v>
      </c>
    </row>
    <row r="55" spans="1:14" x14ac:dyDescent="0.3">
      <c r="A55" t="s">
        <v>22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  <c r="G55" t="s">
        <v>85</v>
      </c>
      <c r="H55" t="s">
        <v>85</v>
      </c>
      <c r="I55" t="s">
        <v>85</v>
      </c>
      <c r="J55" t="s">
        <v>85</v>
      </c>
      <c r="K55" t="s">
        <v>85</v>
      </c>
      <c r="L55" t="s">
        <v>85</v>
      </c>
      <c r="M55" t="s">
        <v>85</v>
      </c>
      <c r="N55" t="s">
        <v>1</v>
      </c>
    </row>
    <row r="56" spans="1:14" x14ac:dyDescent="0.3">
      <c r="A56" t="s">
        <v>23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  <c r="G56" t="s">
        <v>85</v>
      </c>
      <c r="H56" t="s">
        <v>85</v>
      </c>
      <c r="I56" t="s">
        <v>85</v>
      </c>
      <c r="J56" t="s">
        <v>85</v>
      </c>
      <c r="K56" t="s">
        <v>85</v>
      </c>
      <c r="L56" t="s">
        <v>85</v>
      </c>
      <c r="M56" t="s">
        <v>85</v>
      </c>
      <c r="N56" t="s">
        <v>1</v>
      </c>
    </row>
    <row r="57" spans="1:14" x14ac:dyDescent="0.3">
      <c r="A57" t="s">
        <v>24</v>
      </c>
      <c r="B57" t="s">
        <v>86</v>
      </c>
      <c r="C57" t="s">
        <v>86</v>
      </c>
      <c r="D57" t="s">
        <v>86</v>
      </c>
      <c r="E57" t="s">
        <v>86</v>
      </c>
      <c r="F57" t="s">
        <v>86</v>
      </c>
      <c r="G57" t="s">
        <v>86</v>
      </c>
      <c r="H57" t="s">
        <v>86</v>
      </c>
      <c r="I57" t="s">
        <v>86</v>
      </c>
      <c r="J57" t="s">
        <v>86</v>
      </c>
      <c r="K57" t="s">
        <v>86</v>
      </c>
      <c r="L57" t="s">
        <v>86</v>
      </c>
      <c r="M57" t="s">
        <v>86</v>
      </c>
      <c r="N57" t="s">
        <v>1</v>
      </c>
    </row>
    <row r="58" spans="1:14" x14ac:dyDescent="0.3">
      <c r="A58" t="s">
        <v>25</v>
      </c>
      <c r="B58" t="s">
        <v>86</v>
      </c>
      <c r="C58" t="s">
        <v>86</v>
      </c>
      <c r="D58" t="s">
        <v>86</v>
      </c>
      <c r="E58" t="s">
        <v>86</v>
      </c>
      <c r="F58" t="s">
        <v>86</v>
      </c>
      <c r="G58" t="s">
        <v>86</v>
      </c>
      <c r="H58" t="s">
        <v>86</v>
      </c>
      <c r="I58" t="s">
        <v>86</v>
      </c>
      <c r="J58" t="s">
        <v>86</v>
      </c>
      <c r="K58" t="s">
        <v>86</v>
      </c>
      <c r="L58" t="s">
        <v>86</v>
      </c>
      <c r="M58" t="s">
        <v>86</v>
      </c>
      <c r="N58" t="s">
        <v>1</v>
      </c>
    </row>
    <row r="59" spans="1:14" x14ac:dyDescent="0.3">
      <c r="A59" t="s">
        <v>26</v>
      </c>
      <c r="B59" t="s">
        <v>86</v>
      </c>
      <c r="C59" t="s">
        <v>86</v>
      </c>
      <c r="D59" t="s">
        <v>86</v>
      </c>
      <c r="E59" t="s">
        <v>86</v>
      </c>
      <c r="F59" t="s">
        <v>86</v>
      </c>
      <c r="G59" t="s">
        <v>86</v>
      </c>
      <c r="H59" t="s">
        <v>86</v>
      </c>
      <c r="I59" t="s">
        <v>86</v>
      </c>
      <c r="J59" t="s">
        <v>86</v>
      </c>
      <c r="K59" t="s">
        <v>86</v>
      </c>
      <c r="L59" t="s">
        <v>86</v>
      </c>
      <c r="M59" t="s">
        <v>86</v>
      </c>
      <c r="N59" t="s">
        <v>1</v>
      </c>
    </row>
    <row r="60" spans="1:14" x14ac:dyDescent="0.3">
      <c r="A60" t="s">
        <v>27</v>
      </c>
      <c r="B60" t="s">
        <v>86</v>
      </c>
      <c r="C60" t="s">
        <v>86</v>
      </c>
      <c r="D60" t="s">
        <v>86</v>
      </c>
      <c r="E60" t="s">
        <v>86</v>
      </c>
      <c r="F60" t="s">
        <v>86</v>
      </c>
      <c r="G60" t="s">
        <v>86</v>
      </c>
      <c r="H60" t="s">
        <v>86</v>
      </c>
      <c r="I60" t="s">
        <v>86</v>
      </c>
      <c r="J60" t="s">
        <v>86</v>
      </c>
      <c r="K60" t="s">
        <v>86</v>
      </c>
      <c r="L60" t="s">
        <v>86</v>
      </c>
      <c r="M60" t="s">
        <v>86</v>
      </c>
      <c r="N60" t="s">
        <v>1</v>
      </c>
    </row>
    <row r="61" spans="1:14" x14ac:dyDescent="0.3">
      <c r="A61" t="s">
        <v>28</v>
      </c>
      <c r="B61" t="s">
        <v>86</v>
      </c>
      <c r="C61" t="s">
        <v>86</v>
      </c>
      <c r="D61" t="s">
        <v>86</v>
      </c>
      <c r="E61" t="s">
        <v>86</v>
      </c>
      <c r="F61" t="s">
        <v>86</v>
      </c>
      <c r="G61" t="s">
        <v>86</v>
      </c>
      <c r="H61" t="s">
        <v>86</v>
      </c>
      <c r="I61" t="s">
        <v>86</v>
      </c>
      <c r="J61" t="s">
        <v>86</v>
      </c>
      <c r="K61" t="s">
        <v>86</v>
      </c>
      <c r="L61" t="s">
        <v>86</v>
      </c>
      <c r="M61" t="s">
        <v>86</v>
      </c>
      <c r="N61" t="s">
        <v>1</v>
      </c>
    </row>
    <row r="62" spans="1:14" x14ac:dyDescent="0.3">
      <c r="A62" t="s">
        <v>1</v>
      </c>
    </row>
  </sheetData>
  <pageMargins left="0.7" right="0.7" top="0.75" bottom="0.75" header="0.3" footer="0.3"/>
  <ignoredErrors>
    <ignoredError sqref="A1:N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results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Zirui Zhou</cp:lastModifiedBy>
  <dcterms:modified xsi:type="dcterms:W3CDTF">2023-05-05T04:41:49Z</dcterms:modified>
</cp:coreProperties>
</file>