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®\OneDrive\Documentos\Desafio_metodos\desafio4\"/>
    </mc:Choice>
  </mc:AlternateContent>
  <xr:revisionPtr revIDLastSave="0" documentId="8_{AAC25E1A-9851-40EE-96A7-A49BB3EFCDC4}" xr6:coauthVersionLast="47" xr6:coauthVersionMax="47" xr10:uidLastSave="{00000000-0000-0000-0000-000000000000}"/>
  <bookViews>
    <workbookView xWindow="-120" yWindow="-120" windowWidth="20730" windowHeight="11160" activeTab="2" xr2:uid="{C303322D-AF00-4BFD-9C10-403297716B9A}"/>
  </bookViews>
  <sheets>
    <sheet name="eje1" sheetId="1" r:id="rId1"/>
    <sheet name="eje2" sheetId="2" r:id="rId2"/>
    <sheet name="ej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G10" i="3"/>
  <c r="F10" i="3"/>
  <c r="G9" i="3"/>
  <c r="F9" i="3"/>
  <c r="C10" i="3"/>
  <c r="F5" i="3"/>
  <c r="G5" i="3"/>
  <c r="G4" i="3"/>
  <c r="F4" i="3"/>
  <c r="D9" i="2"/>
  <c r="D8" i="2"/>
  <c r="D7" i="2"/>
  <c r="D11" i="2"/>
  <c r="D6" i="2"/>
  <c r="C25" i="1"/>
  <c r="E25" i="1"/>
  <c r="G21" i="1"/>
  <c r="E19" i="1"/>
  <c r="E17" i="1"/>
  <c r="E15" i="1"/>
  <c r="E16" i="1"/>
  <c r="D10" i="2" l="1"/>
  <c r="D13" i="2" s="1"/>
</calcChain>
</file>

<file path=xl/sharedStrings.xml><?xml version="1.0" encoding="utf-8"?>
<sst xmlns="http://schemas.openxmlformats.org/spreadsheetml/2006/main" count="58" uniqueCount="54">
  <si>
    <t>Orden de la Aproximacion</t>
  </si>
  <si>
    <t>Aproximacion de f(3)</t>
  </si>
  <si>
    <t>Valor Verdadero</t>
  </si>
  <si>
    <t>Error Relativo Porcentual</t>
  </si>
  <si>
    <t>tercer orden</t>
  </si>
  <si>
    <t>Primera Derivada f´(x)</t>
  </si>
  <si>
    <t>75x^2-12x+7</t>
  </si>
  <si>
    <t>Segunda Derivada f´´(x)</t>
  </si>
  <si>
    <t>150x-12</t>
  </si>
  <si>
    <t>Tercera Derivada f´´´(x)</t>
  </si>
  <si>
    <t>Termino</t>
  </si>
  <si>
    <t>Expresion</t>
  </si>
  <si>
    <t>Valor</t>
  </si>
  <si>
    <t>Aproximacion par f(3)</t>
  </si>
  <si>
    <t>Valor verdadero f(3)</t>
  </si>
  <si>
    <t>Error relativo porcentual</t>
  </si>
  <si>
    <t>f(1)</t>
  </si>
  <si>
    <t>f'(1)(x - 1)</t>
  </si>
  <si>
    <t>70*(3−1)</t>
  </si>
  <si>
    <t>f''(1)(x - 1)^2 / 2!</t>
  </si>
  <si>
    <t>25(1)^3-6(1)^2+7(1)-88</t>
  </si>
  <si>
    <t>25*(3-1)^3</t>
  </si>
  <si>
    <t>69*(3−1)^2</t>
  </si>
  <si>
    <t>f'''(1)(x - 1)^3 / 3!</t>
  </si>
  <si>
    <t>Suma de Terminos</t>
  </si>
  <si>
    <t>25(3)3−6(3)2+7(3)−88</t>
  </si>
  <si>
    <t>Error relativo</t>
  </si>
  <si>
    <t>f(x)=ln(x)</t>
  </si>
  <si>
    <t>f(1)=0</t>
  </si>
  <si>
    <t>f´(1)=1</t>
  </si>
  <si>
    <t>f´´(1)=-1</t>
  </si>
  <si>
    <t>f´´´(1)=2</t>
  </si>
  <si>
    <t>f´´´´(1)=-6</t>
  </si>
  <si>
    <t>Funcion</t>
  </si>
  <si>
    <t>x=</t>
  </si>
  <si>
    <t>Valores</t>
  </si>
  <si>
    <t>Aproximacion</t>
  </si>
  <si>
    <t>In(2,5)=</t>
  </si>
  <si>
    <t>Error Relativo</t>
  </si>
  <si>
    <t>Definir</t>
  </si>
  <si>
    <t>ancho B</t>
  </si>
  <si>
    <t>profundidad H</t>
  </si>
  <si>
    <t>rugosidad n</t>
  </si>
  <si>
    <t>pendiente S</t>
  </si>
  <si>
    <t>rango de n</t>
  </si>
  <si>
    <t>rango de S</t>
  </si>
  <si>
    <t>Q para n y S</t>
  </si>
  <si>
    <t>Limite Inferior</t>
  </si>
  <si>
    <t>Limite Superior</t>
  </si>
  <si>
    <t>Q para n</t>
  </si>
  <si>
    <t>Q para S</t>
  </si>
  <si>
    <t>Sensibilidad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</si>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</sst>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8" borderId="0" xfId="1" applyNumberFormat="1" applyFont="1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568D-1E0A-4B70-BD54-01A651F7042F}">
  <dimension ref="B7:G25"/>
  <sheetViews>
    <sheetView topLeftCell="A7" workbookViewId="0">
      <selection activeCell="D6" sqref="D6"/>
    </sheetView>
  </sheetViews>
  <sheetFormatPr baseColWidth="10" defaultRowHeight="15" x14ac:dyDescent="0.25"/>
  <cols>
    <col min="1" max="1" width="25.5703125" customWidth="1"/>
    <col min="2" max="2" width="23.85546875" customWidth="1"/>
    <col min="3" max="3" width="23.140625" customWidth="1"/>
    <col min="4" max="4" width="23" customWidth="1"/>
    <col min="5" max="5" width="22.85546875" customWidth="1"/>
    <col min="6" max="6" width="23" customWidth="1"/>
    <col min="7" max="7" width="22.85546875" bestFit="1" customWidth="1"/>
  </cols>
  <sheetData>
    <row r="7" spans="2:7" x14ac:dyDescent="0.25">
      <c r="B7" s="1" t="s">
        <v>5</v>
      </c>
      <c r="C7" s="2" t="s">
        <v>6</v>
      </c>
    </row>
    <row r="8" spans="2:7" x14ac:dyDescent="0.25">
      <c r="B8" s="1" t="s">
        <v>7</v>
      </c>
      <c r="C8" s="2" t="s">
        <v>8</v>
      </c>
    </row>
    <row r="9" spans="2:7" x14ac:dyDescent="0.25">
      <c r="B9" s="1" t="s">
        <v>9</v>
      </c>
      <c r="C9" s="2">
        <v>150</v>
      </c>
    </row>
    <row r="13" spans="2:7" x14ac:dyDescent="0.25">
      <c r="B13" s="5" t="s">
        <v>10</v>
      </c>
      <c r="C13" s="5" t="s">
        <v>11</v>
      </c>
      <c r="D13" s="5" t="s">
        <v>12</v>
      </c>
      <c r="E13" s="5" t="s">
        <v>13</v>
      </c>
      <c r="F13" s="5" t="s">
        <v>14</v>
      </c>
      <c r="G13" s="5" t="s">
        <v>15</v>
      </c>
    </row>
    <row r="14" spans="2:7" x14ac:dyDescent="0.25">
      <c r="B14" s="5" t="s">
        <v>16</v>
      </c>
      <c r="C14" s="7" t="s">
        <v>20</v>
      </c>
      <c r="D14" s="7">
        <v>-62</v>
      </c>
      <c r="E14" s="7">
        <v>-62</v>
      </c>
      <c r="F14" s="7"/>
      <c r="G14" s="7"/>
    </row>
    <row r="15" spans="2:7" x14ac:dyDescent="0.25">
      <c r="B15" s="5" t="s">
        <v>17</v>
      </c>
      <c r="C15" s="7" t="s">
        <v>18</v>
      </c>
      <c r="D15" s="7">
        <v>70</v>
      </c>
      <c r="E15" s="7">
        <f>D15*(3-1)</f>
        <v>140</v>
      </c>
      <c r="F15" s="7"/>
      <c r="G15" s="7"/>
    </row>
    <row r="16" spans="2:7" x14ac:dyDescent="0.25">
      <c r="B16" s="6" t="s">
        <v>19</v>
      </c>
      <c r="C16" s="7" t="s">
        <v>22</v>
      </c>
      <c r="D16" s="7">
        <v>138</v>
      </c>
      <c r="E16" s="7">
        <f>(D16/FACT(2))*(3-1)^2</f>
        <v>276</v>
      </c>
      <c r="F16" s="7"/>
      <c r="G16" s="7"/>
    </row>
    <row r="17" spans="2:7" x14ac:dyDescent="0.25">
      <c r="B17" s="5" t="s">
        <v>23</v>
      </c>
      <c r="C17" s="7" t="s">
        <v>21</v>
      </c>
      <c r="D17" s="7">
        <v>150</v>
      </c>
      <c r="E17" s="7">
        <f>(D17/FACT(3))*(3-1)^3</f>
        <v>200</v>
      </c>
      <c r="F17" s="7"/>
      <c r="G17" s="7"/>
    </row>
    <row r="18" spans="2:7" x14ac:dyDescent="0.25">
      <c r="B18" s="5"/>
      <c r="C18" s="7"/>
      <c r="D18" s="7"/>
      <c r="E18" s="7"/>
      <c r="F18" s="7"/>
      <c r="G18" s="7"/>
    </row>
    <row r="19" spans="2:7" x14ac:dyDescent="0.25">
      <c r="B19" s="5" t="s">
        <v>24</v>
      </c>
      <c r="C19" s="7"/>
      <c r="D19" s="8"/>
      <c r="E19" s="7">
        <f>E14+E15+E17+E16</f>
        <v>554</v>
      </c>
      <c r="F19" s="7"/>
      <c r="G19" s="7"/>
    </row>
    <row r="20" spans="2:7" x14ac:dyDescent="0.25">
      <c r="B20" s="5" t="s">
        <v>14</v>
      </c>
      <c r="C20" s="7" t="s">
        <v>25</v>
      </c>
      <c r="D20" s="7"/>
      <c r="E20" s="7"/>
      <c r="F20" s="7">
        <v>554</v>
      </c>
      <c r="G20" s="7"/>
    </row>
    <row r="21" spans="2:7" x14ac:dyDescent="0.25">
      <c r="B21" s="5" t="s">
        <v>26</v>
      </c>
      <c r="C21" s="7"/>
      <c r="D21" s="7"/>
      <c r="E21" s="7"/>
      <c r="F21" s="7"/>
      <c r="G21" s="7">
        <f>ABS((E19-F20)/F20)</f>
        <v>0</v>
      </c>
    </row>
    <row r="24" spans="2:7" x14ac:dyDescent="0.25">
      <c r="B24" s="3" t="s">
        <v>0</v>
      </c>
      <c r="C24" s="3" t="s">
        <v>1</v>
      </c>
      <c r="D24" s="3" t="s">
        <v>2</v>
      </c>
      <c r="E24" s="3" t="s">
        <v>3</v>
      </c>
    </row>
    <row r="25" spans="2:7" x14ac:dyDescent="0.25">
      <c r="B25" s="4" t="s">
        <v>4</v>
      </c>
      <c r="C25" s="4">
        <f>E19</f>
        <v>554</v>
      </c>
      <c r="D25" s="4">
        <v>554</v>
      </c>
      <c r="E25" s="4">
        <f>ABS((D25 - C25) / D25) * 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8C45-8F89-4F83-BE9A-5C2B5ECF51A5}">
  <dimension ref="B4:D13"/>
  <sheetViews>
    <sheetView workbookViewId="0">
      <selection activeCell="D13" sqref="D13"/>
    </sheetView>
  </sheetViews>
  <sheetFormatPr baseColWidth="10" defaultRowHeight="15" x14ac:dyDescent="0.25"/>
  <cols>
    <col min="1" max="2" width="11.85546875" bestFit="1" customWidth="1"/>
    <col min="3" max="3" width="13.42578125" customWidth="1"/>
  </cols>
  <sheetData>
    <row r="4" spans="2:4" x14ac:dyDescent="0.25">
      <c r="B4" s="7" t="s">
        <v>33</v>
      </c>
      <c r="C4" s="7"/>
      <c r="D4" s="7" t="s">
        <v>35</v>
      </c>
    </row>
    <row r="5" spans="2:4" x14ac:dyDescent="0.25">
      <c r="B5" s="7" t="s">
        <v>27</v>
      </c>
      <c r="C5" s="9" t="s">
        <v>34</v>
      </c>
      <c r="D5" s="10">
        <v>2.5</v>
      </c>
    </row>
    <row r="6" spans="2:4" x14ac:dyDescent="0.25">
      <c r="B6" s="7" t="s">
        <v>28</v>
      </c>
      <c r="C6" s="7"/>
      <c r="D6" s="10">
        <f>D5-1</f>
        <v>1.5</v>
      </c>
    </row>
    <row r="7" spans="2:4" x14ac:dyDescent="0.25">
      <c r="B7" s="7" t="s">
        <v>29</v>
      </c>
      <c r="C7" s="7"/>
      <c r="D7" s="10">
        <f>D6^2</f>
        <v>2.25</v>
      </c>
    </row>
    <row r="8" spans="2:4" x14ac:dyDescent="0.25">
      <c r="B8" s="7" t="s">
        <v>30</v>
      </c>
      <c r="C8" s="7"/>
      <c r="D8" s="10">
        <f>(D6)^3</f>
        <v>3.375</v>
      </c>
    </row>
    <row r="9" spans="2:4" x14ac:dyDescent="0.25">
      <c r="B9" s="7" t="s">
        <v>31</v>
      </c>
      <c r="C9" s="7"/>
      <c r="D9" s="10">
        <f>D6^4</f>
        <v>5.0625</v>
      </c>
    </row>
    <row r="10" spans="2:4" x14ac:dyDescent="0.25">
      <c r="B10" s="7" t="s">
        <v>32</v>
      </c>
      <c r="C10" s="7" t="s">
        <v>36</v>
      </c>
      <c r="D10" s="10">
        <f>D6 - (1/2)*D7 + (1/3)*D8 - (1/4)*D9</f>
        <v>0.234375</v>
      </c>
    </row>
    <row r="11" spans="2:4" x14ac:dyDescent="0.25">
      <c r="B11" s="7"/>
      <c r="C11" s="9" t="s">
        <v>37</v>
      </c>
      <c r="D11" s="10">
        <f>LN(D5)</f>
        <v>0.91629073187415511</v>
      </c>
    </row>
    <row r="12" spans="2:4" x14ac:dyDescent="0.25">
      <c r="B12" s="7"/>
      <c r="C12" s="7"/>
      <c r="D12" s="7"/>
    </row>
    <row r="13" spans="2:4" x14ac:dyDescent="0.25">
      <c r="B13" s="7"/>
      <c r="C13" s="7" t="s">
        <v>38</v>
      </c>
      <c r="D13" s="11">
        <f>ABS(D11 - D10) / D11 * 100</f>
        <v>74.421328095219735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EC48-4678-45E3-BA37-2978A818DE93}">
  <dimension ref="B3:G16"/>
  <sheetViews>
    <sheetView tabSelected="1" workbookViewId="0">
      <selection activeCell="F13" sqref="F13"/>
    </sheetView>
  </sheetViews>
  <sheetFormatPr baseColWidth="10" defaultRowHeight="15" x14ac:dyDescent="0.25"/>
  <cols>
    <col min="2" max="2" width="14.5703125" customWidth="1"/>
    <col min="6" max="7" width="14.7109375" customWidth="1"/>
  </cols>
  <sheetData>
    <row r="3" spans="2:7" x14ac:dyDescent="0.25">
      <c r="B3" s="12" t="s">
        <v>39</v>
      </c>
      <c r="C3" s="12" t="s">
        <v>35</v>
      </c>
      <c r="E3" s="14"/>
      <c r="F3" s="14" t="s">
        <v>47</v>
      </c>
      <c r="G3" s="14" t="s">
        <v>48</v>
      </c>
    </row>
    <row r="4" spans="2:7" x14ac:dyDescent="0.25">
      <c r="B4" s="12" t="s">
        <v>40</v>
      </c>
      <c r="C4" s="13">
        <v>20</v>
      </c>
      <c r="E4" s="14" t="s">
        <v>44</v>
      </c>
      <c r="F4" s="15">
        <f>C6*(1-0.1)</f>
        <v>2.7E-2</v>
      </c>
      <c r="G4" s="15">
        <f>C6*(1+0.1)</f>
        <v>3.3000000000000002E-2</v>
      </c>
    </row>
    <row r="5" spans="2:7" x14ac:dyDescent="0.25">
      <c r="B5" s="12" t="s">
        <v>41</v>
      </c>
      <c r="C5" s="13">
        <v>0.3</v>
      </c>
      <c r="E5" s="14" t="s">
        <v>45</v>
      </c>
      <c r="F5" s="15">
        <f>C7*(1-0.1)</f>
        <v>2.7E-4</v>
      </c>
      <c r="G5" s="15">
        <f>C7*(1+0.1)</f>
        <v>3.3E-4</v>
      </c>
    </row>
    <row r="6" spans="2:7" x14ac:dyDescent="0.25">
      <c r="B6" s="12" t="s">
        <v>42</v>
      </c>
      <c r="C6" s="13">
        <v>0.03</v>
      </c>
    </row>
    <row r="7" spans="2:7" x14ac:dyDescent="0.25">
      <c r="B7" s="12" t="s">
        <v>43</v>
      </c>
      <c r="C7" s="13">
        <v>2.9999999999999997E-4</v>
      </c>
    </row>
    <row r="8" spans="2:7" x14ac:dyDescent="0.25">
      <c r="E8" s="14"/>
      <c r="F8" s="14" t="s">
        <v>47</v>
      </c>
      <c r="G8" s="14" t="s">
        <v>48</v>
      </c>
    </row>
    <row r="9" spans="2:7" x14ac:dyDescent="0.25">
      <c r="E9" s="14" t="s">
        <v>49</v>
      </c>
      <c r="F9" s="15">
        <f>1*(C4*C5)^(5/3)*F4*(C4+2*C5)^(2/3)*(C7^0.5)</f>
        <v>6.9623302935441611E-2</v>
      </c>
      <c r="G9" s="15">
        <f>1*(C4*C5)^(5/3)*G4*(C4+2*C5)^(2/3)*(C7^0.5)</f>
        <v>8.5095148032206427E-2</v>
      </c>
    </row>
    <row r="10" spans="2:7" x14ac:dyDescent="0.25">
      <c r="B10" s="16" t="s">
        <v>46</v>
      </c>
      <c r="C10" s="17">
        <f>1*(C4*C5)^(5/3)*C6*(C4+2*C5)^(2/3)*(C7^0.5)</f>
        <v>7.7359225483824012E-2</v>
      </c>
      <c r="E10" s="14" t="s">
        <v>50</v>
      </c>
      <c r="F10" s="15">
        <f>1*(C4*C5)^(5/3)*C6*(C4+2*C5)^(2/3)*(F5^0.5)</f>
        <v>7.3389405166627522E-2</v>
      </c>
      <c r="G10" s="15">
        <f>1*(C4*C5)^(5/3)*C6*(C4+2*C5)^(2/3)*(G5^0.5)</f>
        <v>8.11350401750245E-2</v>
      </c>
    </row>
    <row r="14" spans="2:7" x14ac:dyDescent="0.25">
      <c r="B14" s="18" t="s">
        <v>51</v>
      </c>
      <c r="C14" s="18"/>
    </row>
    <row r="15" spans="2:7" x14ac:dyDescent="0.25">
      <c r="B15" s="18" t="s">
        <v>52</v>
      </c>
      <c r="C15" s="5">
        <f>(G9-C10)/C10*100</f>
        <v>10.000000000000018</v>
      </c>
    </row>
    <row r="16" spans="2:7" x14ac:dyDescent="0.25">
      <c r="B16" s="18" t="s">
        <v>53</v>
      </c>
      <c r="C16" s="5">
        <f>(G10-F10)/F10*100</f>
        <v>10.554159678513326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</vt:lpstr>
      <vt:lpstr>eje2</vt:lpstr>
      <vt:lpstr>eje3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Loveless</dc:creator>
  <cp:lastModifiedBy>Nisha Loveless</cp:lastModifiedBy>
  <dcterms:created xsi:type="dcterms:W3CDTF">2024-09-05T04:46:12Z</dcterms:created>
  <dcterms:modified xsi:type="dcterms:W3CDTF">2024-09-05T06:31:45Z</dcterms:modified>
</cp:coreProperties>
</file>