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ing®\OneDrive\Documentos\Desafio_metodos\"/>
    </mc:Choice>
  </mc:AlternateContent>
  <xr:revisionPtr revIDLastSave="0" documentId="8_{1ED903FA-DBD3-44A1-AC4C-5A4EB129FF47}" xr6:coauthVersionLast="47" xr6:coauthVersionMax="47" xr10:uidLastSave="{00000000-0000-0000-0000-000000000000}"/>
  <bookViews>
    <workbookView xWindow="-120" yWindow="-120" windowWidth="20730" windowHeight="11160" xr2:uid="{3D1A260A-5A3B-4A86-83A0-D750FE216B3F}"/>
  </bookViews>
  <sheets>
    <sheet name="La_Paz" sheetId="2" r:id="rId1"/>
    <sheet name="El_Alto" sheetId="3" r:id="rId2"/>
    <sheet name="5000m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3" l="1"/>
  <c r="M10" i="2"/>
  <c r="N22" i="4"/>
  <c r="E33" i="2"/>
  <c r="E32" i="2"/>
  <c r="I8" i="3"/>
  <c r="E30" i="4"/>
  <c r="E29" i="4"/>
  <c r="K24" i="2" l="1"/>
  <c r="J25" i="2"/>
  <c r="I26" i="2"/>
  <c r="H27" i="2"/>
  <c r="G28" i="2"/>
  <c r="F29" i="2"/>
  <c r="E30" i="2"/>
  <c r="F28" i="2"/>
  <c r="F27" i="2"/>
  <c r="G26" i="2" s="1"/>
  <c r="H25" i="2" s="1"/>
  <c r="I24" i="2" s="1"/>
  <c r="F26" i="2"/>
  <c r="G25" i="2" s="1"/>
  <c r="H24" i="2" s="1"/>
  <c r="F25" i="2"/>
  <c r="G24" i="2"/>
  <c r="F24" i="2"/>
  <c r="J24" i="3"/>
  <c r="F28" i="3"/>
  <c r="G27" i="3" s="1"/>
  <c r="F27" i="3"/>
  <c r="G26" i="3" s="1"/>
  <c r="F26" i="3"/>
  <c r="G25" i="3" s="1"/>
  <c r="H24" i="3" s="1"/>
  <c r="F25" i="3"/>
  <c r="G24" i="3" s="1"/>
  <c r="F24" i="3"/>
  <c r="K20" i="4"/>
  <c r="J6" i="4"/>
  <c r="J20" i="4"/>
  <c r="I7" i="4"/>
  <c r="I20" i="4"/>
  <c r="F25" i="4"/>
  <c r="G24" i="4" s="1"/>
  <c r="H23" i="4" s="1"/>
  <c r="I22" i="4" s="1"/>
  <c r="J21" i="4" s="1"/>
  <c r="E26" i="4"/>
  <c r="F24" i="4"/>
  <c r="F23" i="4"/>
  <c r="G22" i="4" s="1"/>
  <c r="F22" i="4"/>
  <c r="G21" i="4" s="1"/>
  <c r="F21" i="4"/>
  <c r="F20" i="4"/>
  <c r="G20" i="4" s="1"/>
  <c r="F10" i="4"/>
  <c r="F9" i="4"/>
  <c r="G8" i="4" s="1"/>
  <c r="F8" i="4"/>
  <c r="G7" i="4" s="1"/>
  <c r="H6" i="4" s="1"/>
  <c r="F7" i="4"/>
  <c r="F6" i="4"/>
  <c r="G6" i="4" s="1"/>
  <c r="F12" i="3"/>
  <c r="G11" i="3"/>
  <c r="F11" i="3"/>
  <c r="F10" i="3"/>
  <c r="G10" i="3" s="1"/>
  <c r="F9" i="3"/>
  <c r="G8" i="3" s="1"/>
  <c r="F8" i="3"/>
  <c r="F9" i="2"/>
  <c r="F13" i="2"/>
  <c r="G12" i="2" s="1"/>
  <c r="H11" i="2" s="1"/>
  <c r="I10" i="2" s="1"/>
  <c r="F12" i="2"/>
  <c r="G11" i="2"/>
  <c r="H10" i="2" s="1"/>
  <c r="F11" i="2"/>
  <c r="G10" i="2"/>
  <c r="F10" i="2"/>
  <c r="G9" i="2"/>
  <c r="H9" i="2" s="1"/>
  <c r="G27" i="2" l="1"/>
  <c r="H26" i="2" s="1"/>
  <c r="I25" i="2" s="1"/>
  <c r="J24" i="2" s="1"/>
  <c r="H25" i="3"/>
  <c r="I24" i="3" s="1"/>
  <c r="H26" i="3"/>
  <c r="I25" i="3" s="1"/>
  <c r="H20" i="4"/>
  <c r="H21" i="4"/>
  <c r="G23" i="4"/>
  <c r="H22" i="4" s="1"/>
  <c r="I21" i="4" s="1"/>
  <c r="H7" i="4"/>
  <c r="I6" i="4" s="1"/>
  <c r="E16" i="4" s="1"/>
  <c r="E12" i="4" s="1"/>
  <c r="G9" i="4"/>
  <c r="H8" i="4" s="1"/>
  <c r="H10" i="3"/>
  <c r="G9" i="3"/>
  <c r="H8" i="3" s="1"/>
  <c r="I9" i="2"/>
  <c r="J9" i="2"/>
  <c r="E19" i="2"/>
  <c r="E15" i="2" s="1"/>
  <c r="H9" i="3" l="1"/>
  <c r="I9" i="3" l="1"/>
  <c r="J8" i="3" s="1"/>
  <c r="E18" i="3" s="1"/>
  <c r="E14" i="3" l="1"/>
  <c r="E34" i="3"/>
  <c r="E32" i="3"/>
  <c r="E30" i="3" l="1"/>
  <c r="F29" i="3" s="1"/>
  <c r="G28" i="3" s="1"/>
  <c r="H27" i="3" s="1"/>
  <c r="I26" i="3" s="1"/>
  <c r="J25" i="3" s="1"/>
  <c r="K24" i="3" s="1"/>
</calcChain>
</file>

<file path=xl/sharedStrings.xml><?xml version="1.0" encoding="utf-8"?>
<sst xmlns="http://schemas.openxmlformats.org/spreadsheetml/2006/main" count="65" uniqueCount="19">
  <si>
    <t>dfi 1er nivel</t>
  </si>
  <si>
    <t>dif  2do nivel</t>
  </si>
  <si>
    <t>dif 3er. Nivel</t>
  </si>
  <si>
    <t>dif 4to.nivel</t>
  </si>
  <si>
    <t>dif 5to nivel</t>
  </si>
  <si>
    <t>h(ft)</t>
  </si>
  <si>
    <t>T(°F)</t>
  </si>
  <si>
    <t>f(x0) + F[x0,x1] ( x- x0) +F[x0,x1,x2] (x-x0)(x-x1)+ F[x0,x1,x2,x3]  (x-x0)(x-x1)(x-x2)+F[x0,x1,x2,x3,4]  (x-x0)(x-x1)(x-x2)(x-x3)</t>
  </si>
  <si>
    <t>P(x)=</t>
  </si>
  <si>
    <t>P(500)=</t>
  </si>
  <si>
    <t>P(3650)=</t>
  </si>
  <si>
    <t>error=</t>
  </si>
  <si>
    <t>P(11975)=</t>
  </si>
  <si>
    <t>Error=</t>
  </si>
  <si>
    <t>real</t>
  </si>
  <si>
    <t>error%</t>
  </si>
  <si>
    <t>real=</t>
  </si>
  <si>
    <t>La cuidad de La Paz se encuentra aproximadamente a 3650m(11972,3ft)sobre el nivel del mar</t>
  </si>
  <si>
    <t>metodo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</si>
</sst>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/>
    <xf numFmtId="0" fontId="0" fillId="3" borderId="1" xfId="0" applyFill="1" applyBorder="1"/>
    <xf numFmtId="0" fontId="0" fillId="3" borderId="0" xfId="0" applyFill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6" borderId="0" xfId="0" applyFill="1"/>
    <xf numFmtId="0" fontId="0" fillId="6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5255C-631A-41B8-9BED-9A4C118F7CBD}">
  <sheetPr>
    <tabColor theme="8" tint="-0.249977111117893"/>
  </sheetPr>
  <dimension ref="C5:N33"/>
  <sheetViews>
    <sheetView tabSelected="1" zoomScale="89" zoomScaleNormal="89" workbookViewId="0">
      <selection activeCell="B22" sqref="B22"/>
    </sheetView>
  </sheetViews>
  <sheetFormatPr baseColWidth="10" defaultRowHeight="15" x14ac:dyDescent="0.25"/>
  <cols>
    <col min="5" max="5" width="12.7109375" bestFit="1" customWidth="1"/>
    <col min="11" max="11" width="12.7109375" bestFit="1" customWidth="1"/>
  </cols>
  <sheetData>
    <row r="5" spans="3:14" x14ac:dyDescent="0.25">
      <c r="D5" t="s">
        <v>17</v>
      </c>
    </row>
    <row r="8" spans="3:14" x14ac:dyDescent="0.25">
      <c r="D8" s="2" t="s">
        <v>5</v>
      </c>
      <c r="E8" s="2" t="s">
        <v>6</v>
      </c>
      <c r="F8" s="3" t="s">
        <v>0</v>
      </c>
      <c r="G8" s="3" t="s">
        <v>1</v>
      </c>
      <c r="H8" s="3" t="s">
        <v>2</v>
      </c>
      <c r="I8" s="3" t="s">
        <v>3</v>
      </c>
      <c r="J8" s="3" t="s">
        <v>4</v>
      </c>
    </row>
    <row r="9" spans="3:14" x14ac:dyDescent="0.25">
      <c r="C9">
        <v>0</v>
      </c>
      <c r="D9" s="1">
        <v>-1000</v>
      </c>
      <c r="E9" s="4">
        <v>213.9</v>
      </c>
      <c r="F9" s="4">
        <f>+(E10-E9)/(D10-D9)</f>
        <v>-1.9000000000000056E-3</v>
      </c>
      <c r="G9" s="4">
        <f>+(F10-F9)/(D11-D9)</f>
        <v>-8.3333333333328488E-9</v>
      </c>
      <c r="H9" s="4">
        <f>+(G10-G9)/(D12-D9)</f>
        <v>-3.124904536311438E-27</v>
      </c>
      <c r="I9" s="4">
        <f>+(H10-H9)/(D13-D9)</f>
        <v>1.4384920634920553E-16</v>
      </c>
      <c r="J9" s="4">
        <f>+(I10-I9)/(D14-D9)</f>
        <v>-1.3527106633513939E-20</v>
      </c>
      <c r="M9" s="6" t="s">
        <v>18</v>
      </c>
      <c r="N9" s="6" t="s">
        <v>14</v>
      </c>
    </row>
    <row r="10" spans="3:14" x14ac:dyDescent="0.25">
      <c r="C10">
        <v>1</v>
      </c>
      <c r="D10" s="1">
        <v>0</v>
      </c>
      <c r="E10" s="1">
        <v>212</v>
      </c>
      <c r="F10" s="1">
        <f t="shared" ref="F10:F13" si="0">+(E11-E10)/(D11-D10)</f>
        <v>-1.933333333333337E-3</v>
      </c>
      <c r="G10" s="1">
        <f t="shared" ref="G10:G12" si="1">+(F11-F10)/(D12-D10)</f>
        <v>-8.3333333333328769E-9</v>
      </c>
      <c r="H10" s="1">
        <f t="shared" ref="H10:H11" si="2">+(G11-G10)/(D13-D10)</f>
        <v>2.301587301587285E-12</v>
      </c>
      <c r="I10" s="1">
        <f>+(H11-H10)/(D14-D10)</f>
        <v>-1.6727424622161509E-16</v>
      </c>
      <c r="J10" s="1"/>
      <c r="M10" s="6">
        <f>(5/9)*(E15-32)</f>
        <v>87.211858342708126</v>
      </c>
      <c r="N10" s="6">
        <v>87.23</v>
      </c>
    </row>
    <row r="11" spans="3:14" x14ac:dyDescent="0.25">
      <c r="C11">
        <v>2</v>
      </c>
      <c r="D11" s="1">
        <v>3000</v>
      </c>
      <c r="E11" s="1">
        <v>206.2</v>
      </c>
      <c r="F11" s="1">
        <f t="shared" si="0"/>
        <v>-2E-3</v>
      </c>
      <c r="G11" s="1">
        <f t="shared" si="1"/>
        <v>2.6190476190476403E-8</v>
      </c>
      <c r="H11" s="1">
        <f t="shared" si="2"/>
        <v>-1.3784461152882471E-12</v>
      </c>
      <c r="I11" s="1"/>
      <c r="J11" s="1"/>
    </row>
    <row r="12" spans="3:14" x14ac:dyDescent="0.25">
      <c r="C12">
        <v>3</v>
      </c>
      <c r="D12" s="1">
        <v>8000</v>
      </c>
      <c r="E12" s="1">
        <v>196.2</v>
      </c>
      <c r="F12" s="1">
        <f t="shared" si="0"/>
        <v>-1.6857142857142832E-3</v>
      </c>
      <c r="G12" s="1">
        <f t="shared" si="1"/>
        <v>-2.9428344681749405E-22</v>
      </c>
      <c r="H12" s="1"/>
      <c r="I12" s="1"/>
      <c r="J12" s="1"/>
    </row>
    <row r="13" spans="3:14" x14ac:dyDescent="0.25">
      <c r="C13">
        <v>4</v>
      </c>
      <c r="D13" s="1">
        <v>15000</v>
      </c>
      <c r="E13" s="1">
        <v>184.4</v>
      </c>
      <c r="F13" s="1">
        <f t="shared" si="0"/>
        <v>-1.6857142857142873E-3</v>
      </c>
      <c r="G13" s="1"/>
      <c r="H13" s="1"/>
      <c r="I13" s="1"/>
      <c r="J13" s="1"/>
    </row>
    <row r="14" spans="3:14" x14ac:dyDescent="0.25">
      <c r="C14">
        <v>5</v>
      </c>
      <c r="D14" s="1">
        <v>22000</v>
      </c>
      <c r="E14" s="1">
        <v>172.6</v>
      </c>
      <c r="F14" s="1"/>
      <c r="G14" s="1"/>
      <c r="H14" s="1"/>
      <c r="I14" s="1"/>
      <c r="J14" s="1"/>
    </row>
    <row r="15" spans="3:14" x14ac:dyDescent="0.25">
      <c r="D15" s="6">
        <v>11972.3</v>
      </c>
      <c r="E15" s="6">
        <f>+E19</f>
        <v>188.98134501687463</v>
      </c>
    </row>
    <row r="17" spans="4:14" x14ac:dyDescent="0.25">
      <c r="D17" s="5" t="s">
        <v>8</v>
      </c>
      <c r="E17" s="5" t="s">
        <v>7</v>
      </c>
      <c r="F17" s="5"/>
      <c r="G17" s="5"/>
      <c r="H17" s="5"/>
      <c r="I17" s="5"/>
      <c r="J17" s="5"/>
      <c r="K17" s="5"/>
      <c r="L17" s="5"/>
      <c r="M17" s="5"/>
      <c r="N17" s="5"/>
    </row>
    <row r="19" spans="4:14" x14ac:dyDescent="0.25">
      <c r="D19" s="5" t="s">
        <v>12</v>
      </c>
      <c r="E19" s="5">
        <f>+E9+F9*(D15-D9)+G9*(D15-D9)*(D15-D10)+H9*(D15-D9)*(D15-D10)*(D15-D11)+I9*(D15-D9)*(D15-D10)*(D15-D11)*(D15-D12)+J9*(D15-D9)*(D15-D10)*(D15-D11)*(D15-D12)*(D15-D13)</f>
        <v>188.98134501687463</v>
      </c>
    </row>
    <row r="20" spans="4:14" x14ac:dyDescent="0.25">
      <c r="D20" s="9" t="s">
        <v>14</v>
      </c>
      <c r="E20" s="9">
        <v>188.06</v>
      </c>
    </row>
    <row r="21" spans="4:14" x14ac:dyDescent="0.25">
      <c r="D21" s="11"/>
    </row>
    <row r="23" spans="4:14" x14ac:dyDescent="0.25">
      <c r="D23" s="2" t="s">
        <v>5</v>
      </c>
      <c r="E23" s="2" t="s">
        <v>6</v>
      </c>
      <c r="F23" s="3" t="s">
        <v>0</v>
      </c>
      <c r="G23" s="3" t="s">
        <v>1</v>
      </c>
      <c r="H23" s="3" t="s">
        <v>2</v>
      </c>
      <c r="I23" s="3" t="s">
        <v>3</v>
      </c>
      <c r="J23" s="3" t="s">
        <v>4</v>
      </c>
    </row>
    <row r="24" spans="4:14" x14ac:dyDescent="0.25">
      <c r="D24" s="1">
        <v>-1000</v>
      </c>
      <c r="E24" s="4">
        <v>213.9</v>
      </c>
      <c r="F24" s="4">
        <f>+(E25-E24)/(D25-D24)</f>
        <v>-1.9000000000000056E-3</v>
      </c>
      <c r="G24" s="4">
        <f>+(F25-F24)/(D26-D24)</f>
        <v>-8.3333333333328488E-9</v>
      </c>
      <c r="H24" s="4">
        <f>+(G25-G24)/(D27-D24)</f>
        <v>-3.124904536311438E-27</v>
      </c>
      <c r="I24" s="4">
        <f>+(H25-H24)/(D28-D24)</f>
        <v>1.4384920634920553E-16</v>
      </c>
      <c r="J24" s="4">
        <f>+(I25-I24)/(D29-D24)</f>
        <v>-1.3527106633513939E-20</v>
      </c>
      <c r="K24" s="8">
        <f>(J25-J24)/(D30-D24)</f>
        <v>-6.2633588129195687E-39</v>
      </c>
    </row>
    <row r="25" spans="4:14" x14ac:dyDescent="0.25">
      <c r="D25" s="1">
        <v>0</v>
      </c>
      <c r="E25" s="1">
        <v>212</v>
      </c>
      <c r="F25" s="1">
        <f t="shared" ref="F25:F29" si="3">+(E26-E25)/(D26-D25)</f>
        <v>-1.933333333333337E-3</v>
      </c>
      <c r="G25" s="1">
        <f t="shared" ref="G25:G28" si="4">+(F26-F25)/(D27-D25)</f>
        <v>-8.3333333333328769E-9</v>
      </c>
      <c r="H25" s="1">
        <f t="shared" ref="H25:H27" si="5">+(G26-G25)/(D28-D25)</f>
        <v>2.301587301587285E-12</v>
      </c>
      <c r="I25" s="1">
        <f>+(H26-H25)/(D29-D25)</f>
        <v>-1.6727424622161509E-16</v>
      </c>
      <c r="J25" s="4">
        <f>+(I26-I25)/(D30-D25)</f>
        <v>-1.3527106633514021E-20</v>
      </c>
    </row>
    <row r="26" spans="4:14" x14ac:dyDescent="0.25">
      <c r="D26" s="1">
        <v>3000</v>
      </c>
      <c r="E26" s="1">
        <v>206.2</v>
      </c>
      <c r="F26" s="1">
        <f t="shared" si="3"/>
        <v>-2E-3</v>
      </c>
      <c r="G26" s="1">
        <f t="shared" si="4"/>
        <v>2.6190476190476403E-8</v>
      </c>
      <c r="H26" s="1">
        <f t="shared" si="5"/>
        <v>-1.3784461152882471E-12</v>
      </c>
      <c r="I26" s="1">
        <f>+(H27-H26)/(D30-D26)</f>
        <v>-3.2922482497003499E-16</v>
      </c>
      <c r="J26" s="1"/>
    </row>
    <row r="27" spans="4:14" x14ac:dyDescent="0.25">
      <c r="D27" s="1">
        <v>8000</v>
      </c>
      <c r="E27" s="1">
        <v>196.2</v>
      </c>
      <c r="F27" s="1">
        <f t="shared" si="3"/>
        <v>-1.6857142857142832E-3</v>
      </c>
      <c r="G27" s="1">
        <f t="shared" si="4"/>
        <v>-2.9428344681749405E-22</v>
      </c>
      <c r="H27" s="1">
        <f t="shared" si="5"/>
        <v>-4.332350012366892E-12</v>
      </c>
      <c r="I27" s="1"/>
      <c r="J27" s="1"/>
    </row>
    <row r="28" spans="4:14" x14ac:dyDescent="0.25">
      <c r="D28" s="1">
        <v>15000</v>
      </c>
      <c r="E28" s="1">
        <v>184.4</v>
      </c>
      <c r="F28" s="1">
        <f t="shared" si="3"/>
        <v>-1.6857142857142873E-3</v>
      </c>
      <c r="G28" s="1">
        <f t="shared" si="4"/>
        <v>-1.7209393954125296E-8</v>
      </c>
      <c r="H28" s="1"/>
      <c r="I28" s="1"/>
      <c r="J28" s="1"/>
    </row>
    <row r="29" spans="4:14" x14ac:dyDescent="0.25">
      <c r="D29" s="1">
        <v>22000</v>
      </c>
      <c r="E29" s="1">
        <v>172.6</v>
      </c>
      <c r="F29" s="1">
        <f t="shared" si="3"/>
        <v>-1.6336094036393822E-3</v>
      </c>
      <c r="G29" s="1"/>
      <c r="H29" s="1"/>
      <c r="I29" s="1"/>
      <c r="J29" s="1"/>
    </row>
    <row r="30" spans="4:14" x14ac:dyDescent="0.25">
      <c r="D30" s="6">
        <v>11972.3</v>
      </c>
      <c r="E30" s="6">
        <f>E15</f>
        <v>188.98134501687463</v>
      </c>
    </row>
    <row r="32" spans="4:14" x14ac:dyDescent="0.25">
      <c r="D32" s="6" t="s">
        <v>11</v>
      </c>
      <c r="E32" s="6">
        <f>E20-E19</f>
        <v>-0.92134501687462489</v>
      </c>
    </row>
    <row r="33" spans="4:5" x14ac:dyDescent="0.25">
      <c r="D33" s="6" t="s">
        <v>15</v>
      </c>
      <c r="E33" s="6">
        <f>+((E20-E19)/E20)*100</f>
        <v>-0.48992077894003239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8EE2B-B48C-4F92-8E5B-09EABADE5CA7}">
  <sheetPr>
    <tabColor theme="5" tint="-0.249977111117893"/>
  </sheetPr>
  <dimension ref="C7:N34"/>
  <sheetViews>
    <sheetView zoomScale="84" zoomScaleNormal="84" workbookViewId="0">
      <selection activeCell="C20" sqref="C20"/>
    </sheetView>
  </sheetViews>
  <sheetFormatPr baseColWidth="10" defaultRowHeight="15" x14ac:dyDescent="0.25"/>
  <cols>
    <col min="5" max="5" width="12" bestFit="1" customWidth="1"/>
    <col min="9" max="9" width="12" bestFit="1" customWidth="1"/>
    <col min="10" max="10" width="12.7109375" bestFit="1" customWidth="1"/>
    <col min="11" max="11" width="12" bestFit="1" customWidth="1"/>
  </cols>
  <sheetData>
    <row r="7" spans="3:14" x14ac:dyDescent="0.25">
      <c r="D7" s="2" t="s">
        <v>5</v>
      </c>
      <c r="E7" s="2" t="s">
        <v>6</v>
      </c>
      <c r="F7" s="3" t="s">
        <v>0</v>
      </c>
      <c r="G7" s="3" t="s">
        <v>1</v>
      </c>
      <c r="H7" s="3" t="s">
        <v>2</v>
      </c>
      <c r="I7" s="3" t="s">
        <v>3</v>
      </c>
      <c r="J7" s="3" t="s">
        <v>4</v>
      </c>
    </row>
    <row r="8" spans="3:14" x14ac:dyDescent="0.25">
      <c r="C8">
        <v>0</v>
      </c>
      <c r="D8" s="1">
        <v>-1000</v>
      </c>
      <c r="E8" s="4">
        <v>213.9</v>
      </c>
      <c r="F8" s="4">
        <f>+(E9-E8)/(D9-D8)</f>
        <v>-1.9000000000000056E-3</v>
      </c>
      <c r="G8" s="4">
        <f>+(F9-F8)/(D10-D8)</f>
        <v>-8.3333333333328488E-9</v>
      </c>
      <c r="H8" s="4">
        <f>+(G9-G8)/(D11-D8)</f>
        <v>-3.124904536311438E-27</v>
      </c>
      <c r="I8" s="4">
        <f>+(H9-H8)/(D12-D8)</f>
        <v>1.4384920634920553E-16</v>
      </c>
      <c r="J8" s="4">
        <f>+(I9-I8)/(D13-D8)</f>
        <v>-1.3527106633513939E-20</v>
      </c>
      <c r="M8" s="4" t="s">
        <v>18</v>
      </c>
      <c r="N8" s="4" t="s">
        <v>14</v>
      </c>
    </row>
    <row r="9" spans="3:14" x14ac:dyDescent="0.25">
      <c r="C9">
        <v>1</v>
      </c>
      <c r="D9" s="1">
        <v>0</v>
      </c>
      <c r="E9" s="1">
        <v>212</v>
      </c>
      <c r="F9" s="1">
        <f t="shared" ref="F9:F12" si="0">+(E10-E9)/(D10-D9)</f>
        <v>-1.933333333333337E-3</v>
      </c>
      <c r="G9" s="1">
        <f t="shared" ref="G9:G11" si="1">+(F10-F9)/(D11-D9)</f>
        <v>-8.3333333333328769E-9</v>
      </c>
      <c r="H9" s="1">
        <f t="shared" ref="H9:H10" si="2">+(G10-G9)/(D12-D9)</f>
        <v>2.301587301587285E-12</v>
      </c>
      <c r="I9" s="1">
        <f>+(H10-H9)/(D13-D9)</f>
        <v>-1.6727424622161509E-16</v>
      </c>
      <c r="J9" s="1"/>
      <c r="M9" s="4">
        <f>(5/9)*(E14-32)</f>
        <v>85.778645816228718</v>
      </c>
      <c r="N9" s="4">
        <v>85.44</v>
      </c>
    </row>
    <row r="10" spans="3:14" x14ac:dyDescent="0.25">
      <c r="C10">
        <v>2</v>
      </c>
      <c r="D10" s="1">
        <v>3000</v>
      </c>
      <c r="E10" s="1">
        <v>206.2</v>
      </c>
      <c r="F10" s="1">
        <f t="shared" si="0"/>
        <v>-2E-3</v>
      </c>
      <c r="G10" s="1">
        <f t="shared" si="1"/>
        <v>2.6190476190476403E-8</v>
      </c>
      <c r="H10" s="1">
        <f t="shared" si="2"/>
        <v>-1.3784461152882471E-12</v>
      </c>
      <c r="I10" s="1"/>
      <c r="J10" s="1"/>
    </row>
    <row r="11" spans="3:14" x14ac:dyDescent="0.25">
      <c r="C11">
        <v>3</v>
      </c>
      <c r="D11" s="1">
        <v>8000</v>
      </c>
      <c r="E11" s="1">
        <v>196.2</v>
      </c>
      <c r="F11" s="1">
        <f t="shared" si="0"/>
        <v>-1.6857142857142832E-3</v>
      </c>
      <c r="G11" s="1">
        <f t="shared" si="1"/>
        <v>-2.9428344681749405E-22</v>
      </c>
      <c r="H11" s="1"/>
      <c r="I11" s="1"/>
      <c r="J11" s="1"/>
    </row>
    <row r="12" spans="3:14" x14ac:dyDescent="0.25">
      <c r="C12">
        <v>4</v>
      </c>
      <c r="D12" s="1">
        <v>15000</v>
      </c>
      <c r="E12" s="1">
        <v>184.4</v>
      </c>
      <c r="F12" s="1">
        <f t="shared" si="0"/>
        <v>-1.6857142857142873E-3</v>
      </c>
      <c r="G12" s="1"/>
      <c r="H12" s="1"/>
      <c r="I12" s="1"/>
      <c r="J12" s="1"/>
    </row>
    <row r="13" spans="3:14" x14ac:dyDescent="0.25">
      <c r="C13">
        <v>5</v>
      </c>
      <c r="D13" s="1">
        <v>22000</v>
      </c>
      <c r="E13" s="1">
        <v>172.6</v>
      </c>
      <c r="F13" s="1"/>
      <c r="G13" s="1"/>
      <c r="H13" s="1"/>
      <c r="I13" s="1"/>
      <c r="J13" s="1"/>
    </row>
    <row r="14" spans="3:14" x14ac:dyDescent="0.25">
      <c r="D14" s="7">
        <v>13615</v>
      </c>
      <c r="E14" s="7">
        <f>+E18</f>
        <v>186.40156246921168</v>
      </c>
    </row>
    <row r="16" spans="3:14" x14ac:dyDescent="0.25">
      <c r="D16" s="5" t="s">
        <v>8</v>
      </c>
      <c r="E16" s="5" t="s">
        <v>7</v>
      </c>
      <c r="F16" s="5"/>
      <c r="G16" s="5"/>
      <c r="H16" s="5"/>
      <c r="I16" s="5"/>
      <c r="J16" s="5"/>
      <c r="K16" s="5"/>
      <c r="L16" s="5"/>
      <c r="M16" s="5"/>
      <c r="N16" s="5"/>
    </row>
    <row r="18" spans="4:11" x14ac:dyDescent="0.25">
      <c r="D18" s="5" t="s">
        <v>10</v>
      </c>
      <c r="E18" s="5">
        <f>+E8+F8*(D14-D8)+G8*(D14-D8)*(D14-D9)+H8*(D14-D8)*(D14-D9)*(D14-D10)+I8*(D14-D8)*(D14-D9)*(D14-D10)*(D14-D11)+J8*(D14-D8)*(D14-D9)*(D14-D10)*(D14-D11)*(D14-D12)</f>
        <v>186.40156246921168</v>
      </c>
    </row>
    <row r="20" spans="4:11" x14ac:dyDescent="0.25">
      <c r="D20" s="9" t="s">
        <v>14</v>
      </c>
      <c r="E20" s="9">
        <v>188.11</v>
      </c>
    </row>
    <row r="23" spans="4:11" x14ac:dyDescent="0.25">
      <c r="D23" s="2" t="s">
        <v>5</v>
      </c>
      <c r="E23" s="2" t="s">
        <v>6</v>
      </c>
      <c r="F23" s="3" t="s">
        <v>0</v>
      </c>
      <c r="G23" s="3" t="s">
        <v>1</v>
      </c>
      <c r="H23" s="3" t="s">
        <v>2</v>
      </c>
      <c r="I23" s="3" t="s">
        <v>3</v>
      </c>
      <c r="J23" s="3" t="s">
        <v>4</v>
      </c>
    </row>
    <row r="24" spans="4:11" x14ac:dyDescent="0.25">
      <c r="D24" s="1">
        <v>-1000</v>
      </c>
      <c r="E24" s="4">
        <v>213.9</v>
      </c>
      <c r="F24" s="4">
        <f>+(E25-E24)/(D25-D24)</f>
        <v>-1.9000000000000056E-3</v>
      </c>
      <c r="G24" s="4">
        <f>+(F25-F24)/(D26-D24)</f>
        <v>-8.3333333333328488E-9</v>
      </c>
      <c r="H24" s="4">
        <f>+(G25-G24)/(D27-D24)</f>
        <v>-3.124904536311438E-27</v>
      </c>
      <c r="I24" s="4">
        <f>+(H25-H24)/(D28-D24)</f>
        <v>1.4384920634920553E-16</v>
      </c>
      <c r="J24" s="4">
        <f>+(I25-I24)/(D29-D24)</f>
        <v>-1.3527106633513939E-20</v>
      </c>
      <c r="K24" s="9">
        <f>(J25-J24)/(D30-D24)</f>
        <v>4.7666436679529278E-38</v>
      </c>
    </row>
    <row r="25" spans="4:11" x14ac:dyDescent="0.25">
      <c r="D25" s="1">
        <v>0</v>
      </c>
      <c r="E25" s="1">
        <v>212</v>
      </c>
      <c r="F25" s="1">
        <f t="shared" ref="F25:F29" si="3">+(E26-E25)/(D26-D25)</f>
        <v>-1.933333333333337E-3</v>
      </c>
      <c r="G25" s="1">
        <f t="shared" ref="G25:G28" si="4">+(F26-F25)/(D27-D25)</f>
        <v>-8.3333333333328769E-9</v>
      </c>
      <c r="H25" s="1">
        <f t="shared" ref="H25:H27" si="5">+(G26-G25)/(D28-D25)</f>
        <v>2.301587301587285E-12</v>
      </c>
      <c r="I25" s="1">
        <f>+(H26-H25)/(D29-D25)</f>
        <v>-1.6727424622161509E-16</v>
      </c>
      <c r="J25" s="4">
        <f>+(I26-I25)/(D30-D25)</f>
        <v>-1.3527106633513243E-20</v>
      </c>
    </row>
    <row r="26" spans="4:11" x14ac:dyDescent="0.25">
      <c r="D26" s="1">
        <v>3000</v>
      </c>
      <c r="E26" s="1">
        <v>206.2</v>
      </c>
      <c r="F26" s="1">
        <f t="shared" si="3"/>
        <v>-2E-3</v>
      </c>
      <c r="G26" s="1">
        <f t="shared" si="4"/>
        <v>2.6190476190476403E-8</v>
      </c>
      <c r="H26" s="1">
        <f t="shared" si="5"/>
        <v>-1.3784461152882471E-12</v>
      </c>
      <c r="I26" s="1">
        <f>+(H27-H26)/(D30-D26)</f>
        <v>-3.5144580303689788E-16</v>
      </c>
      <c r="J26" s="1"/>
    </row>
    <row r="27" spans="4:11" x14ac:dyDescent="0.25">
      <c r="D27" s="1">
        <v>8000</v>
      </c>
      <c r="E27" s="1">
        <v>196.2</v>
      </c>
      <c r="F27" s="1">
        <f t="shared" si="3"/>
        <v>-1.6857142857142832E-3</v>
      </c>
      <c r="G27" s="1">
        <f t="shared" si="4"/>
        <v>-2.9428344681749405E-22</v>
      </c>
      <c r="H27" s="1">
        <f t="shared" si="5"/>
        <v>-5.1090433145249176E-12</v>
      </c>
      <c r="I27" s="1"/>
      <c r="J27" s="1"/>
    </row>
    <row r="28" spans="4:11" x14ac:dyDescent="0.25">
      <c r="D28" s="1">
        <v>15000</v>
      </c>
      <c r="E28" s="1">
        <v>184.4</v>
      </c>
      <c r="F28" s="1">
        <f t="shared" si="3"/>
        <v>-1.6857142857142873E-3</v>
      </c>
      <c r="G28" s="1">
        <f t="shared" si="4"/>
        <v>-2.8687278211057707E-8</v>
      </c>
      <c r="H28" s="1"/>
      <c r="I28" s="1"/>
      <c r="J28" s="1"/>
    </row>
    <row r="29" spans="4:11" x14ac:dyDescent="0.25">
      <c r="D29" s="1">
        <v>22000</v>
      </c>
      <c r="E29" s="1">
        <v>172.6</v>
      </c>
      <c r="F29" s="1">
        <f t="shared" si="3"/>
        <v>-1.6459824053919724E-3</v>
      </c>
      <c r="G29" s="1"/>
      <c r="H29" s="1"/>
      <c r="I29" s="1"/>
      <c r="J29" s="1"/>
    </row>
    <row r="30" spans="4:11" x14ac:dyDescent="0.25">
      <c r="D30" s="7">
        <v>13615</v>
      </c>
      <c r="E30" s="7">
        <f>E14</f>
        <v>186.40156246921168</v>
      </c>
    </row>
    <row r="32" spans="4:11" x14ac:dyDescent="0.25">
      <c r="D32" s="9" t="s">
        <v>13</v>
      </c>
      <c r="E32" s="9">
        <f>E20-E18</f>
        <v>1.7084375307883306</v>
      </c>
    </row>
    <row r="34" spans="4:5" x14ac:dyDescent="0.25">
      <c r="D34" s="9" t="s">
        <v>15</v>
      </c>
      <c r="E34" s="9">
        <f>+((E20-E18)/E20)*100</f>
        <v>0.90821196682171634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5BAFA-7409-483E-A93B-758A180ECDA9}">
  <sheetPr>
    <tabColor theme="9" tint="-0.249977111117893"/>
  </sheetPr>
  <dimension ref="C5:N30"/>
  <sheetViews>
    <sheetView workbookViewId="0">
      <selection activeCell="N22" sqref="N22"/>
    </sheetView>
  </sheetViews>
  <sheetFormatPr baseColWidth="10" defaultRowHeight="15" x14ac:dyDescent="0.25"/>
  <cols>
    <col min="5" max="5" width="12.7109375" bestFit="1" customWidth="1"/>
    <col min="10" max="11" width="12.7109375" bestFit="1" customWidth="1"/>
  </cols>
  <sheetData>
    <row r="5" spans="3:13" x14ac:dyDescent="0.25">
      <c r="D5" s="2" t="s">
        <v>5</v>
      </c>
      <c r="E5" s="2" t="s">
        <v>6</v>
      </c>
      <c r="F5" s="3" t="s">
        <v>0</v>
      </c>
      <c r="G5" s="3" t="s">
        <v>1</v>
      </c>
      <c r="H5" s="3" t="s">
        <v>2</v>
      </c>
      <c r="I5" s="3" t="s">
        <v>3</v>
      </c>
      <c r="J5" s="3" t="s">
        <v>4</v>
      </c>
    </row>
    <row r="6" spans="3:13" x14ac:dyDescent="0.25">
      <c r="C6">
        <v>0</v>
      </c>
      <c r="D6" s="1">
        <v>-1000</v>
      </c>
      <c r="E6" s="4">
        <v>213.9</v>
      </c>
      <c r="F6" s="4">
        <f>+(E7-E6)/(D7-D6)</f>
        <v>-1.9000000000000056E-3</v>
      </c>
      <c r="G6" s="4">
        <f>+(F7-F6)/(D8-D6)</f>
        <v>-8.3333333333328488E-9</v>
      </c>
      <c r="H6" s="4">
        <f>+(G7-G6)/(D9-D6)</f>
        <v>-3.124904536311438E-27</v>
      </c>
      <c r="I6" s="4">
        <f>+(H7-H6)/(D10-D6)</f>
        <v>1.4384920634920553E-16</v>
      </c>
      <c r="J6" s="4">
        <f>+(I7-I6)/(D11-D6)</f>
        <v>-1.3527106633513939E-20</v>
      </c>
    </row>
    <row r="7" spans="3:13" x14ac:dyDescent="0.25">
      <c r="C7">
        <v>1</v>
      </c>
      <c r="D7" s="1">
        <v>0</v>
      </c>
      <c r="E7" s="1">
        <v>212</v>
      </c>
      <c r="F7" s="1">
        <f t="shared" ref="F7:F10" si="0">+(E8-E7)/(D8-D7)</f>
        <v>-1.933333333333337E-3</v>
      </c>
      <c r="G7" s="1">
        <f t="shared" ref="G7:G9" si="1">+(F8-F7)/(D9-D7)</f>
        <v>-8.3333333333328769E-9</v>
      </c>
      <c r="H7" s="1">
        <f t="shared" ref="H7:H8" si="2">+(G8-G7)/(D10-D7)</f>
        <v>2.301587301587285E-12</v>
      </c>
      <c r="I7" s="1">
        <f>+(H8-H7)/(D11-D7)</f>
        <v>-1.6727424622161509E-16</v>
      </c>
      <c r="J7" s="1"/>
    </row>
    <row r="8" spans="3:13" x14ac:dyDescent="0.25">
      <c r="C8">
        <v>2</v>
      </c>
      <c r="D8" s="1">
        <v>3000</v>
      </c>
      <c r="E8" s="1">
        <v>206.2</v>
      </c>
      <c r="F8" s="1">
        <f t="shared" si="0"/>
        <v>-2E-3</v>
      </c>
      <c r="G8" s="1">
        <f t="shared" si="1"/>
        <v>2.6190476190476403E-8</v>
      </c>
      <c r="H8" s="1">
        <f t="shared" si="2"/>
        <v>-1.3784461152882471E-12</v>
      </c>
      <c r="I8" s="1"/>
      <c r="J8" s="1"/>
    </row>
    <row r="9" spans="3:13" x14ac:dyDescent="0.25">
      <c r="C9">
        <v>3</v>
      </c>
      <c r="D9" s="1">
        <v>8000</v>
      </c>
      <c r="E9" s="1">
        <v>196.2</v>
      </c>
      <c r="F9" s="1">
        <f t="shared" si="0"/>
        <v>-1.6857142857142832E-3</v>
      </c>
      <c r="G9" s="1">
        <f t="shared" si="1"/>
        <v>-2.9428344681749405E-22</v>
      </c>
      <c r="H9" s="1"/>
      <c r="I9" s="1"/>
      <c r="J9" s="1"/>
    </row>
    <row r="10" spans="3:13" x14ac:dyDescent="0.25">
      <c r="C10">
        <v>4</v>
      </c>
      <c r="D10" s="1">
        <v>15000</v>
      </c>
      <c r="E10" s="1">
        <v>184.4</v>
      </c>
      <c r="F10" s="1">
        <f t="shared" si="0"/>
        <v>-1.6857142857142873E-3</v>
      </c>
      <c r="G10" s="1"/>
      <c r="H10" s="1"/>
      <c r="I10" s="1"/>
      <c r="J10" s="1"/>
    </row>
    <row r="11" spans="3:13" x14ac:dyDescent="0.25">
      <c r="C11">
        <v>5</v>
      </c>
      <c r="D11" s="1">
        <v>22000</v>
      </c>
      <c r="E11" s="1">
        <v>172.6</v>
      </c>
      <c r="F11" s="1"/>
      <c r="G11" s="1"/>
      <c r="H11" s="1"/>
      <c r="I11" s="1"/>
      <c r="J11" s="1"/>
    </row>
    <row r="12" spans="3:13" x14ac:dyDescent="0.25">
      <c r="D12" s="8">
        <v>1640.42</v>
      </c>
      <c r="E12" s="8">
        <f>+E16</f>
        <v>208.8592622673273</v>
      </c>
    </row>
    <row r="14" spans="3:13" x14ac:dyDescent="0.25">
      <c r="D14" s="5" t="s">
        <v>8</v>
      </c>
      <c r="E14" s="5" t="s">
        <v>7</v>
      </c>
      <c r="F14" s="5"/>
      <c r="G14" s="5"/>
      <c r="H14" s="5"/>
      <c r="I14" s="5"/>
      <c r="J14" s="5"/>
      <c r="K14" s="5"/>
      <c r="L14" s="5"/>
      <c r="M14" s="5"/>
    </row>
    <row r="16" spans="3:13" x14ac:dyDescent="0.25">
      <c r="D16" s="5" t="s">
        <v>9</v>
      </c>
      <c r="E16" s="5">
        <f>+E6+F6*(D12-D6)+G6*(D12-D6)*(D12-D7)+H6*(D12-D6)*(D12-D7)*(D12-D8)+I6*(D12-D6)*(D12-D7)*(D12-D8)*(D12-D9)+J6*(D12-D6)*(D12-D7)*(D12-D8)*(D12-D9)*(D12-D10)</f>
        <v>208.8592622673273</v>
      </c>
    </row>
    <row r="17" spans="4:14" x14ac:dyDescent="0.25">
      <c r="D17" s="9" t="s">
        <v>16</v>
      </c>
      <c r="E17" s="9">
        <v>212</v>
      </c>
    </row>
    <row r="19" spans="4:14" x14ac:dyDescent="0.25">
      <c r="D19" s="2" t="s">
        <v>5</v>
      </c>
      <c r="E19" s="2" t="s">
        <v>6</v>
      </c>
      <c r="F19" s="3" t="s">
        <v>0</v>
      </c>
      <c r="G19" s="3" t="s">
        <v>1</v>
      </c>
      <c r="H19" s="3" t="s">
        <v>2</v>
      </c>
      <c r="I19" s="3" t="s">
        <v>3</v>
      </c>
      <c r="J19" s="3" t="s">
        <v>4</v>
      </c>
    </row>
    <row r="20" spans="4:14" x14ac:dyDescent="0.25">
      <c r="D20" s="1">
        <v>-1000</v>
      </c>
      <c r="E20" s="4">
        <v>213.9</v>
      </c>
      <c r="F20" s="4">
        <f>+(E21-E20)/(D21-D20)</f>
        <v>-1.9000000000000056E-3</v>
      </c>
      <c r="G20" s="4">
        <f>+(F21-F20)/(D22-D20)</f>
        <v>-8.3333333333328488E-9</v>
      </c>
      <c r="H20" s="4">
        <f>+(G21-G20)/(D23-D20)</f>
        <v>-3.124904536311438E-27</v>
      </c>
      <c r="I20" s="4">
        <f>+(H21-H20)/(D24-D20)</f>
        <v>1.4384920634920553E-16</v>
      </c>
      <c r="J20" s="4">
        <f>+(I21-I20)/(D25-D20)</f>
        <v>-1.3527106633513939E-20</v>
      </c>
      <c r="K20" s="9">
        <f>+(J21-J20)/(D26-D20)</f>
        <v>-2.7700213944616154E-36</v>
      </c>
    </row>
    <row r="21" spans="4:14" x14ac:dyDescent="0.25">
      <c r="D21" s="1">
        <v>0</v>
      </c>
      <c r="E21" s="1">
        <v>212</v>
      </c>
      <c r="F21" s="1">
        <f t="shared" ref="F21:F25" si="3">+(E22-E21)/(D22-D21)</f>
        <v>-1.933333333333337E-3</v>
      </c>
      <c r="G21" s="1">
        <f t="shared" ref="G21:G24" si="4">+(F22-F21)/(D23-D21)</f>
        <v>-8.3333333333328769E-9</v>
      </c>
      <c r="H21" s="1">
        <f t="shared" ref="H21:H23" si="5">+(G22-G21)/(D24-D21)</f>
        <v>2.301587301587285E-12</v>
      </c>
      <c r="I21" s="1">
        <f>+(H22-H21)/(D25-D21)</f>
        <v>-1.6727424622161509E-16</v>
      </c>
      <c r="J21" s="4">
        <f>+(I22-I21)/(D26-D21)</f>
        <v>-1.3527106633521253E-20</v>
      </c>
    </row>
    <row r="22" spans="4:14" x14ac:dyDescent="0.25">
      <c r="D22" s="1">
        <v>3000</v>
      </c>
      <c r="E22" s="1">
        <v>206.2</v>
      </c>
      <c r="F22" s="1">
        <f t="shared" si="3"/>
        <v>-2E-3</v>
      </c>
      <c r="G22" s="1">
        <f t="shared" si="4"/>
        <v>2.6190476190476403E-8</v>
      </c>
      <c r="H22" s="1">
        <f t="shared" si="5"/>
        <v>-1.3784461152882471E-12</v>
      </c>
      <c r="I22" s="1">
        <f>+(H23-H22)/(D26-D22)</f>
        <v>-1.8946438248537602E-16</v>
      </c>
      <c r="J22" s="1"/>
      <c r="N22">
        <f>(5/9)*(E26-32)</f>
        <v>98.255145704070728</v>
      </c>
    </row>
    <row r="23" spans="4:14" x14ac:dyDescent="0.25">
      <c r="D23" s="1">
        <v>8000</v>
      </c>
      <c r="E23" s="1">
        <v>196.2</v>
      </c>
      <c r="F23" s="1">
        <f t="shared" si="3"/>
        <v>-1.6857142857142832E-3</v>
      </c>
      <c r="G23" s="1">
        <f t="shared" si="4"/>
        <v>-2.9428344681749405E-22</v>
      </c>
      <c r="H23" s="1">
        <f t="shared" si="5"/>
        <v>-1.1208541301487796E-12</v>
      </c>
      <c r="I23" s="1"/>
      <c r="J23" s="1"/>
    </row>
    <row r="24" spans="4:14" x14ac:dyDescent="0.25">
      <c r="D24" s="1">
        <v>15000</v>
      </c>
      <c r="E24" s="1">
        <v>184.4</v>
      </c>
      <c r="F24" s="1">
        <f t="shared" si="3"/>
        <v>-1.6857142857142873E-3</v>
      </c>
      <c r="G24" s="1">
        <f t="shared" si="4"/>
        <v>7.128161509011282E-9</v>
      </c>
      <c r="H24" s="1"/>
      <c r="I24" s="1"/>
      <c r="J24" s="1"/>
    </row>
    <row r="25" spans="4:14" x14ac:dyDescent="0.25">
      <c r="D25" s="1">
        <v>22000</v>
      </c>
      <c r="E25" s="1">
        <v>172.6</v>
      </c>
      <c r="F25" s="1">
        <f t="shared" si="3"/>
        <v>-1.7809435296468443E-3</v>
      </c>
      <c r="G25" s="1"/>
      <c r="H25" s="1"/>
      <c r="I25" s="1"/>
      <c r="J25" s="1"/>
    </row>
    <row r="26" spans="4:14" x14ac:dyDescent="0.25">
      <c r="D26" s="8">
        <v>1640.42</v>
      </c>
      <c r="E26" s="8">
        <f>E16</f>
        <v>208.8592622673273</v>
      </c>
    </row>
    <row r="29" spans="4:14" x14ac:dyDescent="0.25">
      <c r="D29" s="9" t="s">
        <v>11</v>
      </c>
      <c r="E29" s="9">
        <f>+(E17-E16)</f>
        <v>3.1407377326727044</v>
      </c>
    </row>
    <row r="30" spans="4:14" x14ac:dyDescent="0.25">
      <c r="D30" s="9" t="s">
        <v>15</v>
      </c>
      <c r="E30" s="10">
        <f>+((E17-E16)/E17)*100</f>
        <v>1.4814800625814644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La_Paz</vt:lpstr>
      <vt:lpstr>El_Alto</vt:lpstr>
      <vt:lpstr>5000m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Nisha Loveless</cp:lastModifiedBy>
  <dcterms:created xsi:type="dcterms:W3CDTF">2022-09-29T14:39:27Z</dcterms:created>
  <dcterms:modified xsi:type="dcterms:W3CDTF">2024-10-11T00:59:20Z</dcterms:modified>
</cp:coreProperties>
</file>